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disgovco-my.sharepoint.com/personal/lsaavedraa_sdis_gov_co/Documents/LAURA S/1_SDIS/2021_2023/Plan de Acción Institucional Integrado/PAII 2023/Seguimiento/"/>
    </mc:Choice>
  </mc:AlternateContent>
  <xr:revisionPtr revIDLastSave="4176" documentId="13_ncr:1_{2DC76FA9-14DF-42D1-BFB3-D484D781C545}" xr6:coauthVersionLast="47" xr6:coauthVersionMax="47" xr10:uidLastSave="{3CB6FB4B-2C39-48C8-B322-77CDA0E7F8BE}"/>
  <bookViews>
    <workbookView xWindow="-120" yWindow="-120" windowWidth="20730" windowHeight="11040" tabRatio="877" firstSheet="1" activeTab="3" xr2:uid="{00000000-000D-0000-FFFF-FFFF00000000}"/>
  </bookViews>
  <sheets>
    <sheet name="Listas" sheetId="19" state="hidden" r:id="rId1"/>
    <sheet name="Menú" sheetId="22" r:id="rId2"/>
    <sheet name="Hoja1" sheetId="26" state="hidden" r:id="rId3"/>
    <sheet name="Plan de Acción Institucional In" sheetId="18" r:id="rId4"/>
    <sheet name="Control de cambios" sheetId="29" r:id="rId5"/>
    <sheet name="Presupuesto" sheetId="20" r:id="rId6"/>
    <sheet name="Metas e indicadores PDD" sheetId="23" r:id="rId7"/>
    <sheet name="Objetivos y metas proyectos" sheetId="21" r:id="rId8"/>
    <sheet name="Indicadores de Gestión" sheetId="32" r:id="rId9"/>
    <sheet name="Mapa y plan de riesgos" sheetId="3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nm._FilterDatabase" localSheetId="8" hidden="1">'Indicadores de Gestión'!$A$12:$AM$108</definedName>
    <definedName name="_xlnm._FilterDatabase" localSheetId="0" hidden="1">Listas!$A$1:$Q$120</definedName>
    <definedName name="_xlnm._FilterDatabase" localSheetId="6" hidden="1">'Metas e indicadores PDD'!$A$3:$C$57</definedName>
    <definedName name="_xlnm._FilterDatabase" localSheetId="7" hidden="1">'Objetivos y metas proyectos'!$A$7:$J$7</definedName>
    <definedName name="_xlnm._FilterDatabase" localSheetId="3" hidden="1">'Plan de Acción Institucional In'!$AU$14:$AX$150</definedName>
    <definedName name="_xlnm._FilterDatabase" localSheetId="5" hidden="1">Presupuesto!$B$8:$Q$71</definedName>
    <definedName name="Años">[1]Listas!$B$2:$B$6</definedName>
    <definedName name="_xlnm.Print_Area" localSheetId="9">'Mapa y plan de riesgos'!$A$1:$AW$92</definedName>
    <definedName name="cd">[2]Listas!$B$26:$B$30</definedName>
    <definedName name="CG">'[2]homologación conceptos'!$A$3:$A$124</definedName>
    <definedName name="codmet">[2]Listas!$C$26:$C$37</definedName>
    <definedName name="Concepto">[3]Listas!$X$2:$X$116</definedName>
    <definedName name="Direccion" localSheetId="8">'[4]Listas desplegables'!#REF!</definedName>
    <definedName name="Direccion" localSheetId="9">'[5]Listas desplegables'!#REF!</definedName>
    <definedName name="Direccion" localSheetId="1">'[6]Listas desplegables'!#REF!</definedName>
    <definedName name="Direccion" localSheetId="6">[1]Listas!$D$2:$D$8</definedName>
    <definedName name="Direccion" localSheetId="7">[1]Listas!$D$2:$D$8</definedName>
    <definedName name="Direccion">'[6]Listas desplegables'!#REF!</definedName>
    <definedName name="Discapacidad" localSheetId="6">'[7]Listas desplegables'!$D$52:$D$56</definedName>
    <definedName name="Discapacidad" localSheetId="7">'[7]Listas desplegables'!$D$52:$D$56</definedName>
    <definedName name="Discapacidad">'[8]Listas desplegables'!$D$52:$D$56</definedName>
    <definedName name="EJE" localSheetId="8">#REF!,#REF!,#REF!,#REF!,#REF!,#REF!,#REF!,#REF!,#REF!,#REF!,#REF!,#REF!,#REF!</definedName>
    <definedName name="EJE" localSheetId="9">#REF!,#REF!,#REF!,#REF!,#REF!,#REF!,#REF!,#REF!,#REF!,#REF!,#REF!,#REF!,#REF!</definedName>
    <definedName name="EJE" localSheetId="1">#REF!,#REF!,#REF!,#REF!,#REF!,#REF!,#REF!,#REF!,#REF!,#REF!,#REF!,#REF!,#REF!</definedName>
    <definedName name="EJE" localSheetId="6">#REF!,#REF!,#REF!,#REF!,#REF!,#REF!,#REF!,#REF!,#REF!,#REF!,#REF!,#REF!,#REF!</definedName>
    <definedName name="EJE" localSheetId="7">#REF!,#REF!,#REF!,#REF!,#REF!,#REF!,#REF!,#REF!,#REF!,#REF!,#REF!,#REF!,#REF!</definedName>
    <definedName name="EJE">#REF!,#REF!,#REF!,#REF!,#REF!,#REF!,#REF!,#REF!,#REF!,#REF!,#REF!,#REF!,#REF!</definedName>
    <definedName name="Eje_Pilar" localSheetId="8">'[4]Listas desplegables'!#REF!</definedName>
    <definedName name="Eje_Pilar" localSheetId="9">'[5]Listas desplegables'!#REF!</definedName>
    <definedName name="Eje_Pilar" localSheetId="1">'[6]Listas desplegables'!#REF!</definedName>
    <definedName name="Eje_Pilar" localSheetId="6">[1]Listas!$E$2:$E$4</definedName>
    <definedName name="Eje_Pilar" localSheetId="7">[1]Listas!$E$2:$E$4</definedName>
    <definedName name="Eje_Pilar">'[6]Listas desplegables'!#REF!</definedName>
    <definedName name="ejecut" localSheetId="8">#REF!,#REF!,#REF!,#REF!,#REF!,#REF!,#REF!,#REF!,#REF!,#REF!,#REF!,#REF!,#REF!</definedName>
    <definedName name="ejecut" localSheetId="9">#REF!,#REF!,#REF!,#REF!,#REF!,#REF!,#REF!,#REF!,#REF!,#REF!,#REF!,#REF!,#REF!</definedName>
    <definedName name="ejecut" localSheetId="1">#REF!,#REF!,#REF!,#REF!,#REF!,#REF!,#REF!,#REF!,#REF!,#REF!,#REF!,#REF!,#REF!</definedName>
    <definedName name="ejecut" localSheetId="6">#REF!,#REF!,#REF!,#REF!,#REF!,#REF!,#REF!,#REF!,#REF!,#REF!,#REF!,#REF!,#REF!</definedName>
    <definedName name="ejecut" localSheetId="7">#REF!,#REF!,#REF!,#REF!,#REF!,#REF!,#REF!,#REF!,#REF!,#REF!,#REF!,#REF!,#REF!</definedName>
    <definedName name="ejecut">#REF!,#REF!,#REF!,#REF!,#REF!,#REF!,#REF!,#REF!,#REF!,#REF!,#REF!,#REF!,#REF!</definedName>
    <definedName name="EstadoUNDOPE" localSheetId="8">'[4]Listas desplegables'!#REF!</definedName>
    <definedName name="EstadoUNDOPE" localSheetId="9">'[5]Listas desplegables'!#REF!</definedName>
    <definedName name="EstadoUNDOPE" localSheetId="1">'[6]Listas desplegables'!#REF!</definedName>
    <definedName name="EstadoUNDOPE" localSheetId="6">[1]Listas!$R$2:$R$6</definedName>
    <definedName name="EstadoUNDOPE" localSheetId="7">[1]Listas!$R$2:$R$6</definedName>
    <definedName name="EstadoUNDOPE">'[6]Listas desplegables'!#REF!</definedName>
    <definedName name="Etnia">[1]Listas!$V$2:$V$8</definedName>
    <definedName name="Étnico" localSheetId="6">'[7]Listas desplegables'!$F$52:$F$56</definedName>
    <definedName name="Étnico" localSheetId="7">'[7]Listas desplegables'!$F$52:$F$56</definedName>
    <definedName name="Étnico">'[8]Listas desplegables'!$F$52:$F$56</definedName>
    <definedName name="GerenteProy" localSheetId="8">'[4]Listas desplegables'!#REF!</definedName>
    <definedName name="GerenteProy" localSheetId="9">'[5]Listas desplegables'!#REF!</definedName>
    <definedName name="GerenteProy" localSheetId="1">'[6]Listas desplegables'!#REF!</definedName>
    <definedName name="GerenteProy" localSheetId="6">[1]Listas!$C$2:$C$7</definedName>
    <definedName name="GerenteProy" localSheetId="7">[1]Listas!$C$2:$C$7</definedName>
    <definedName name="GerenteProy">'[6]Listas desplegables'!#REF!</definedName>
    <definedName name="Localidad" localSheetId="6">[2]Listas!$F$97:$F$117</definedName>
    <definedName name="Localidad" localSheetId="7">[2]Listas!$F$97:$F$117</definedName>
    <definedName name="localidad">[9]Hoja6!$A$192:$A$212</definedName>
    <definedName name="Localidades" localSheetId="8">'[4]Listas desplegables'!#REF!</definedName>
    <definedName name="Localidades" localSheetId="9">'[5]Listas desplegables'!#REF!</definedName>
    <definedName name="Localidades" localSheetId="1">'[6]Listas desplegables'!#REF!</definedName>
    <definedName name="Localidades" localSheetId="6">[1]Listas!$G$2:$G$22</definedName>
    <definedName name="Localidades" localSheetId="7">[1]Listas!$G$2:$G$22</definedName>
    <definedName name="Localidades">'[6]Listas desplegables'!#REF!</definedName>
    <definedName name="Localidades2">[1]Listas!$X$2:$X$26</definedName>
    <definedName name="medida" localSheetId="6">[10]Hoja6!$A$132:$A$135</definedName>
    <definedName name="medida" localSheetId="7">[10]Hoja6!$A$132:$A$135</definedName>
    <definedName name="medida">[9]Hoja6!$A$132:$A$135</definedName>
    <definedName name="Meses" localSheetId="8">'[4]Listas desplegables'!$A$2:$A$13</definedName>
    <definedName name="Meses" localSheetId="9">'[5]Listas desplegables'!$A$2:$A$13</definedName>
    <definedName name="Meses" localSheetId="1">'[6]Listas desplegables'!$A$2:$A$13</definedName>
    <definedName name="Meses" localSheetId="6">[1]Listas!$A$2:$A$13</definedName>
    <definedName name="Meses" localSheetId="7">[1]Listas!$A$2:$A$13</definedName>
    <definedName name="Meses">'[6]Listas desplegables'!$A$2:$A$13</definedName>
    <definedName name="metas" localSheetId="6">[11]Hoja1!$M$2:$M$19</definedName>
    <definedName name="metas" localSheetId="7">[11]Hoja1!$M$2:$M$19</definedName>
    <definedName name="metas">[12]Hoja1!$M$2:$M$19</definedName>
    <definedName name="MetaSect">[2]Listas!$I$51:$I$93</definedName>
    <definedName name="ObjEstratégico" localSheetId="8">'[4]Listas desplegables'!#REF!</definedName>
    <definedName name="ObjEstratégico" localSheetId="9">'[5]Listas desplegables'!#REF!</definedName>
    <definedName name="ObjEstratégico" localSheetId="1">'[6]Listas desplegables'!#REF!</definedName>
    <definedName name="ObjEstratégico" localSheetId="6">[1]Listas!$O$2:$O$6</definedName>
    <definedName name="ObjEstratégico" localSheetId="7">[1]Listas!$O$2:$O$6</definedName>
    <definedName name="ObjEstratégico">'[6]Listas desplegables'!#REF!</definedName>
    <definedName name="Objetivosestratégicos" localSheetId="6">[13]Hoja1!$C$1:$C$5</definedName>
    <definedName name="Objetivosestratégicos" localSheetId="7">[13]Hoja1!$C$1:$C$5</definedName>
    <definedName name="Objetivosestratégicos">[14]Hoja1!$C$1:$C$5</definedName>
    <definedName name="ObjGeneral" localSheetId="8">'[4]Listas desplegables'!#REF!</definedName>
    <definedName name="ObjGeneral" localSheetId="9">'[5]Listas desplegables'!#REF!</definedName>
    <definedName name="ObjGeneral" localSheetId="1">'[6]Listas desplegables'!#REF!</definedName>
    <definedName name="ObjGeneral" localSheetId="6">[1]Listas!$J$2:$J$15</definedName>
    <definedName name="ObjGeneral" localSheetId="7">[1]Listas!$J$2:$J$15</definedName>
    <definedName name="ObjGeneral">'[6]Listas desplegables'!#REF!</definedName>
    <definedName name="periodicidad" localSheetId="8">'[4]Listas desplegables'!#REF!</definedName>
    <definedName name="periodicidad" localSheetId="9">'[5]Listas desplegables'!#REF!</definedName>
    <definedName name="periodicidad" localSheetId="1">'[6]Listas desplegables'!#REF!</definedName>
    <definedName name="periodicidad" localSheetId="6">'[6]Listas desplegables'!#REF!</definedName>
    <definedName name="periodicidad" localSheetId="7">'[6]Listas desplegables'!#REF!</definedName>
    <definedName name="periodicidad">'[6]Listas desplegables'!#REF!</definedName>
    <definedName name="Periodicidadindicador" localSheetId="6">[13]Hoja1!$D$1:$D$4</definedName>
    <definedName name="Periodicidadindicador" localSheetId="7">[13]Hoja1!$D$1:$D$4</definedName>
    <definedName name="Periodicidadindicador">[14]Hoja1!$D$1:$D$4</definedName>
    <definedName name="Procesos" localSheetId="8">'[4]Listas desplegables'!#REF!</definedName>
    <definedName name="Procesos" localSheetId="9">'[5]Listas desplegables'!#REF!</definedName>
    <definedName name="Procesos" localSheetId="1">'[6]Listas desplegables'!#REF!</definedName>
    <definedName name="Procesos" localSheetId="6">[1]Listas!$L$2:$L$14</definedName>
    <definedName name="Procesos" localSheetId="7">[1]Listas!$L$2:$L$14</definedName>
    <definedName name="Procesos">'[6]Listas desplegables'!#REF!</definedName>
    <definedName name="Prog_PPD" localSheetId="8">'[4]Listas desplegables'!#REF!</definedName>
    <definedName name="Prog_PPD" localSheetId="9">'[5]Listas desplegables'!#REF!</definedName>
    <definedName name="Prog_PPD" localSheetId="1">'[6]Listas desplegables'!#REF!</definedName>
    <definedName name="Prog_PPD" localSheetId="6">[1]Listas!$F$2:$F$9</definedName>
    <definedName name="Prog_PPD" localSheetId="7">[1]Listas!$F$2:$F$9</definedName>
    <definedName name="Prog_PPD">'[6]Listas desplegables'!#REF!</definedName>
    <definedName name="PROY4022" localSheetId="8">#REF!</definedName>
    <definedName name="PROY4022" localSheetId="9">#REF!</definedName>
    <definedName name="PROY4022" localSheetId="1">#REF!</definedName>
    <definedName name="PROY4022" localSheetId="6">#REF!</definedName>
    <definedName name="PROY4022" localSheetId="7">#REF!</definedName>
    <definedName name="PROY4022">#REF!</definedName>
    <definedName name="PROY4024" localSheetId="8">#REF!</definedName>
    <definedName name="PROY4024" localSheetId="9">#REF!</definedName>
    <definedName name="PROY4024" localSheetId="1">#REF!</definedName>
    <definedName name="PROY4024" localSheetId="6">#REF!</definedName>
    <definedName name="PROY4024" localSheetId="7">#REF!</definedName>
    <definedName name="PROY4024">#REF!</definedName>
    <definedName name="proy4025" localSheetId="8">#REF!</definedName>
    <definedName name="proy4025" localSheetId="9">#REF!</definedName>
    <definedName name="proy4025" localSheetId="1">#REF!</definedName>
    <definedName name="proy4025" localSheetId="6">#REF!</definedName>
    <definedName name="proy4025" localSheetId="7">#REF!</definedName>
    <definedName name="proy4025">#REF!</definedName>
    <definedName name="PROY4027" localSheetId="8">#REF!</definedName>
    <definedName name="PROY4027" localSheetId="9">#REF!</definedName>
    <definedName name="PROY4027" localSheetId="1">#REF!</definedName>
    <definedName name="PROY4027" localSheetId="6">#REF!</definedName>
    <definedName name="PROY4027" localSheetId="7">#REF!</definedName>
    <definedName name="PROY4027">#REF!</definedName>
    <definedName name="PROY4028" localSheetId="8">#REF!</definedName>
    <definedName name="PROY4028" localSheetId="9">#REF!</definedName>
    <definedName name="PROY4028" localSheetId="1">#REF!</definedName>
    <definedName name="PROY4028" localSheetId="6">#REF!</definedName>
    <definedName name="PROY4028" localSheetId="7">#REF!</definedName>
    <definedName name="PROY4028">#REF!</definedName>
    <definedName name="PROY4029" localSheetId="8">#REF!</definedName>
    <definedName name="PROY4029" localSheetId="9">#REF!</definedName>
    <definedName name="PROY4029" localSheetId="1">#REF!</definedName>
    <definedName name="PROY4029" localSheetId="6">#REF!</definedName>
    <definedName name="PROY4029" localSheetId="7">#REF!</definedName>
    <definedName name="PROY4029">#REF!</definedName>
    <definedName name="PROY4125" localSheetId="8">#REF!</definedName>
    <definedName name="PROY4125" localSheetId="9">#REF!</definedName>
    <definedName name="PROY4125" localSheetId="1">#REF!</definedName>
    <definedName name="PROY4125" localSheetId="6">#REF!</definedName>
    <definedName name="PROY4125" localSheetId="7">#REF!</definedName>
    <definedName name="PROY4125">#REF!</definedName>
    <definedName name="PROY4280" localSheetId="8">#REF!</definedName>
    <definedName name="PROY4280" localSheetId="9">#REF!</definedName>
    <definedName name="PROY4280" localSheetId="1">#REF!</definedName>
    <definedName name="PROY4280" localSheetId="6">#REF!</definedName>
    <definedName name="PROY4280" localSheetId="7">#REF!</definedName>
    <definedName name="PROY4280">#REF!</definedName>
    <definedName name="PROY4281" localSheetId="8">#REF!</definedName>
    <definedName name="PROY4281" localSheetId="9">#REF!</definedName>
    <definedName name="PROY4281" localSheetId="1">#REF!</definedName>
    <definedName name="PROY4281" localSheetId="6">#REF!</definedName>
    <definedName name="PROY4281" localSheetId="7">#REF!</definedName>
    <definedName name="PROY4281">#REF!</definedName>
    <definedName name="ProyectoInv" localSheetId="8">'[4]Listas desplegables'!#REF!</definedName>
    <definedName name="ProyectoInv" localSheetId="9">'[5]Listas desplegables'!#REF!</definedName>
    <definedName name="ProyectoInv" localSheetId="1">'[6]Listas desplegables'!#REF!</definedName>
    <definedName name="ProyectoInv" localSheetId="6">[2]Listas!$C$2:$C$19</definedName>
    <definedName name="ProyectoInv" localSheetId="7">[2]Listas!$C$2:$C$19</definedName>
    <definedName name="ProyectoInv">'[6]Listas desplegables'!#REF!</definedName>
    <definedName name="PROYECTOS" localSheetId="6">[11]Hoja1!$A:$A</definedName>
    <definedName name="PROYECTOS" localSheetId="7">[11]Hoja1!$A:$A</definedName>
    <definedName name="PROYECTOS">[12]Hoja1!$A:$A</definedName>
    <definedName name="PRYT" localSheetId="8">#REF!</definedName>
    <definedName name="PRYT" localSheetId="9">#REF!</definedName>
    <definedName name="PRYT" localSheetId="1">#REF!</definedName>
    <definedName name="PRYT" localSheetId="6">#REF!</definedName>
    <definedName name="PRYT" localSheetId="7">#REF!</definedName>
    <definedName name="PRYT">#REF!</definedName>
    <definedName name="PT" localSheetId="8">#REF!</definedName>
    <definedName name="PT" localSheetId="9">#REF!</definedName>
    <definedName name="PT" localSheetId="1">#REF!</definedName>
    <definedName name="PT" localSheetId="6">#REF!</definedName>
    <definedName name="PT" localSheetId="7">#REF!</definedName>
    <definedName name="PT">#REF!</definedName>
    <definedName name="S">[3]Listas!$H$2:$H$17</definedName>
    <definedName name="ServicioUNDOPE" localSheetId="8">'[4]Listas desplegables'!#REF!</definedName>
    <definedName name="ServicioUNDOPE" localSheetId="9">'[5]Listas desplegables'!#REF!</definedName>
    <definedName name="ServicioUNDOPE" localSheetId="1">'[6]Listas desplegables'!#REF!</definedName>
    <definedName name="ServicioUNDOPE" localSheetId="6">[1]Listas!$Q$2:$Q$35</definedName>
    <definedName name="ServicioUNDOPE" localSheetId="7">[1]Listas!$Q$2:$Q$35</definedName>
    <definedName name="ServicioUNDOPE">'[6]Listas desplegables'!#REF!</definedName>
    <definedName name="Sexo">[1]Listas!$W$2:$W$3</definedName>
    <definedName name="Si_No">[1]Listas!$U$2:$U$3</definedName>
    <definedName name="Subdireccion" localSheetId="8">'[4]Listas desplegables'!#REF!</definedName>
    <definedName name="Subdireccion" localSheetId="9">'[5]Listas desplegables'!#REF!</definedName>
    <definedName name="Subdireccion" localSheetId="1">'[6]Listas desplegables'!#REF!</definedName>
    <definedName name="Subdireccion" localSheetId="6">[1]Listas!$H$2:$H$17</definedName>
    <definedName name="Subdireccion" localSheetId="7">[1]Listas!$H$2:$H$17</definedName>
    <definedName name="Subdireccion">'[6]Listas desplegables'!#REF!</definedName>
    <definedName name="Subdirección">[2]Listas!$A$97:$A$112</definedName>
    <definedName name="Subsistema" localSheetId="8">'[4]Listas desplegables'!#REF!</definedName>
    <definedName name="Subsistema" localSheetId="9">'[5]Listas desplegables'!#REF!</definedName>
    <definedName name="Subsistema" localSheetId="1">'[6]Listas desplegables'!#REF!</definedName>
    <definedName name="Subsistema" localSheetId="6">[1]Listas!$M$2:$M$9</definedName>
    <definedName name="Subsistema" localSheetId="7">[1]Listas!$M$2:$M$9</definedName>
    <definedName name="Subsistema">'[6]Listas desplegables'!#REF!</definedName>
    <definedName name="Tenencia" localSheetId="8">'[4]Listas desplegables'!#REF!</definedName>
    <definedName name="Tenencia" localSheetId="9">'[5]Listas desplegables'!#REF!</definedName>
    <definedName name="Tenencia" localSheetId="1">'[6]Listas desplegables'!#REF!</definedName>
    <definedName name="Tenencia" localSheetId="6">[1]Listas!$S$2:$S$6</definedName>
    <definedName name="Tenencia" localSheetId="7">[1]Listas!$S$2:$S$6</definedName>
    <definedName name="Tenencia">'[6]Listas desplegables'!#REF!</definedName>
    <definedName name="Tipo" localSheetId="6">[13]Hoja1!$B$1:$B$3</definedName>
    <definedName name="Tipo" localSheetId="7">[13]Hoja1!$B$1:$B$3</definedName>
    <definedName name="Tipo">[14]Hoja1!$B$1:$B$3</definedName>
    <definedName name="Tipo_Meta" localSheetId="8">'[4]Listas desplegables'!#REF!</definedName>
    <definedName name="Tipo_Meta" localSheetId="9">'[5]Listas desplegables'!#REF!</definedName>
    <definedName name="Tipo_Meta" localSheetId="1">'[6]Listas desplegables'!#REF!</definedName>
    <definedName name="Tipo_Meta" localSheetId="6">'[6]Listas desplegables'!#REF!</definedName>
    <definedName name="Tipo_Meta" localSheetId="7">'[6]Listas desplegables'!#REF!</definedName>
    <definedName name="Tipo_Meta">'[6]Listas desplegables'!#REF!</definedName>
    <definedName name="TipoInd" localSheetId="8">'[4]Listas desplegables'!#REF!</definedName>
    <definedName name="TipoInd" localSheetId="9">'[5]Listas desplegables'!#REF!</definedName>
    <definedName name="TipoInd" localSheetId="1">'[6]Listas desplegables'!#REF!</definedName>
    <definedName name="TipoInd" localSheetId="6">'[6]Listas desplegables'!#REF!</definedName>
    <definedName name="TipoInd" localSheetId="7">'[6]Listas desplegables'!#REF!</definedName>
    <definedName name="TipoInd">'[6]Listas desplegables'!#REF!</definedName>
    <definedName name="TipoMeta" localSheetId="8">'[4]Listas desplegables'!#REF!</definedName>
    <definedName name="TipoMeta" localSheetId="9">'[5]Listas desplegables'!#REF!</definedName>
    <definedName name="TipoMeta" localSheetId="1">'[6]Listas desplegables'!#REF!</definedName>
    <definedName name="TipoMeta" localSheetId="6">#REF!</definedName>
    <definedName name="TipoMeta" localSheetId="7">#REF!</definedName>
    <definedName name="TipoMeta">'[6]Listas desplegables'!#REF!</definedName>
    <definedName name="TipoOperación" localSheetId="8">'[4]Listas desplegables'!#REF!</definedName>
    <definedName name="TipoOperación" localSheetId="9">'[5]Listas desplegables'!#REF!</definedName>
    <definedName name="TipoOperación" localSheetId="1">'[6]Listas desplegables'!#REF!</definedName>
    <definedName name="TipoOperación" localSheetId="6">[1]Listas!$T$2:$T$5</definedName>
    <definedName name="TipoOperación" localSheetId="7">[1]Listas!$T$2:$T$5</definedName>
    <definedName name="TipoOperación">'[6]Listas desplegables'!#REF!</definedName>
    <definedName name="UO" localSheetId="6">'[7]Listas desplegables'!$H$35:$H$69</definedName>
    <definedName name="UO" localSheetId="7">'[7]Listas desplegables'!$H$35:$H$69</definedName>
    <definedName name="UO">'[8]Listas desplegables'!$H$35:$H$69</definedName>
    <definedName name="VALORACION">[2]Listas!$A$121:$A$125</definedName>
  </definedNames>
  <calcPr calcId="181029"/>
  <extLst>
    <ext xmlns:x15="http://schemas.microsoft.com/office/spreadsheetml/2010/11/main" uri="{140A7094-0E35-4892-8432-C4D2E57EDEB5}">
      <x15:workbookPr chartTrackingRefBase="1"/>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R91" i="33" l="1"/>
  <c r="L91" i="33"/>
  <c r="R88" i="33"/>
  <c r="L88" i="33"/>
  <c r="R87" i="33"/>
  <c r="L87" i="33"/>
  <c r="R86" i="33"/>
  <c r="L86" i="33"/>
  <c r="R84" i="33"/>
  <c r="L84" i="33"/>
  <c r="R83" i="33"/>
  <c r="L83" i="33"/>
  <c r="R82" i="33"/>
  <c r="L82" i="33"/>
  <c r="R81" i="33"/>
  <c r="R73" i="33"/>
  <c r="L73" i="33"/>
  <c r="R70" i="33"/>
  <c r="L70" i="33"/>
  <c r="R68" i="33"/>
  <c r="L68" i="33"/>
  <c r="R65" i="33"/>
  <c r="L65" i="33"/>
  <c r="R62" i="33"/>
  <c r="L62" i="33"/>
  <c r="R60" i="33"/>
  <c r="L60" i="33"/>
  <c r="R58" i="33"/>
  <c r="L58" i="33"/>
  <c r="R56" i="33"/>
  <c r="L56" i="33"/>
  <c r="R55" i="33"/>
  <c r="L55" i="33"/>
  <c r="R54" i="33"/>
  <c r="L54" i="33"/>
  <c r="R53" i="33"/>
  <c r="L53" i="33"/>
  <c r="R50" i="33"/>
  <c r="L50" i="33"/>
  <c r="R48" i="33"/>
  <c r="L48" i="33"/>
  <c r="R47" i="33"/>
  <c r="L47" i="33"/>
  <c r="R46" i="33"/>
  <c r="L46" i="33"/>
  <c r="R45" i="33"/>
  <c r="L45" i="33"/>
  <c r="R42" i="33"/>
  <c r="L42" i="33"/>
  <c r="R40" i="33"/>
  <c r="L40" i="33"/>
  <c r="R38" i="33"/>
  <c r="L38" i="33"/>
  <c r="R37" i="33"/>
  <c r="L37" i="33"/>
  <c r="R36" i="33"/>
  <c r="L36" i="33"/>
  <c r="R35" i="33"/>
  <c r="L35" i="33"/>
  <c r="R34" i="33"/>
  <c r="L34" i="33"/>
  <c r="R33" i="33"/>
  <c r="L33" i="33"/>
  <c r="R29" i="33"/>
  <c r="L29" i="33"/>
  <c r="R26" i="33"/>
  <c r="L26" i="33"/>
  <c r="R24" i="33"/>
  <c r="L24" i="33"/>
  <c r="R23" i="33"/>
  <c r="L23" i="33"/>
  <c r="R22" i="33"/>
  <c r="L22" i="33"/>
  <c r="R21" i="33"/>
  <c r="L21" i="33"/>
  <c r="R19" i="33"/>
  <c r="L19" i="33"/>
  <c r="R18" i="33"/>
  <c r="L18" i="33"/>
  <c r="R16" i="33"/>
  <c r="L16" i="33"/>
  <c r="R15" i="33"/>
  <c r="L15" i="33"/>
  <c r="R14" i="33"/>
  <c r="L14" i="33"/>
  <c r="R13" i="33"/>
  <c r="L13" i="33"/>
  <c r="R12" i="33"/>
  <c r="L12" i="33"/>
  <c r="R11" i="33"/>
  <c r="L11" i="33"/>
  <c r="W78" i="32"/>
  <c r="W72" i="32"/>
  <c r="W70" i="32"/>
  <c r="W64" i="32"/>
  <c r="W60" i="32"/>
  <c r="W49" i="32"/>
  <c r="W48" i="32"/>
  <c r="W45" i="32"/>
  <c r="W41" i="32"/>
  <c r="W36" i="32"/>
  <c r="W35" i="32"/>
  <c r="W30" i="32"/>
  <c r="W29" i="32"/>
  <c r="W28" i="32"/>
  <c r="W12" i="32"/>
  <c r="V12" i="32"/>
  <c r="U12" i="32"/>
  <c r="A65" i="20" l="1"/>
  <c r="A56" i="20"/>
  <c r="A46" i="20"/>
  <c r="A45" i="20"/>
  <c r="A24" i="20"/>
  <c r="A23" i="20"/>
  <c r="C16" i="26"/>
  <c r="AV150" i="18"/>
  <c r="AV147" i="18"/>
  <c r="AW147" i="18" s="1"/>
  <c r="AV146" i="18"/>
  <c r="AW146" i="18" s="1"/>
  <c r="AV145" i="18"/>
  <c r="AW145" i="18" s="1"/>
  <c r="AV141" i="18"/>
  <c r="AW141" i="18" s="1"/>
  <c r="AV136" i="18"/>
  <c r="AW136" i="18" s="1"/>
  <c r="AV135" i="18"/>
  <c r="AW135" i="18" s="1"/>
  <c r="AV124" i="18"/>
  <c r="AW124" i="18" s="1"/>
  <c r="AV119" i="18"/>
  <c r="AW119" i="18" s="1"/>
  <c r="AV118" i="18"/>
  <c r="AW118" i="18" s="1"/>
  <c r="AV117" i="18"/>
  <c r="AW117" i="18" s="1"/>
  <c r="AV116" i="18"/>
  <c r="AW116" i="18" s="1"/>
  <c r="AV115" i="18"/>
  <c r="AW115" i="18" s="1"/>
  <c r="AV114" i="18"/>
  <c r="AW114" i="18" s="1"/>
  <c r="AV112" i="18"/>
  <c r="AW112" i="18" s="1"/>
  <c r="AV110" i="18"/>
  <c r="AW110" i="18" s="1"/>
  <c r="AV98" i="18"/>
  <c r="AW98" i="18" s="1"/>
  <c r="AV97" i="18"/>
  <c r="AW97" i="18" s="1"/>
  <c r="AV95" i="18"/>
  <c r="AW95" i="18" s="1"/>
  <c r="AV91" i="18"/>
  <c r="AW91" i="18" s="1"/>
  <c r="AV90" i="18"/>
  <c r="AW90" i="18" s="1"/>
  <c r="AV89" i="18"/>
  <c r="AW89" i="18" s="1"/>
  <c r="AV88" i="18"/>
  <c r="AW88" i="18" s="1"/>
  <c r="AV87" i="18"/>
  <c r="AW87" i="18" s="1"/>
  <c r="AV86" i="18"/>
  <c r="AW86" i="18" s="1"/>
  <c r="AV85" i="18"/>
  <c r="AW85" i="18" s="1"/>
  <c r="AV84" i="18"/>
  <c r="AW84" i="18" s="1"/>
  <c r="AV83" i="18"/>
  <c r="AW83" i="18" s="1"/>
  <c r="AV49" i="18"/>
  <c r="AW49" i="18" s="1"/>
  <c r="AV48" i="18"/>
  <c r="AW48" i="18" s="1"/>
  <c r="AV47" i="18"/>
  <c r="AW47" i="18" s="1"/>
  <c r="AV45" i="18"/>
  <c r="AW45" i="18" s="1"/>
  <c r="AV37" i="18"/>
  <c r="AW37" i="18" s="1"/>
  <c r="AV36" i="18"/>
  <c r="AW36" i="18" s="1"/>
  <c r="AV35" i="18"/>
  <c r="AW35" i="18" s="1"/>
  <c r="AV34" i="18"/>
  <c r="AW34" i="18" s="1"/>
  <c r="AV28" i="18"/>
  <c r="AW28" i="18" s="1"/>
  <c r="AV24" i="18"/>
  <c r="AW24" i="18" s="1"/>
  <c r="AV23" i="18"/>
  <c r="AW23" i="18" s="1"/>
  <c r="AV22" i="18"/>
  <c r="AW22" i="18" s="1"/>
  <c r="AV19" i="18"/>
  <c r="AW19" i="18" s="1"/>
  <c r="A27" i="20"/>
  <c r="A18" i="20"/>
  <c r="A9" i="20"/>
  <c r="A70" i="20"/>
  <c r="A69" i="20"/>
  <c r="A68" i="20"/>
  <c r="A67" i="20"/>
  <c r="A66" i="20"/>
  <c r="A64" i="20"/>
  <c r="A63" i="20"/>
  <c r="A62" i="20"/>
  <c r="A61" i="20"/>
  <c r="A60" i="20"/>
  <c r="A59" i="20"/>
  <c r="A58" i="20"/>
  <c r="A57" i="20"/>
  <c r="A55" i="20"/>
  <c r="A54" i="20"/>
  <c r="A53" i="20"/>
  <c r="A52" i="20"/>
  <c r="A51" i="20"/>
  <c r="A50" i="20"/>
  <c r="A49" i="20"/>
  <c r="A48" i="20"/>
  <c r="A47" i="20"/>
  <c r="A44" i="20"/>
  <c r="A43" i="20"/>
  <c r="A42" i="20"/>
  <c r="A41" i="20"/>
  <c r="A40" i="20"/>
  <c r="A39" i="20"/>
  <c r="A38" i="20"/>
  <c r="A37" i="20"/>
  <c r="A36" i="20"/>
  <c r="A35" i="20"/>
  <c r="A34" i="20"/>
  <c r="A33" i="20"/>
  <c r="A32" i="20"/>
  <c r="A31" i="20"/>
  <c r="A30" i="20"/>
  <c r="A29" i="20"/>
  <c r="A28" i="20"/>
  <c r="A26" i="20"/>
  <c r="A25" i="20"/>
  <c r="A22" i="20"/>
  <c r="A21" i="20"/>
  <c r="A20" i="20"/>
  <c r="A19" i="20"/>
  <c r="A17" i="20"/>
  <c r="A16" i="20"/>
  <c r="A15" i="20"/>
  <c r="A14" i="20"/>
  <c r="A13" i="20"/>
  <c r="A12" i="20"/>
  <c r="A11" i="20"/>
  <c r="A10" i="20"/>
  <c r="AV148" i="18"/>
  <c r="AV144" i="18"/>
  <c r="AV142" i="18"/>
  <c r="AV138" i="18"/>
  <c r="AV137" i="18"/>
  <c r="AV123" i="18"/>
  <c r="AV122" i="18"/>
  <c r="AV121" i="18"/>
  <c r="AV120" i="18"/>
  <c r="AV108" i="18"/>
  <c r="AV107" i="18"/>
  <c r="AV106" i="18"/>
  <c r="AV104" i="18"/>
  <c r="AV103" i="18"/>
  <c r="AV102" i="18"/>
  <c r="AV101" i="18"/>
  <c r="AV100" i="18"/>
  <c r="AV99" i="18"/>
  <c r="AV96" i="18"/>
  <c r="AV94" i="18"/>
  <c r="AV50" i="18"/>
  <c r="AV46" i="18"/>
  <c r="AV38" i="18"/>
  <c r="AV21" i="18"/>
  <c r="AV16" i="18"/>
  <c r="P71" i="20"/>
  <c r="O71" i="20"/>
  <c r="M71" i="20"/>
  <c r="Q70" i="20"/>
  <c r="N70" i="20"/>
  <c r="Q69" i="20"/>
  <c r="N69" i="20"/>
  <c r="Q68" i="20"/>
  <c r="N68" i="20"/>
  <c r="Q67" i="20"/>
  <c r="N67" i="20"/>
  <c r="Q66" i="20"/>
  <c r="N66" i="20"/>
  <c r="Q64" i="20"/>
  <c r="N64" i="20"/>
  <c r="Q63" i="20"/>
  <c r="N63" i="20"/>
  <c r="Q62" i="20"/>
  <c r="N62" i="20"/>
  <c r="Q61" i="20"/>
  <c r="N61" i="20"/>
  <c r="Q60" i="20"/>
  <c r="N60" i="20"/>
  <c r="Q59" i="20"/>
  <c r="N59" i="20"/>
  <c r="Q58" i="20"/>
  <c r="N58" i="20"/>
  <c r="Q57" i="20"/>
  <c r="N57" i="20"/>
  <c r="Q55" i="20"/>
  <c r="N55" i="20"/>
  <c r="Q54" i="20"/>
  <c r="N54" i="20"/>
  <c r="Q53" i="20"/>
  <c r="N53" i="20"/>
  <c r="Q52" i="20"/>
  <c r="N52" i="20"/>
  <c r="Q51" i="20"/>
  <c r="N51" i="20"/>
  <c r="Q50" i="20"/>
  <c r="N50" i="20"/>
  <c r="Q49" i="20"/>
  <c r="N49" i="20"/>
  <c r="Q48" i="20"/>
  <c r="N48" i="20"/>
  <c r="Q47" i="20"/>
  <c r="N47" i="20"/>
  <c r="Q44" i="20"/>
  <c r="N44" i="20"/>
  <c r="Q43" i="20"/>
  <c r="N43" i="20"/>
  <c r="Q42" i="20"/>
  <c r="N42" i="20"/>
  <c r="Q41" i="20"/>
  <c r="N41" i="20"/>
  <c r="Q40" i="20"/>
  <c r="N40" i="20"/>
  <c r="Q39" i="20"/>
  <c r="N39" i="20"/>
  <c r="Q38" i="20"/>
  <c r="N38" i="20"/>
  <c r="Q37" i="20"/>
  <c r="N37" i="20"/>
  <c r="Q36" i="20"/>
  <c r="N36" i="20"/>
  <c r="Q35" i="20"/>
  <c r="N35" i="20"/>
  <c r="Q34" i="20"/>
  <c r="N34" i="20"/>
  <c r="Q33" i="20"/>
  <c r="N33" i="20"/>
  <c r="Q32" i="20"/>
  <c r="N32" i="20"/>
  <c r="Q31" i="20"/>
  <c r="N31" i="20"/>
  <c r="Q30" i="20"/>
  <c r="N30" i="20"/>
  <c r="Q29" i="20"/>
  <c r="N29" i="20"/>
  <c r="Q28" i="20"/>
  <c r="N28" i="20"/>
  <c r="Q26" i="20"/>
  <c r="N26" i="20"/>
  <c r="Q25" i="20"/>
  <c r="N25" i="20"/>
  <c r="Q22" i="20"/>
  <c r="N22" i="20"/>
  <c r="Q21" i="20"/>
  <c r="N21" i="20"/>
  <c r="Q20" i="20"/>
  <c r="N20" i="20"/>
  <c r="Q19" i="20"/>
  <c r="N19" i="20"/>
  <c r="Q17" i="20"/>
  <c r="N17" i="20"/>
  <c r="Q16" i="20"/>
  <c r="N16" i="20"/>
  <c r="Q15" i="20"/>
  <c r="N15" i="20"/>
  <c r="Q14" i="20"/>
  <c r="N14" i="20"/>
  <c r="Q13" i="20"/>
  <c r="N13" i="20"/>
  <c r="Q12" i="20"/>
  <c r="N12" i="20"/>
  <c r="Q11" i="20"/>
  <c r="N11" i="20"/>
  <c r="Q10" i="20"/>
  <c r="N10" i="20"/>
  <c r="Q9" i="20"/>
  <c r="N9" i="20"/>
  <c r="Q71" i="20"/>
  <c r="E9" i="20"/>
  <c r="E71" i="20"/>
  <c r="N71" i="20"/>
</calcChain>
</file>

<file path=xl/sharedStrings.xml><?xml version="1.0" encoding="utf-8"?>
<sst xmlns="http://schemas.openxmlformats.org/spreadsheetml/2006/main" count="7379" uniqueCount="2806">
  <si>
    <t>Meta Plan de Desarrollo</t>
  </si>
  <si>
    <t>Objetivo Estratégico Sectorial</t>
  </si>
  <si>
    <t>Meta Sectorial</t>
  </si>
  <si>
    <t>Objetivo estratégico 2020-2024</t>
  </si>
  <si>
    <t>Estrategias</t>
  </si>
  <si>
    <t>Metas 2020-2024</t>
  </si>
  <si>
    <t>Política de Gestión y Desempeño componente ambiental</t>
  </si>
  <si>
    <t>Proceso relacionado</t>
  </si>
  <si>
    <t xml:space="preserve">Fuente de Financiación </t>
  </si>
  <si>
    <t>Proyecto de inversión</t>
  </si>
  <si>
    <t xml:space="preserve">Meta proyecto de inversión </t>
  </si>
  <si>
    <t>Plan asociado</t>
  </si>
  <si>
    <t xml:space="preserve">Plan De Acción Política Pública Poblacional Asociada  </t>
  </si>
  <si>
    <t>Tipo de Meta</t>
  </si>
  <si>
    <t>Fecha Inicio
DD/MM/AAAA</t>
  </si>
  <si>
    <t>Fecha Finalización
DD/MM/AAAA</t>
  </si>
  <si>
    <t>Dependencia responsable</t>
  </si>
  <si>
    <t>13. 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t>
  </si>
  <si>
    <t>1. Contribuir a la reducción de la feminización de la pobreza, aportando en la implementación del Sistema Distrital de Cuidado con la innovación de los servicios sociales, para construir territorios cuidadores y protectores promoviendo la movilidad social de la población en vulnerabilidad y fragilidad social</t>
  </si>
  <si>
    <t>01. Identificar  la oferta del sector social que  hará  parte del sistema distrital de cuidado</t>
  </si>
  <si>
    <t>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t>
  </si>
  <si>
    <t>RETO</t>
  </si>
  <si>
    <t xml:space="preserve">1. Atender en las 20 localidades del  distrito a la población en flujos migratorios mixtos y retornados que solicitan la oferta de servicios de la  SDIS.
</t>
  </si>
  <si>
    <t>Talento humano</t>
  </si>
  <si>
    <t>Atención a la ciudadanía</t>
  </si>
  <si>
    <t>Inversión</t>
  </si>
  <si>
    <t>7564 - Mejoramiento de la capacidad de respuesta institucional de las comisarías de familia en Bogotá</t>
  </si>
  <si>
    <t>7564 - Mejoramiento de la capacidad de respuesta institucional de las Comisarías de Familia en Bogotá</t>
  </si>
  <si>
    <t>A. Planes relacionados con talento humano:</t>
  </si>
  <si>
    <t>PP Mujer y Equidad de Género</t>
  </si>
  <si>
    <t>Constante</t>
  </si>
  <si>
    <t>Despacho</t>
  </si>
  <si>
    <t>14. Implementar una (1) estrategia de gestión interinstitucional que permita la movilización social y el desarrollo de capacidades de los adultos y adultas identificados en pobreza oculta, vulnerabilidad, fragilidad social o afectados por emergencias sanitarias en la ciudad de Bogotá</t>
  </si>
  <si>
    <t>2. Dar respuestas integradoras y transectoriales que conlleven al desarrollo de capacidades y la ampliación de las oportunidades de la ciudadanía, a partir de la estrategia territorial integral social para la gestión pública local y la territorialización de las políticas sociales.</t>
  </si>
  <si>
    <t xml:space="preserve">02. Formular un plan de trabajo de cada una de las entidades que componen el sector integración social que contenga las acciones dirigidas a fortalecer las necesidades identificadas en los diagnósticos. </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</si>
  <si>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</si>
  <si>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ETIS</t>
  </si>
  <si>
    <t xml:space="preserve">2. Incrementar en 100% el número de  jóvenes atendidos con estrategias móviles,  canales virtuales y servicios sociales con  especial énfasis en jóvenes NiNis y  vulnerables,.
</t>
  </si>
  <si>
    <t>Integridad</t>
  </si>
  <si>
    <t>Auditoría y control</t>
  </si>
  <si>
    <t>Funcionamiento</t>
  </si>
  <si>
    <t>7565 - Suministro de espacios adecuados, inclusivos y seguros para el desarrollo social integral</t>
  </si>
  <si>
    <t>1. Implementar un plan de acción para el fortalecimiento de las Comisarias de Familia en la atención integral para el acceso a la justicia y la garantía de derechos frente a la violencia intrafamiliar</t>
  </si>
  <si>
    <t>Plan Estratégico de Talento Humano</t>
  </si>
  <si>
    <t>PP Infancia y Adolescencia</t>
  </si>
  <si>
    <t>Suma</t>
  </si>
  <si>
    <t>Subsecretaría</t>
  </si>
  <si>
    <t>15. Implementar una estrategia de acompañamiento de hogares pobres, en vulnerabilidad y riesgo social derivada de la pandemia del COVID 19, identificados poblacional diferencial y geográficamente en los barrios con mayor pobreza evidente y oculta del distrito</t>
  </si>
  <si>
    <t>3. Fortalecer el desempeño del sector social, enmarcado en la transformación de los servicios sociales, el desarrollo del recurso humano, la infraestructura, la tecnología, la gestión de conocimiento, la innovación, la transparencia, y  control, con el fin de optimizar la capacidad organizacional para la rectoría de la política  social y la prestación de servicios sociales.</t>
  </si>
  <si>
    <t>03. Hacer el seguimiento a la implementación de las PP.</t>
  </si>
  <si>
    <t>3. Transformar los servicios sociales de la SDIS con el fin de responder a los aspectos clave del Plan Distrital de Desarrollo como el Sistema Distrital de Cuidado, la Estrategia Territorial de Integración Social y el Ingreso Mínimo Garantizado</t>
  </si>
  <si>
    <t>Modernización Institucional</t>
  </si>
  <si>
    <t>3. Implementar una estrategia de oportunidades juveniles. por medio de la entrega de transferencias monetarias condicionadas a 5.900 jóvenes con alto grado de vulnerabilidad</t>
  </si>
  <si>
    <t>Planeación Institucional</t>
  </si>
  <si>
    <t>Comunicación estratégica</t>
  </si>
  <si>
    <t>Inversión y Funcionamiento</t>
  </si>
  <si>
    <t xml:space="preserve">7730 - Servicio de atención a la población proveniente de flujos migratorios mixtos en Bogotá </t>
  </si>
  <si>
    <t>2. Atender oportunamente el 100% de las víctimas de violencia intrafamiliar</t>
  </si>
  <si>
    <t>Plan de vacantes</t>
  </si>
  <si>
    <t>PP de Juventud</t>
  </si>
  <si>
    <t>Creciente</t>
  </si>
  <si>
    <t>Oficina Asesora de Comunicaciones</t>
  </si>
  <si>
    <t>16. Implementar una estrategia móvil de abordaje en calle dirigida a ciudadanos y ciudadanas habitantes de calle acorde al contexto social y sanitario de la emergencia</t>
  </si>
  <si>
    <t xml:space="preserve">4. Liderar, formular, actualizar e implementar las políticas públicas sociales de competencia y participación desde el Sector de Integración Social, que contribuyan a la materialización de un nuevo contrato social y ambiental para la Bogotá del siglo XXI  </t>
  </si>
  <si>
    <t>04. Incrementar en 5 puntos el Índice de Transparencia de Bogotá para el sector integración social</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</si>
  <si>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</si>
  <si>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Sistemas de Información</t>
  </si>
  <si>
    <t>4. Atender 2.400 adolescentes y jóvenes  con sanciones no privativas de la libertad o  en apoyo al restablecimiento en  administración de justicia en los Centros  Forjar, con oportunidades que favorezcan  sus proyectos de vida e inclusión social</t>
  </si>
  <si>
    <t>Gestión presupuestal y eficiencia del gasto público</t>
  </si>
  <si>
    <t>Diseño e innovación de servicios sociales</t>
  </si>
  <si>
    <t>7733 - Fortalecimiento institucional para una gestión pública efectiva y transparente en la ciudad de Bogotá</t>
  </si>
  <si>
    <t>7565 - Suministro de espacios adecuados, inclusivos y seguros para el desarrollo social integral en Bogotá</t>
  </si>
  <si>
    <t>Plan de previsión de recursos humanos</t>
  </si>
  <si>
    <t>PP Para el Fenómeno de Habitabilidad en Calle</t>
  </si>
  <si>
    <t>Oficina Asesora Jurídica</t>
  </si>
  <si>
    <t>17. Incrementar en 825 cupos la atención integral de ciudadanas y ciudadanos habitantes de calle en los servicios sociales que tiene la Secretaría Distrital de Integración Social dispuestos para su atención, que considere los impactos sociales y sanitarios de la emergencia</t>
  </si>
  <si>
    <t>Todos los Objetivos Estratégicos Sectoriales</t>
  </si>
  <si>
    <t>05. Valorar coberturas de servicios sociales en los territorios urbanos y rurales</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</si>
  <si>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</si>
  <si>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No se asocia a estrategias</t>
  </si>
  <si>
    <t xml:space="preserve">5.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t>
  </si>
  <si>
    <t>Compras y Contratación</t>
  </si>
  <si>
    <t>Gerencia de las políticas públicas sociales</t>
  </si>
  <si>
    <t>7735 - Fortalecimiento de los procesos territoriales y la construcción de respuestas integradoras e innovadoras en los territorios de la Bogotá – Región</t>
  </si>
  <si>
    <t xml:space="preserve">1. Construir 3 centros día para la atención al adulto mayor que cumplan con la normatividad vigente </t>
  </si>
  <si>
    <t>Plan de capacitación</t>
  </si>
  <si>
    <t>PP Para la Adultez</t>
  </si>
  <si>
    <t>Oficina de Asuntos Disciplinarios</t>
  </si>
  <si>
    <t>18. Subir 9,45 puntos porcentuales los NNAJ que se vinculan al Modelo Pedagógico y son identificados por el IDIPRON como población vulnerable por las dinámicas del Fenómeno de Habitabilidad en Calle</t>
  </si>
  <si>
    <t>No se asocia a Objetivos Estratégicos Sectoriales</t>
  </si>
  <si>
    <t>06. Implementar los planes de acción de las políticas públicas del distrito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</si>
  <si>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</si>
  <si>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6. Atender con enfoque diferencial y de manera flexible a 15.000 niñas, niños y adolescentes del distrito en riesgo de trabajo infantil y violencias sexuales; y migrantes en riesgo  de vulneración de sus derechos</t>
  </si>
  <si>
    <t xml:space="preserve">Fortalecimiento organizacional y simplificación de procesos </t>
  </si>
  <si>
    <t>Gestión ambiental</t>
  </si>
  <si>
    <t>7740 - Generación “Jóvenes con derechos” en Bogotá</t>
  </si>
  <si>
    <t>2. Construir 1 Centro de Protección para Adulto Mayor que cumpla la normatividad vigente entre 2020 y 2024</t>
  </si>
  <si>
    <t>Plan de incentivos institucionales</t>
  </si>
  <si>
    <t>PP Para las Familias</t>
  </si>
  <si>
    <t>Oficina de Control Interno</t>
  </si>
  <si>
    <t>21. Atender en las 20 localidades del distrito a la población en flujos migratorios mixtos y retornados que solicitan la oferta de servicios de la SDIS</t>
  </si>
  <si>
    <t>07. Evaluar el estado de los servicios sociales frente a los requerimientos del sistema distrital de cuidado. Innovar  los servicios sociales para que se ajusten a los requerimientos del sistema distrital de cuidado. Implementar un piloto con la innovación en los servicios sociales en el marco del sistema distrital de cuidado para reducir la feminización de la pobreza</t>
  </si>
  <si>
    <t>Todos los Objetivos Estratégicos Institucionales</t>
  </si>
  <si>
    <t xml:space="preserve">7. 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niños, así como prevenir situaciones de riesgo  para la garantía de derechos.
</t>
  </si>
  <si>
    <t>Servicio al ciudadano</t>
  </si>
  <si>
    <t>Gestión contractual</t>
  </si>
  <si>
    <t>7741 - Fortalecimiento de la gestión de la información y el conocimiento con enfoque participativo y territorial</t>
  </si>
  <si>
    <t>3. Completar la construcción de 6 jardines infantiles de acuerdo a la normatividad vigente para niñas y niños de 0 a 3 años</t>
  </si>
  <si>
    <t>Plan de seguridad y salud en el trabajo</t>
  </si>
  <si>
    <t>PP Para el envejecimiento y Vejez</t>
  </si>
  <si>
    <t>Dirección de Gestión Corporativa</t>
  </si>
  <si>
    <t>25. Fortalecer la implementación de la Política Pública LGBTI a través de la puesta en marcha de 2 nuevos centros comunitarios LGBTI con enfoque territorial para la prestación de servicios sociales bajo modelos flexibles de atención integral en el marco de la PPLGBTI</t>
  </si>
  <si>
    <t>08. Ajustar los servicios sociales para reducir la pobreza femenina. Focalizar y prestar los servicios sociales en los territorios que contribuyan a la reducción de la feminización de la pobreza.</t>
  </si>
  <si>
    <t>No se asocia a Objetivos Estratégicos Institucionales</t>
  </si>
  <si>
    <t>8.Contribuir a la construcción de la memoria, la convivencia  y la reconciliación en el marco del acuerdo de paz, a través  de la atención de 8.300 niñas, niños y adolescentes víctimas y afectados por el conflicto armado , desde un enfoque territorial.</t>
  </si>
  <si>
    <t>Defensa jurídica</t>
  </si>
  <si>
    <t>Gestión de infraestructura física</t>
  </si>
  <si>
    <t>7744 - Generación de oportunidades para el desarrollo integral de la niñez y la adolescencia de Bogotá</t>
  </si>
  <si>
    <t>4. Construir 1 Centro de Protección del adulto mayor y habitante de calle  para población vulnerable entre 2020 y 2024</t>
  </si>
  <si>
    <t>Plan de Integridad y Buen Gobierno</t>
  </si>
  <si>
    <t>PP de Actividades Sexuales Pagadas</t>
  </si>
  <si>
    <t>Subdirección de Contratación</t>
  </si>
  <si>
    <t>31. Implementar un modelo de inclusión social, a través de la vinculación personas de los sectores sociales LGBTI en pobreza extrema y vulnerabilidad social a la oferta de servicios sociales de seguridad alimentaria, transferencias monetarias y/o de cuidado de la Secretaría Distrital de Integración Social, teniendo en cuenta los impactos de la emergencia social y sanitaria sobre esta población</t>
  </si>
  <si>
    <t xml:space="preserve">09. Participación en el diseño del Sistema Distrital de Cuidado. Identificar  la oferta del sector social que  hará  parte del sistema distrital de cuidado. Armonizar los servicios sociales prestados por el sector social al sistema distrital de cuidado. Determinar el impacto de los servicios sociales en el sistema distrital de cuidado para la reducción de la feminización de la pobreza. </t>
  </si>
  <si>
    <t>Etis</t>
  </si>
  <si>
    <t xml:space="preserve">9. Beneficiar a 4.500 familias  en  situación de pobreza, vulnerabilidad  y/o fragilidad social a través  de apoyos económicos
</t>
  </si>
  <si>
    <t>Mejora normativa</t>
  </si>
  <si>
    <t>Gestión de soporte y mantenimiento tecnológico</t>
  </si>
  <si>
    <t>7745 - Compromiso por una alimentación integral en Bogotá</t>
  </si>
  <si>
    <t>5. Reforzar y/o restituir 6 equipamientos administrados por la SDIS para la prestación de los servicios sociales</t>
  </si>
  <si>
    <t>Plan de Bienestar</t>
  </si>
  <si>
    <t>PP Distrital de Servicio a la Ciudadanía</t>
  </si>
  <si>
    <t>Subdirección Administrativa y Financiera</t>
  </si>
  <si>
    <t>41.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t>
  </si>
  <si>
    <t>10. Estrategia Territorial Integral Social</t>
  </si>
  <si>
    <t>10. Beneficiar el 100% de personas programadas mediante raciones de comida caliente a través de cocinas populares, Unidades móviles y comedores comunitarios, teniendo  en cuenta las necesidades de los  territorios y poblaciones.</t>
  </si>
  <si>
    <t>Racionalización de trámites</t>
  </si>
  <si>
    <t>Gestión de talento humano</t>
  </si>
  <si>
    <t>7748 - Fortalecimiento de la gestión institucional y desarrollo integral del talento humano en Bogotá</t>
  </si>
  <si>
    <t>6. Adecuar el 100% de los equipamientos solicitados para atención transitoria o permanente con ocasión a situaciones de impacto poblacional debido a emergencias sanitarias o sociales</t>
  </si>
  <si>
    <t>B. Planes relacionados con Tecnologías de la Información y las Comunicaciones (TIC):</t>
  </si>
  <si>
    <t>PP de Transparencia</t>
  </si>
  <si>
    <t>Subdirección de Plantas Físicas</t>
  </si>
  <si>
    <t>42. 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los niños, así como prevenir situaciones de riesgo para la garantía de sus derechos</t>
  </si>
  <si>
    <t xml:space="preserve">11. Participar en la actualización de las acciones de las políticas públicas del distrito.  Implementar los planes de acción de las políticas públicas del distrito. Hacer el reporte a través del sistema de seguimiento y monitoreo de políticas públicas del distrito. </t>
  </si>
  <si>
    <t xml:space="preserve">11. Beneficiar el 100% de personas programadas con la entrega de apoyos alimentarios mediante bonos canjeables por alimentos y apoyos en especie.
</t>
  </si>
  <si>
    <t>Participación ciudadana en la gestión pública</t>
  </si>
  <si>
    <t>Gestión del conocimiento</t>
  </si>
  <si>
    <t>7749 - Implementar una estrategia de territorios cuidadores en Bogotá</t>
  </si>
  <si>
    <t xml:space="preserve">7. Realizar mantenimiento al 60% de los equipamientos de SDIS </t>
  </si>
  <si>
    <t>Plan Estratégico de Tecnologías de la Información y las Comunicaciones (PETI)</t>
  </si>
  <si>
    <t>PP Integral de Derechos Humanos</t>
  </si>
  <si>
    <t>Subdirección de Gestión y Desarrollo del Talento Humano</t>
  </si>
  <si>
    <t>43. Atender con enfoque diferencial y de manera flexible a 15.000 niñas, niños y adolescentes del distrito en riesgo de trabajo infantil y violencias sexuales, y migrantes en riesgo de vulneración de sus derechos</t>
  </si>
  <si>
    <t>12. Incrementar en 10 puntos el índice de desempeño del sector integración social</t>
  </si>
  <si>
    <t xml:space="preserve">12. 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
</t>
  </si>
  <si>
    <t>Gobierno digital</t>
  </si>
  <si>
    <t>Sistema de Gestión</t>
  </si>
  <si>
    <t>7752 - Contribución a la protección de los derechos de las familias especialmente de sus integrantes afectados por la violencia intrafamiliar en la ciudad de Bogotá</t>
  </si>
  <si>
    <t xml:space="preserve">8. Atender el 100% de solicitudes de viabilidades de equipamientos para garantizar infraestructura en condiciones adecuadas y seguras </t>
  </si>
  <si>
    <t>Plan de tratamiento de riesgos de seguridad y privacidad de la información</t>
  </si>
  <si>
    <t>PP de Seguridad Alimentaria Nutricional</t>
  </si>
  <si>
    <t>Dirección de Análisis y Diseño Estratégico</t>
  </si>
  <si>
    <t>44. Atender integralmente al 100% de niñas y niños en ubicación institucional, generando procesos de fortalecimiento de sus familias para la garantía de sus derechos y para el reintegro familiar</t>
  </si>
  <si>
    <t>13. Estrategia retorno de las oportunidades a la juventud bogotana</t>
  </si>
  <si>
    <t>13. Suministrar el 100% de apoyos  humanitarios, impulsando las  compras locales y el consumo sostenible, teniendo en cuenta las  necesidades territoriales y  poblacionales</t>
  </si>
  <si>
    <t>Seguridad digital</t>
  </si>
  <si>
    <t>Gestión documental</t>
  </si>
  <si>
    <t>7753 - Prevención de la maternidad y la paternidad temprana en Bogotá</t>
  </si>
  <si>
    <t>9. Realizar a 10  predios administrados por la SDIS,  el saneamiento jurídico y urbanístico</t>
  </si>
  <si>
    <t>Plan de seguridad y privacidad de la información</t>
  </si>
  <si>
    <t>PP de Discapacidad</t>
  </si>
  <si>
    <t>Subdirección de Diseño, Evaluación y Sistematización</t>
  </si>
  <si>
    <t>45. Beneficiar a 15.000 mujeres gestantes, lactantes y niños menores de 2 años con servicios nutricionales, con énfasis en los mil días de oportunidades para la vida</t>
  </si>
  <si>
    <t>No se asocia a metas sectoriales</t>
  </si>
  <si>
    <t xml:space="preserve">14.Beneficiar a 15.000 mujeres  gestantes, lactantes y niños menores de 2 años con servicios  nutricionales, con énfasis en los  mil días de oportunidades para la  vida. y coordinar junto con la Secretaría de Salud la busqueda activa de niños niñas  en riesgo de desnutrición aguda,  para verificar el estado de clasificación nutricional y vincularlos a la ruta de atención.
</t>
  </si>
  <si>
    <t>Componente ambiental</t>
  </si>
  <si>
    <t>Gestión financiera</t>
  </si>
  <si>
    <t>7756 - Compromiso social por la diversidad en Bogotá</t>
  </si>
  <si>
    <t>11. Avanzar en el 100% de etapa de preconstrucción para el reforzamiento estructural y/o restitución de equipamientos administrados por la SDIS</t>
  </si>
  <si>
    <t>Plan de preservación digital</t>
  </si>
  <si>
    <t>PP para la garantía plena de los derechos de las personas LGBT</t>
  </si>
  <si>
    <t>Subdirección de Investigación e Información</t>
  </si>
  <si>
    <t>46. Beneficiar a 4.500 familias en situación de pobreza, vulnerabilidad y/o fragilidad social a través de una estrategia de inclusión social y de apoyos económicos, dirigidos a garantizar el acceso y consumo de alimentos, que favorezcan hábitos de vida saludable</t>
  </si>
  <si>
    <t>Todas las metas sectoriales</t>
  </si>
  <si>
    <t>15.Promover en las 20 localidades una  estrategia de territorios cuidadores a partir  de la identificación y caracterización de las  acciones para la respuesta a emergencias  sociales, sanitarias, naturales, antrópicas y  de vulnerabilidad inminente</t>
  </si>
  <si>
    <t>Seguimiento y evaluación del desempeño institucional</t>
  </si>
  <si>
    <t>Gestión jurídica</t>
  </si>
  <si>
    <t>7757 - Implementación de  estrategias y servicios integrales para el abordaje del fenómeno de habitabilidad en calle en Bogotá</t>
  </si>
  <si>
    <t>12. Avanzar en el 100% en la etapa de Preconstrucción para Centros de Protección para población Vulnerable</t>
  </si>
  <si>
    <t xml:space="preserve">Plan de mantenimiento de servicios tecnológicos </t>
  </si>
  <si>
    <t xml:space="preserve">PP planes integrales de acciones afirmativas grupos étnicos </t>
  </si>
  <si>
    <t>Dirección Territorial</t>
  </si>
  <si>
    <t>47. Contribuir a la construcción de la memoria, la convivencia y la reconciliación en el marco del acuerdo de paz, a través de la atención de 8.300 niños, niñas y adolescentes víctimas y afectados por el conflicto armado, desde un enfoque territorial</t>
  </si>
  <si>
    <t xml:space="preserve">16. Atender integralmente al 100% de niñas  y niños en ubicación institucional, generando procesos de fortalecimiento de  sus familias para la garantía de sus  derechos y para el reintegro familiar.
</t>
  </si>
  <si>
    <t>Gestión logística</t>
  </si>
  <si>
    <t>7768 - Implementación de una estrategia de acompañamiento  a  hogares  con mayor pobreza evidente y oculta  de Bogotá</t>
  </si>
  <si>
    <t>C. Otros planes</t>
  </si>
  <si>
    <t>PP prevención y atención del consumo de SPA</t>
  </si>
  <si>
    <t>Subdirección para la Gestión Integral Local</t>
  </si>
  <si>
    <t>50. Entregar el 100% de apoyos alimentarios a través de los comedores comunitarios en sus diferentes modalidades, teniendo en cuenta las necesidades de los territorios y poblaciones</t>
  </si>
  <si>
    <t xml:space="preserve">17. Formular, implementar, monitorear y  evaluar un Plan Distrital de Prevención  Integral de las Violencias contra las niñas,  los niños, adolescentes, mujeres y personas mayores, de carácter interinstitucional e intersectorial con enfoque de derechos, diferencial, poblacional, ambiental,  territorial y de género.
</t>
  </si>
  <si>
    <t>Transparencia, acceso a la información pública y lucha contra la corrupción</t>
  </si>
  <si>
    <t>Inspección, vigilancia y control</t>
  </si>
  <si>
    <t>7770 - Compromiso con el envejecimiento activo y una Bogotá cuidadora e incluyente</t>
  </si>
  <si>
    <t xml:space="preserve">1. Implementar  un (1) modelo itinerante e intersectorial distrital con la vinculación de agentes comunitarios de la población proveniente de flujos migratorios mixtos, que permita la ampliación de servicios integrales a dicha población </t>
  </si>
  <si>
    <t>Plan Institucional de Archivos de la Entidad (PINAR)</t>
  </si>
  <si>
    <t>PP de Ruralidad</t>
  </si>
  <si>
    <t>Subdirección para la Identificación, Caracterización e Integración</t>
  </si>
  <si>
    <t>51. Entregar el 100% de los apoyos alimentarios requeridos por la población beneficiaria de los servicios sociales de integración social</t>
  </si>
  <si>
    <t>18. Reducir la maternidad y paternidad temprana en  mujeres menores o iguales a 19 años a , así como la violencia sexual contra niñas y mujeres jóvenes, fortaleciendo capacidades de niñas, niños,  adolescentes, jóvenes y sus familias sobre derechos  sexuales y derechos reproductivos.</t>
  </si>
  <si>
    <t>Gestión de la información estadística</t>
  </si>
  <si>
    <t>Planeación estratégica</t>
  </si>
  <si>
    <t>7771 - Fortalecimiento de las oportunidades de  inclusión de las personas con discapacidad y sus familias, cuidadores-as en Bogotá</t>
  </si>
  <si>
    <t>2. Promover 16 alianzas estratégicas para generar medios de vida, procesos de participación y de fortalecimiento dirigidos a la población de flujos migratorios mixtos</t>
  </si>
  <si>
    <t>Plan Anual de Adquisiciones</t>
  </si>
  <si>
    <t>PP de atención, asistencia y reparación integral a las víctimas</t>
  </si>
  <si>
    <t>Dirección Poblacional</t>
  </si>
  <si>
    <t>54. 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</si>
  <si>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19. Implementar un modelo de inclusión social,  a través de la vinculación de personas de los  sectores sociales LGBTI en pobreza extrema y  vulnerabilidad social a la oferta de servicios sociales de seguridad alimentaria,  transferencias monetarias y/o de cuidado de
la Secretaría Distrital de Integración Social, teniendo en cuenta los impacto de la  emergencia social y sanitaria sobre esta  población</t>
  </si>
  <si>
    <t>Gestión del conocimiento y la innovación</t>
  </si>
  <si>
    <t>Prestación de servicios sociales para la inclusión social</t>
  </si>
  <si>
    <t>No se asocia a Proyecto de Inversión</t>
  </si>
  <si>
    <t>3. Beneficiar a 60000 personas de flujos migratorios mixtos  mediante estabilización e inclusión socioeconómica y cultural</t>
  </si>
  <si>
    <t>Plan Anticorrupción y de Atención al Ciudadano[1]</t>
  </si>
  <si>
    <t>No se asocia a Políticas Públicas</t>
  </si>
  <si>
    <t>Subdirección para la Infancia</t>
  </si>
  <si>
    <t>55. Formular, implementar, monitorear y evaluar un Plan Distrital de Prevención Integral de las Violencias contra las niñas, los niños, adolescentes, mujeres y personas mayores, de carácter interinstitucional e intersectorial con enfoque de derechos, diferencial, poblacional, ambiental, territorial y de género</t>
  </si>
  <si>
    <t xml:space="preserve">20. Atender en (2) nuevos centros comunitarios personas con enfoque diferencial, para la prestación de servicios sociales bajo modelos flexibles de atención integral, en el marco de la implementación de la Política Pública LGBTI </t>
  </si>
  <si>
    <t>Control interno</t>
  </si>
  <si>
    <t>Tecnologías de la información</t>
  </si>
  <si>
    <t>Todos los Proyectos de Inversión de la entidad</t>
  </si>
  <si>
    <t>Plan de conservación documental</t>
  </si>
  <si>
    <t>Todas las políticas públicas lideradas por la entidad</t>
  </si>
  <si>
    <t>Subdirección para la Juventud</t>
  </si>
  <si>
    <t>57. Implementar una (1) estrategia territorial para cuidadores y cuidadoras de personas con discapacidad, que contribuya al reconocimiento socioeconómico y redistribución de roles en el marco del Sistema Distrital de Cuidado</t>
  </si>
  <si>
    <t xml:space="preserve">21. 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
</t>
  </si>
  <si>
    <t>No se asocia a proceso de gestión institucional</t>
  </si>
  <si>
    <t>Todos los proyectos de inversión de la Dirección Poblacional</t>
  </si>
  <si>
    <t>1. Aumentar el 43% la inspección y vigilancia en los servicios y programas prestados por la Secretaria Distrital de Integración Social que cuentan con estándares de calidad</t>
  </si>
  <si>
    <t>Plan de estrategia de participación</t>
  </si>
  <si>
    <t>Subdirección para la Adultez</t>
  </si>
  <si>
    <t>58. Incrementar en 30% la atención de las personas con discapacidad en Bogotá, mediante procesos de articulación intersectorial, con mayor capacidad de respuesta integral teniendo en cuenta el contexto social e implementar el registro distrital de cuidadoras y cuidadores de personas con discapacidad, garantizando así el cumplimiento del Art 10 del Acuerdo distrital 710 de 2018</t>
  </si>
  <si>
    <t xml:space="preserve">22.Implementar una estrategia móvil de  abordaje en calle dirigida a ciudadanos y  ciudadanas habitantes de calle acorde al contexto social y sanitario de la  emergencia.
</t>
  </si>
  <si>
    <t>Todos los proyectos de inversión de la Dirección Territorial</t>
  </si>
  <si>
    <t>2. Gestionar el 100% de las peticiones ciudadanas allegadas a través de los canales de interacción dispuestos por la SDIS</t>
  </si>
  <si>
    <t>Plan de Austeridad 
Plan Institucional de Gestión Ambiental PIGA</t>
  </si>
  <si>
    <t>Subdirección para la Vejez</t>
  </si>
  <si>
    <t>59. Incrementar en 40% los procesos de inclusión educativa y productiva de las personas con discapacidad, sus cuidadores y cuidadoras</t>
  </si>
  <si>
    <t xml:space="preserve">23. Incrementar en 825 cupos la atención  integral de ciudadanos y
ciudadanas habitantes de calle en  los servicios sociales que tiene la SDIS dispuestos para su atención.
</t>
  </si>
  <si>
    <t>Todos los proyectos de inversión de la Dirección de Gestión Corporativa</t>
  </si>
  <si>
    <t>3. Implementar el 100% de las acciones del plan de acción de la Política Pública de Transparencia de la Secretaría Distrital de Integración Social</t>
  </si>
  <si>
    <t>Plan de ajuste y sostenibilidad MIPG</t>
  </si>
  <si>
    <t>Dirección para la Inclusión y las Familias</t>
  </si>
  <si>
    <t>62. 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t>
  </si>
  <si>
    <t xml:space="preserve">24. Implementar una (1) estrategia de  gestión interinstitucional que permita  la movilización social y el desarrollo de  capacidades de los adultos y adultas identificados en vulnerabilidad, fragilidad social o afectados por emergencias sanitarias en la ciudad de Bogotá 
</t>
  </si>
  <si>
    <t>4. Realizar el análisis de la gestión al 100% de las políticas públicas que lidera la SDIS</t>
  </si>
  <si>
    <t>No se asocia a Planes Institucionales integrados</t>
  </si>
  <si>
    <t>Subdirección para la Familia</t>
  </si>
  <si>
    <t>63. Promover en las 20 localidades una estrategia de territorios cuidadores a partir de la identificación y caracterización de las acciones para la respuesta a emergencias sociales, sanitarias, naturales, antrópicas y de vulnerabilidad inminente</t>
  </si>
  <si>
    <t xml:space="preserve">25. Implementar una estrategia de  acompañamiento de hogares pobres,  en vulnerabilidad y riesgo social  derivada de la pandemia del COVID 19,  identificados poblacional diferencial y  geográficamente en los barrios con  mayor pobreza evidente y oculta del  distrito.
</t>
  </si>
  <si>
    <t>Subdirección para asuntos LGBTI</t>
  </si>
  <si>
    <t>64. Suministrar el 100% de apoyos humanitarios, impulsando las compras locales y el consumo sostenible, teniendo en cuenta las necesidades territoriales y poblacionales diferenciales</t>
  </si>
  <si>
    <t xml:space="preserve">26. Incrementar en un 57% la participación de personas mayores en procesos que  fortalezcan su autonomía, el desarrollo de sus capacidades, el reentrenamiento laboral  para la generación de ingresos y la integración a la vida de la ciudad a través de la  ampliación, cualificación e innovación en los servicios sociales con enfoque diferencial.
</t>
  </si>
  <si>
    <t>1. Diseñar e implementar Una (1) estrategia territorial integral social -ETIS - , para la gestión del territorio con el  involucramiento de sus actores institucionales, sociales y comunitarios</t>
  </si>
  <si>
    <t xml:space="preserve">Subdirección para la Discapacidad </t>
  </si>
  <si>
    <t>73. Reducir la maternidad y paternidad temprana en mujeres menores o iguales a 19 años, así como la violencia sexual contra niñas y mujeres jóvenes, fortaleciendo capacidades de niñas, niños, adolescentes, jóvenes y sus familias sobre derechos sexuales y derechos reproductivos</t>
  </si>
  <si>
    <t>27. Incrementar progresivamente en un 60% el valor de los  apoyos económicos y ampliar los cupos para personas  mayores contribuyendo a mejorar su calidad de vida e  incrementar su autonomía en el entorno familiar y social</t>
  </si>
  <si>
    <t>2. Fortalecer  técnica y/o financieramente 100 procesos territoriales y organizaciones sociales</t>
  </si>
  <si>
    <t>Dirección de Nutrición y Abastecimiento</t>
  </si>
  <si>
    <t>110. Atender 2.400 adolescentes y jóvenes con sanciones no privativas de la libertad o en apoyo al restablecimiento en administración de justicia en los Centros Forjar, con oportunidades que favorezcan sus proyectos de vida e inclusión social</t>
  </si>
  <si>
    <t xml:space="preserve">28. Dinamizar la creación de redes de cuidado comunitario en las 20 localidades entre las personas  mayores y actores del territorio que promuevan la asociación, el acompañamiento, la  vinculación a procesos de arte, cultura, recreación, deporte y hábitos de vida saludable y la  disminución de la exclusión por razones de edad a través de estrategias móviles en la ciudad.
</t>
  </si>
  <si>
    <t>3. Diseñar e implementar Una (1) estrategia de innovación social</t>
  </si>
  <si>
    <t>Subdirección de Nutrición</t>
  </si>
  <si>
    <t>113. Implementar una estrategia de oportunidades juveniles, por medio de la entrega de transferencias monetarias condicionadas a 5.900 jóvenes con alto grado de vulnerabilidad</t>
  </si>
  <si>
    <t>29. Implementar una (1) estrategia  territorial para cuidadores y  cuidadoras de personas con discapacidad, que contribuya al  reconocimiento socioeconómico y redistribución de roles en el marco del Sistema Distrital de Cuidado</t>
  </si>
  <si>
    <t>4. Realizar 280000 atenciones a personas por medio del servicio social Centros de Desarrollo de Comunitario</t>
  </si>
  <si>
    <t>Subdirección de Abastecimiento</t>
  </si>
  <si>
    <t>114. Incrementar en 100% el número de jóvenes atendidos con estrategias móviles, canales virtuales y servicios sociales con especial énfasis en jóvenes NiNis y vulnerables, acordes a las necesidades de la población, teniendo en cuenta los impactos de la emergencia social y sanitaria sobre esta población</t>
  </si>
  <si>
    <t xml:space="preserve">30. Incrementar en 30% la atención de las personas con discapacidad en  Bogotá, mediante procesos de  articulación intersectorial, con  mayor capacidad de respuesta  integral teniendo en cuenta el  contexto social.
</t>
  </si>
  <si>
    <t>5. Asistir 20 Alcaldías Locales en los procesos de formulación, implementación y seguimiento de los proyectos de inversión - Fondos de Desarrollo Local-</t>
  </si>
  <si>
    <t>SL Rafael Uribe Uribe</t>
  </si>
  <si>
    <t>116. Vincular 7.000 jóvenes del modelo pedagógico del IDIPRON a las estrategias de generación de oportunidades para su desarrollo socioeconómico</t>
  </si>
  <si>
    <t>31.Incrementar en 40% los procesos de inclusión  educativa y productiva de las personas con  discapacidad sus cuidadores y cuidadoras</t>
  </si>
  <si>
    <t>SL Fontibón</t>
  </si>
  <si>
    <t>364. Fortalecer el 100% de las Comisarías de Familia en su estructura organizacional y su capacidad operativa, humana y tecnológica, para garantizar a las víctimas de violencia intrafamiliar el oportuno acceso a la justicia y la garantía integral de sus derechos</t>
  </si>
  <si>
    <t xml:space="preserve">32. 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
</t>
  </si>
  <si>
    <t>1. Coordinar 1 implementación en el distrito de  la Política Pública de Juventud y el funcionamiento del Sistema Distrital de Juventud</t>
  </si>
  <si>
    <t>SL Mártires</t>
  </si>
  <si>
    <t>411. Diseñar e implementar una estrategia de focalización ajustada a las realidades poblacionales y territoriales en el marco de la Estrategia Territorial Integral Social - ETIS</t>
  </si>
  <si>
    <t>33.Fortalecer procesos territoriales en  las 20 localidades,  a partir de la Estrategia Territorial Social - ETIS, vinculando instancias de participación  local, formas organizativas solidarias y  comunitarias de la ciudadanía.</t>
  </si>
  <si>
    <t>2. Diseñar e implementar  1 estrategia de comunicación y difusión de los servicios sociales dirigidos a la población joven</t>
  </si>
  <si>
    <t>SL Kennedy</t>
  </si>
  <si>
    <t>412. Diseñar e implementar una solución tecnológica que facilite la participación de la ciudadanía en la gestión y oferta institucional</t>
  </si>
  <si>
    <t xml:space="preserve">34.Implementar (1) una estrategia de  innovación social que permita la  construcción de acciones  transectoriales para aprender y responder a las necesidades emergentes de los territorios de Bogotá y de ésta con la Región Central.
</t>
  </si>
  <si>
    <t>3. Entregar a  19563 jóvenes transferencias monetarias condicionadas en el marco de la estrategia de oportunidades juveniles</t>
  </si>
  <si>
    <t>SL Santa Fe la Candelaria</t>
  </si>
  <si>
    <t>481. Aumentar 5 puntos en la calificación del índice distrital de servicio a la ciudadanía, de la Secretaría Distrital de Integración Social</t>
  </si>
  <si>
    <t xml:space="preserve">35.Garantizar la eficiencia y la eficacia  ambiental, logística, operativa y de gestión documental de la entidad, para la  oportuna prestación de los servicios  sociales incluyendo componentes que demanden la reformulación de los programas.
</t>
  </si>
  <si>
    <t>4. Incrementar 100% el número de jóvenes atendidos con estrategias móviles, canales virtuales y servicios sociales con especial énfasis en jóvenes NiNis y vulnerables, acordes a las necesidades de la población, teniendo en cuenta los impactos de la emergencia social y sanitaria sobre esta población</t>
  </si>
  <si>
    <t>SL Suba</t>
  </si>
  <si>
    <t>484. Aumentar en un 43% la inspección y vigilancia en los servicios y programas prestados por la Secretaria Distrital de Integración Social que cuentan con estándares de calidad</t>
  </si>
  <si>
    <t xml:space="preserve">36.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
</t>
  </si>
  <si>
    <t>5. Atender el 100% de jóvenes y adolescentes con sanciones no privativas de la libertad que requieran el apoyo para el restablecimiento de sus derechos a través de Centros Forjar</t>
  </si>
  <si>
    <t>SL Usaquén</t>
  </si>
  <si>
    <t>513. Garantizar la eficiencia y la eficacia ambiental, logística, operativa y de gestión documental de la entidad, para la oportuna prestación de los servicios sociales incluyendo componentes que demanden la reformulación de los programas</t>
  </si>
  <si>
    <t xml:space="preserve">37. Aumentar en un 43% la inspección y  vigilancia en los servicios y programas  prestados por la Secretaría Distrital de Integración Social que cuentan con estándares de calidad.
</t>
  </si>
  <si>
    <t>SL Bosa</t>
  </si>
  <si>
    <t>519.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</si>
  <si>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 xml:space="preserve">38.Aumentar 5 puntos en la calificación del  índice distrital de servicio a la ciudadanía,  de la Secretaría Distrital de Integración
Social
</t>
  </si>
  <si>
    <t>1. Modernizar y mantener el 100% de la Infraestructura tecnológica de la Entidad para garantizar la operación de la Secretaría</t>
  </si>
  <si>
    <t>SL Usme-Sumapaz</t>
  </si>
  <si>
    <t>545. Fortalecer procesos territoriales en las 20 localidades, a partir de la Estrategia Territorial Social - ETIS, vinculando instancias de participación local, formas organizativas solidarias y comunitarias de la ciudadanía</t>
  </si>
  <si>
    <t>39.Diseñar e implementar una  estrategia de focalización  ajustada a las realidades poblacionales y territoriales en el  marco de la Estrategia Territorial  Integral Social - ETIS</t>
  </si>
  <si>
    <t>2. Actualizar y mantener el 100% de los sistemas de información de la entidad para contar con información accesible, confiable y oportuna</t>
  </si>
  <si>
    <t>SL Barrios Unidos-Teusaquillo</t>
  </si>
  <si>
    <t>546. Implementar (1) una estrategia de innovación social que permita la construcción de acciones transectoriales para aprender y responder a las necesidades emergentes de los territorios de Bogotá y de ésta con la Región Central</t>
  </si>
  <si>
    <t xml:space="preserve">40.Diseñar e implementar una  solución tecnológica que facilite  la participación de la ciudadanía en la gestión y oferta  institucional
</t>
  </si>
  <si>
    <t>3. Construir 1 estrategia de gestión del conocimiento y la información</t>
  </si>
  <si>
    <t>SL Ciudad Bolívar</t>
  </si>
  <si>
    <t>No se asocia a metas Plan de Desarrollo</t>
  </si>
  <si>
    <t xml:space="preserve">41. Fortalecer el 100% de las  Comisarías de Familia en su estructura organizacional y su capacidad operativa, humana y  tecnológica, para garantizar a las  víctimas de violencia
</t>
  </si>
  <si>
    <t>4. Formular e implementar 1 estrategia de focalización en el marco de la Estrategia Territorial Integral Social - ETIS</t>
  </si>
  <si>
    <t>SL Engativá</t>
  </si>
  <si>
    <t xml:space="preserve">42. Identificar, caracterizar y acompañar con respuestas transectoriales a 500.000 hogares de jefatura femenina en situación de pobreza que se encuentran en la base maestra de Bogotá Solidaria en Casa. </t>
  </si>
  <si>
    <t>5. Asesorar técnicamente al 100% de las áreas  en la formulación y seguimiento de las políticas públicas, planes, programas, proyectos y gasto público</t>
  </si>
  <si>
    <t>SL Puente Aranda-Antonio Nariño</t>
  </si>
  <si>
    <t>43. Organizar y poner en marcha con otros sectores del Distrito manzanas del cuidado en el marco del Sistema Distrital del Cuidado tomando como infraestructura ancla ocho Centros de Desarrollo Comunitario de la SDIS.</t>
  </si>
  <si>
    <t>6. Cumplir el 100% del programa implementación y sostenibilidad del sistema de gestión de la Secretaría Distrital de Integración Social</t>
  </si>
  <si>
    <t>SL San Cristóbal</t>
  </si>
  <si>
    <t>44. Caracterizar a 33.000 jóvenes Ninis en riesgo social en el marco de la implementación RETO.</t>
  </si>
  <si>
    <t>7. Formular o actualizar 9 estándares de calidad de los servicios sociales de la Entidad</t>
  </si>
  <si>
    <t>SL Chapinero</t>
  </si>
  <si>
    <t>48. Implementar la estrategia “Más territorio Menos Escritorio” que consiste en la visita de 691 unidades operativas, por parte del equipo directivo, en donde se evalúan las condiciones de infraestructura y prestación de los servicios para proyectar su optimización y manejo eficiente de los recursos</t>
  </si>
  <si>
    <t>8. Implementar el 100% de la política de comunicación institucional</t>
  </si>
  <si>
    <t>SL Tunjuelito</t>
  </si>
  <si>
    <t>No se asocia a metas 2020-2024</t>
  </si>
  <si>
    <t>7744 - Generación de Oportunidades para el Desarrollo Integral de la Niñez y la Adolescencia de Bogotá</t>
  </si>
  <si>
    <t>Todas las metas 2020-2024</t>
  </si>
  <si>
    <t>1. Actualizar 1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para su implementación y  seguimiento teniendo en cuenta los impactos de la emergencia social y sanitaria sobre esta población</t>
  </si>
  <si>
    <t>2. Atender a 71000 niñas y niños con enfoque diferencial y de género, en servicios dirigidos a la primera infancia pertinentes y de calidad en el marco de la atención integral, a través de una oferta flexible que tenga en cuenta las dinámicas socioeconómicas de las familias y cuidadores/as, que permita potenciar su desarrollo, así como prevenir situaciones de riesgo para la garantía de derechos</t>
  </si>
  <si>
    <t xml:space="preserve">3. Atender a 18500 niñas niños y adolescentes con discapacidad, alteraciones en el desarrollo, restricciones médicas, pertenecientes a grupos étnicos y víctimas por el conflicto armado con enfoque diferencial y de género </t>
  </si>
  <si>
    <t>4. Consolidar 1 herramienta de medición de la atención integral a niñas, niños y adolescentes que permita la trazabilidad de la Ruta Integral de Atenciones desde la Gestación hasta la Adolescencia -RIAGA-</t>
  </si>
  <si>
    <t>5. Atender a 15000 niñas, niños y adolescentes del distrito en riesgo de trabajo infantil y violencias sexuales; y migrantes en riesgo de vulneración de sus derechos de manera flexible con enfoque diferencial y de género  </t>
  </si>
  <si>
    <t>6. Atender a 8300 niñas niños y adolescentes  víctimas y afectados por el conflicto armado en el marco del acuerdo de paz, la memoria, la convivencia y la reconciliación con enfoque diferencial y de género</t>
  </si>
  <si>
    <t>1. Beneficiar a 4.500 hogares mediante apoyos económicos</t>
  </si>
  <si>
    <t>2. Beneficiar el 100% de personas programadas mediante raciones de comida caliente en comedores comunitarios</t>
  </si>
  <si>
    <t>3. Implementar 2 comedores móviles para la entrega de comida caliente</t>
  </si>
  <si>
    <t>4. Beneficiar el 100% de personas programadas con la entrega de apoyos alimentarios mediante bonos canjeables por alimentos y apoyos en especie</t>
  </si>
  <si>
    <t>5. Entregar el 100% de kits alimentarios  humanitarios programados para atender necesidades poblacionales territoriales</t>
  </si>
  <si>
    <t>6. Entregar el 100% de ayudas humanitarias dirigidas a atender emergencias sociales</t>
  </si>
  <si>
    <t xml:space="preserve">7. Fortalecer las capacidades de 1.200 profesionales vinculados a la prestación de los servicios sociales de la Secretaría, en acciones de vigilancia nutricional </t>
  </si>
  <si>
    <t>8. Orientar a 36.000 personas frente a la promoción de estilos de vida saludable con énfasis alimentación, nutrición y actividad física</t>
  </si>
  <si>
    <t>9. Formular e implementar una estrategia de inclusión social</t>
  </si>
  <si>
    <t>10. Implementar 1 estrategia de agricultura urbana orgánica, manejo, disposición y aprovechamiento de residuos sólidos para los servicios sociales de la Secretaría.</t>
  </si>
  <si>
    <t>11. Beneficiar a 15.000 mujeres gestantes, lactantes y niños menores de 2 años con un apoyo alimentario articulado a la  estrategia de nutrición, alimentación y salud  basada en "1000 días de oportunidades para la vida”</t>
  </si>
  <si>
    <t>7748 - Fortalecimiento de la Gestión Institucional y Desarrollo Integral del Talento Humano en Bogotá</t>
  </si>
  <si>
    <t>1. Implementar el 100 por ciento de las soluciones en materia de servicios logísticos para la atención eficiente y oportuna de las necesidades operativas de la Entidad</t>
  </si>
  <si>
    <t>2. Implementar el 48 por ciento del Sistema Interno de Gestión Documental y Archivo</t>
  </si>
  <si>
    <t>3. Gestionar la implementación del 100 por ciento de los lineamientos Ambientales en las Unidades Operativas activas de la Entidad</t>
  </si>
  <si>
    <t>4. Contar con el 100 por ciento del Recurso Humano acorde a las necesidades de la Entidad</t>
  </si>
  <si>
    <t>5. Realizar 1 proceso de Rediseño Institucional para ajustar la estructura organizacional y la planta de personal a las necesidades de la SDIS</t>
  </si>
  <si>
    <t>6. Implementar el 100 por ciento del plan de acción del  Sistema de Seguridad y Salud en el Trabajo</t>
  </si>
  <si>
    <t>7. Implementar el 100 por ciento del plan de acción de la política pública de gestión y desarrollo integral del Talento Humano en la SDIS</t>
  </si>
  <si>
    <t xml:space="preserve">1. Diseñar 1 estrategia de territorios cuidadores  </t>
  </si>
  <si>
    <t>2. Caracterizar 412 territorios de Bogotá  de acuerdo a   las necesidades de las familias  en condición de pobreza, vulnerabilidad y exclusión social</t>
  </si>
  <si>
    <t>3. Atender a 116418 personas,  de acuerdo a sus realidades  por servicios en  emergencia social, natural, antrópica, sanitaria y de vulnerabilidad inminente</t>
  </si>
  <si>
    <t>4. Fortalecer 20 redes comunitarias de cuidado y gestión del riesgo en las localidades</t>
  </si>
  <si>
    <t>1. Atender integralmente al 100% niños, niñas y adolescentes en los Centros Proteger</t>
  </si>
  <si>
    <t xml:space="preserve">2. Implementar un plan de acción para coordinar la implementación y el seguimiento de la PPPF </t>
  </si>
  <si>
    <t>3. Implementar un Plan Distrital de Prevención Integral de las Violencias contra las niñas, los niños, adolescentes, mujeres y personas mayores, de carácter interinstitucional, intersectorial y transectorial, con enfoque de derechos, diferencial, poblacional, ambiental, territorial y de género</t>
  </si>
  <si>
    <t>7753 - Prevención de la Maternidad y la Paternidad Temprana en Bogotá</t>
  </si>
  <si>
    <t>1. Formar e Informar a 70000 niñas, niños, adolescentes, jóvenes y sus familias en derechos sexuales y derechos reproductivos con enfoque diferencial y de género</t>
  </si>
  <si>
    <t>2. Fortalecer las capacidades de 10000 agentes de cambio social, servidores públicos y contratistas de entidades públicas con enfoque diferencial y de género a través de la implementación de estrategias</t>
  </si>
  <si>
    <t xml:space="preserve">3. Implementar un plan de acción intra e interinstitucional para la promoción de los derechos sexuales y derechos reproductivos de niñas, niños, adolescentes y jóvenes </t>
  </si>
  <si>
    <t xml:space="preserve">4. Desarrollar una estrategia de comunicación para la prevención de la maternidad y la paternidad temprana,  embarazo en niñas menores de 14 años y la violencia sexual contra niñas, niños, adolescentes y jóvenes </t>
  </si>
  <si>
    <t>1. Implementar un modelo de inclusión social que permita la  vinculación de personas de los sectores sociales lgbti en vulnerabilidad  a la oferta de servicios sociales de la sdis</t>
  </si>
  <si>
    <t>2. Beneficiar a 7544 personas de los sectores lgbti identificadas en vulnerabilidad con apoyos económicos para la ampliación de capacidades</t>
  </si>
  <si>
    <t>3. Implementar un plan de acción para la transversalización de la política pública lgbti desde el sector social</t>
  </si>
  <si>
    <t>4. Poner en funcionamiento dos (2) nuevos centros comunitarios para la atención de personas de los sectores sociales lgbti en los territorios priorizados</t>
  </si>
  <si>
    <t>5. Brindar atención a 16000 personas de los sectores lgbti, sus familias y redes de apoyo desde los servicios sociales de la subdirección para asuntos lgbti y la estrategia territorial integral social</t>
  </si>
  <si>
    <t xml:space="preserve">1. Implementar una (1) estrategia territorial para el desarrollo de procesos de prevención y atención a la población en riesgo de habitar en calle </t>
  </si>
  <si>
    <t xml:space="preserve">2. Implementar una (1) estrategia de abordaje comunitaria del fenómeno de habitabilidad en calle dirigida al mejoramiento de la convivencia ciudadana </t>
  </si>
  <si>
    <t>3. Realizar 17000 atenciones  a ciudadanos y ciudadanas habitantes de calle a través de la estrategia móvil de abordaje en calle</t>
  </si>
  <si>
    <t>4. Atender 9795 ciudadanas y ciudadanos en riesgo y habitantes de calle mediante la mitigación de riesgos y daños asociados al fenómeno de habitabilidad en calle</t>
  </si>
  <si>
    <t>5. Desarrollar un (1) estrategia de seguimiento y monitoreo de las acciones que contribuyen con la implementación y articulación de la Política Pública Distrital para la Habitabilidad en Calle</t>
  </si>
  <si>
    <t>1. Identificar en el 100% de los territorios a intervenir con la estrategia, las dinámicas de segregación sociespacial</t>
  </si>
  <si>
    <t>2. Acompañar 27025 hogares pobres o en pobreza emergente</t>
  </si>
  <si>
    <t xml:space="preserve">3. Monitorear la movilidad social de 15000 hogares pobres o en pobreza emergente acompañados a través de la estrategia </t>
  </si>
  <si>
    <t>4. Apoyar la reactivación económica de 4000 personas adultas y sus familias con pobreza oculta, vulnerabilidad, fragilidad social o afectados por emergencia sanitaria, identificadas  en la estrategia</t>
  </si>
  <si>
    <t>1. Ofertar 92500 cupos para personas mayores en el servicio de apoyos económicos, proporcionándoles un ingreso económico para mejorar su autonomía y calidad de vida</t>
  </si>
  <si>
    <t>2. Vincular a 38300 personas mayores a procesos ocupacionales y de desarrollo humano a través de la atención integral en Centros Día</t>
  </si>
  <si>
    <t>3. Atender 940 personas mayores en procesos de autocuidado y dignificación a través de servicios de cuidado transitorio (día-noche)</t>
  </si>
  <si>
    <t>4. Atender 2800 personas mayores en servicios de cuidado integral y protección en modalidad institucionalizada</t>
  </si>
  <si>
    <t>5. Dinamizar en 20 localidades de Bogotá redes de cuidado comunitario entre las personas mayores y actores del territorio con la participación de 5000 personas</t>
  </si>
  <si>
    <t xml:space="preserve">6. Implementar el 100% de acciones del Plan de Acción de la Política Publica Social para el Envejecimiento y la Vejez </t>
  </si>
  <si>
    <t>7. Realizar 3 estudios que aporten las bases para la reformulación de la Política Pública Social para el Envejecimiento y la Vejez</t>
  </si>
  <si>
    <t xml:space="preserve">1. Atender 10000 cuidadores-as en la estrategia territorial, para cuidadores y cuidadoras de personas con discapacidad, que contribuya al reconocimiento socioeconómico y redistribución de roles en el marco del Sistema Distrital de Cuidado
</t>
  </si>
  <si>
    <t xml:space="preserve">2. Atender 4275 personas con discapacidad, sus familias y cuidadores-as en los servicios sociales a cargo del proyecto, a través de procesos de articulación transectorial
</t>
  </si>
  <si>
    <t xml:space="preserve">3. Incrementar a 2561 personas con discapacidad, sus familias y cuidadores-as en procesos de inclusión en los entornos educativo y productivo con enfoque territorial y diferencial, en el marco de una articulación transectorial
</t>
  </si>
  <si>
    <t xml:space="preserve">4. Contribuir en una (1) Política Pública de Discapacidad en el Distrito Capital, en su reformulación e implementación mediante el desarrollo de acciones interseccionales con otras políticas públicas para favorecer la inclusión de las personas con discapacidad, sus cuidadoras y cuidadores
</t>
  </si>
  <si>
    <t xml:space="preserve">5. Brindar a 3200 personas con discapacidad, sus familias y cuidadores-as apoyo en el desarrollo de sus competencias orientadas a la inclusión social, en el marco de una articulación transectorial
</t>
  </si>
  <si>
    <t>Todas las metas del proyecto</t>
  </si>
  <si>
    <t>No se asocia a meta proyecto de inversión</t>
  </si>
  <si>
    <t>Dependencia</t>
  </si>
  <si>
    <t>No. de acciones</t>
  </si>
  <si>
    <t>Subsecretaría Técnica</t>
  </si>
  <si>
    <t>Subsecretaría de Gestión Institucional</t>
  </si>
  <si>
    <t xml:space="preserve">Oficina de Control Disciplinario Interno </t>
  </si>
  <si>
    <t>Oficina Jurídica</t>
  </si>
  <si>
    <t>Dirección de Gestión Corporativa y sus Subdirecciones</t>
  </si>
  <si>
    <t>Dirección de Análisis y Diseño Estratégico y sus Subdirecciones</t>
  </si>
  <si>
    <t>Dirección Poblacional y sus Subdirecciones</t>
  </si>
  <si>
    <t>Dirección Territorial y sus Subdirecciones</t>
  </si>
  <si>
    <t>Dirección de Nutrición y Abastecimiento y sus Subdirecciones</t>
  </si>
  <si>
    <t>Dirección para la Inclusión y las Familias y sus Subdirecciones</t>
  </si>
  <si>
    <t>Dirección de Transferencias y su Subdirección</t>
  </si>
  <si>
    <t>Total</t>
  </si>
  <si>
    <t>PROCESO PLANEACIÓN ESTRATÉGICA
FORMATO FORMULACIÓN Y SEGUIMIENTO DEL PLAN DE ACCIÓN INSTITUCIONAL INTEGRADO</t>
  </si>
  <si>
    <t xml:space="preserve">Código: FOR-PE-001 </t>
  </si>
  <si>
    <t>Versión: 6</t>
  </si>
  <si>
    <t>Fecha: Memo I2022009074 - 11/03/2022</t>
  </si>
  <si>
    <t>Página: 1 de 1</t>
  </si>
  <si>
    <t>ENTIDAD:</t>
  </si>
  <si>
    <t>Secretaría Distrital de Integración Social</t>
  </si>
  <si>
    <t>MISIÓN:</t>
  </si>
  <si>
    <t>La Secretaría Distrital de Integración Social, es una entidad pública de nivel central de la ciudad de Bogotá, líder del sector social, responsable de la formulación e implementación de políticas públicas poblacionales orientadas al ejercicio de derechos, ofrece servicios sociales y promueve de forma articulada, la inclusión social, el desarrollo de capacidades y la mejora en la calidad de vida de la población en mayor condición de vulnerabilidad, con un enfoque territorial.</t>
  </si>
  <si>
    <t>VISIÓN:</t>
  </si>
  <si>
    <t>La Secretaría Distrital de Integración Social será en el año 2030, una entidad líder, a nivel nacional, en materia de política social y un referente en la promoción de derechos, por contribuir a la inclusión social, al desarrollo de capacidades y a la prestación de los servicios sociales de alta calidad, a través de la transformación de los servicios sociales, la modernización institucional y una estrategia territorial integral social que responde a las necesidades sociales mediante acciones transectoriales, integradoras e innovadoras. Lo anterior para hacer de Bogotá una ciudad más cuidadora, incluyente, sostenible y consciente.</t>
  </si>
  <si>
    <t>PLAN DE DESARROLLO Y PLAN  ESTRATÉGICO SECTORIAL</t>
  </si>
  <si>
    <t>PLAN ESTRATÉGICO INSTITUCIONAL</t>
  </si>
  <si>
    <r>
      <t>PLAN DE ACCIÓN INSTITUCIONAL VIGENCIA</t>
    </r>
    <r>
      <rPr>
        <sz val="12"/>
        <color theme="4"/>
        <rFont val="Arial"/>
        <family val="2"/>
      </rPr>
      <t xml:space="preserve"> </t>
    </r>
    <r>
      <rPr>
        <sz val="12"/>
        <rFont val="Arial"/>
        <family val="2"/>
      </rPr>
      <t>2023</t>
    </r>
  </si>
  <si>
    <t xml:space="preserve">IDENTIFICACIÓN </t>
  </si>
  <si>
    <t>FORMULACIÓN</t>
  </si>
  <si>
    <t>Programación I trimestre</t>
  </si>
  <si>
    <t>Seguimiento I trimestre</t>
  </si>
  <si>
    <t>Programación II trimestre</t>
  </si>
  <si>
    <t>Seguimiento II trimestre</t>
  </si>
  <si>
    <t>Programación III trimestre</t>
  </si>
  <si>
    <t>Seguimiento III trimestre</t>
  </si>
  <si>
    <t>Programación IV trimestre</t>
  </si>
  <si>
    <t>Seguimiento IV trimestre</t>
  </si>
  <si>
    <t>Consolidado año</t>
  </si>
  <si>
    <t>Meta plan de desarrollo</t>
  </si>
  <si>
    <t>Objetivo estratégico sectorial</t>
  </si>
  <si>
    <t>Política o componente MIPG</t>
  </si>
  <si>
    <t xml:space="preserve">Fuente de financiación </t>
  </si>
  <si>
    <t xml:space="preserve">Plan de acción política pública poblacional asociada  </t>
  </si>
  <si>
    <t>Número de Acción / Actividad</t>
  </si>
  <si>
    <t>Acciones / actividades</t>
  </si>
  <si>
    <t>Meta</t>
  </si>
  <si>
    <t>Tendencia de meta</t>
  </si>
  <si>
    <t>Nombre del indicador de la meta</t>
  </si>
  <si>
    <t>Fórmula del indicador o índice</t>
  </si>
  <si>
    <t>Fecha inicio
DD/MM/AAAA</t>
  </si>
  <si>
    <t>Fecha finalización
DD/MM/AAAA</t>
  </si>
  <si>
    <t>Evidencias programadas
I trimestre</t>
  </si>
  <si>
    <t xml:space="preserve">Programación  meta
I trimestre </t>
  </si>
  <si>
    <t>Avance cuantitativo I trimestre</t>
  </si>
  <si>
    <t>Porcentaje de cumplimiento 
I trimestre</t>
  </si>
  <si>
    <t>Avance cualitativo I trimestre</t>
  </si>
  <si>
    <t>Revisión segunda línea de defensa</t>
  </si>
  <si>
    <t>Evidencias programadas
II trimestre</t>
  </si>
  <si>
    <t xml:space="preserve">Programación  meta
II trimestre </t>
  </si>
  <si>
    <t>Avance cuantitativo
II trimestre</t>
  </si>
  <si>
    <t>Porcentaje de cumplimiento 
II trimestre</t>
  </si>
  <si>
    <t>Avance cualitativo
II trimestre</t>
  </si>
  <si>
    <t>Revisión segunda línea de defensa2</t>
  </si>
  <si>
    <t>Evidencias programadas
III trimestre</t>
  </si>
  <si>
    <t xml:space="preserve">Programación  meta
III trimestre </t>
  </si>
  <si>
    <t>Avance cuantitativo
III trimestre</t>
  </si>
  <si>
    <t>Porcentaje de cumplimiento 
III trimestre</t>
  </si>
  <si>
    <t>Avance cualitativo
III trimestre</t>
  </si>
  <si>
    <t>Revisión segunda línea de defensa3</t>
  </si>
  <si>
    <t>Evidencias programadas
IV trimestre</t>
  </si>
  <si>
    <t xml:space="preserve">Programación  meta
IV trimestre </t>
  </si>
  <si>
    <t>Avance cuantitativo
IV trimestre</t>
  </si>
  <si>
    <t>Porcentaje de cumplimiento 
IV trimestre</t>
  </si>
  <si>
    <t>Avance cualitativo
IV trimestre</t>
  </si>
  <si>
    <t>Programado meta</t>
  </si>
  <si>
    <t>Avance meta</t>
  </si>
  <si>
    <t>Porcentaje de avance</t>
  </si>
  <si>
    <t>Avance cualitativo</t>
  </si>
  <si>
    <t>Todas las metas 2020 - 2024</t>
  </si>
  <si>
    <t xml:space="preserve">Elaborar el informe de seguimiento al cumplimiento de los objetivos de la Secretaría Distrital de Integración Social, en el marco del Comité Institucional de Gestión y desempeño.
</t>
  </si>
  <si>
    <t>Informe de seguimiento y acompañamiento a los Objetivos Estratégicos Institucionales de la SDIS</t>
  </si>
  <si>
    <t xml:space="preserve">Sumatoria de Informes de seguimiento a los objetivos estratégicos elaborados </t>
  </si>
  <si>
    <t>No programado</t>
  </si>
  <si>
    <t>Informe de gestión del Comité Institucional de Gestión y Desempeño</t>
  </si>
  <si>
    <t>0.0</t>
  </si>
  <si>
    <t> </t>
  </si>
  <si>
    <t>Elaborar un reporte trimestral que dé cuenta del avance de la aplicación de la evaluación de apoyos alimentarios de la Entidad</t>
  </si>
  <si>
    <t>Reportes de avance de la aplicación de la evaluación de apoyos alimentarios de la Entidad elaborados</t>
  </si>
  <si>
    <t>Sumatoria de los reportes de avance de la aplicació de la evaluación de apoyos alimentarios de la Entidad elaborados</t>
  </si>
  <si>
    <t>31/12/2023</t>
  </si>
  <si>
    <t>Reporte de avance de la aplicación de la evaluación de apoyos alimentarios de la Entidad I trimestre</t>
  </si>
  <si>
    <t>Reporte de avance de la aplicación de la evaluación de apoyos alimentarios de la Entidad II trimestre</t>
  </si>
  <si>
    <t>Reporte de avance de la aplicación de la evaluación de apoyos alimentarios de la Entidad III trimestre</t>
  </si>
  <si>
    <t>Reporte de avance de la aplicación de la evaluación de apoyos alimentarios de la Entidad IV</t>
  </si>
  <si>
    <t>Elaborar el documento de la evaluación del programa Parceros por Bogotá</t>
  </si>
  <si>
    <t>Porcentaje de avance en la elaboración del documento  de la evaluación al servicio apoyos económicos para la juventud</t>
  </si>
  <si>
    <t>(Número de capítulos del  documento de la evaluación del programa Parceros por Bogotá elaborados/Total de capítulos del documento de evaluación del programa Parceros por Bogotá)*100</t>
  </si>
  <si>
    <t>Documento de la evaluación del programa Parceros por Bogotá elaborado al 34%</t>
  </si>
  <si>
    <t>Documento de la evaluación del programa Parceros por Bogotá elaborado al 67%</t>
  </si>
  <si>
    <t>Documento de la evaluación del programa Parceros por Bogotá elaborado al 100%</t>
  </si>
  <si>
    <t>Elaborar tres boletínes temáticos sobre servicios sociales o estrategias de la Entidad</t>
  </si>
  <si>
    <t>Número de boletines temáticos sobre servicios sociales o estrategias de la Entidad elaborados</t>
  </si>
  <si>
    <t>Sumatoria de los boletines temáticos sobre servicios sociales o estrategias de la Entidad elaborados</t>
  </si>
  <si>
    <t>Boletín temático sobre servicios sociales o estrategias de la Entidad</t>
  </si>
  <si>
    <t>Realizar actividades de promoción y fortalecimiento de competencias en innovación social desde la Secretaría Distital de Integración Social</t>
  </si>
  <si>
    <t>Número de actividades de promoción y fortalecimiento de competencias en innovación social desde la Secretaría Distital de Integración Social, realizadas</t>
  </si>
  <si>
    <t>Sumatoria de actividades de promoción y fortalecimiento de competencias en innovación social desde la Secretaría Distital de Integración Social, realizadas.</t>
  </si>
  <si>
    <t>Evidencia de realización de actividades de promoción y fortalecimiento en innovación social.</t>
  </si>
  <si>
    <t>39. Diseñar e implementar una  estrategia de focalización ajustada a las realidades poblacionales y territoriales en el  marco de la Estrategia Territorial  Integral Social - ETIS</t>
  </si>
  <si>
    <t>Elaborar y/o actualizar documentos técnicos y/o procedimientos que permitan actualizar y/o optimizar la estrategia de focalización de acuerdo a las necesidades de la entidad</t>
  </si>
  <si>
    <t>Documentos técnicos y procedimientos elaborados y actualizados</t>
  </si>
  <si>
    <t>Número de documentos técnicos y procedimientos elaborados y actualizados</t>
  </si>
  <si>
    <t>Documento técnico o procedimiento actualizado</t>
  </si>
  <si>
    <t>Elaborar el reporte mensual de personas en listados de priorización por servicio, modalidad o estrategia</t>
  </si>
  <si>
    <t>Reportes de personas en listados de priorización por servicio, modalidad o estrategia, elaborados</t>
  </si>
  <si>
    <t>Número de reportes de personas en listados de priorización por servicio, modalidad o estrategia, elaborado.</t>
  </si>
  <si>
    <t>Reportes mensuales de personas en listados de priorización por servicio, modalidad o estrategia</t>
  </si>
  <si>
    <t>Realizar los reportes de seguimiento a la implementacion de planes de mejoramiento a cargo de la Dirección de Análisis y Diseño Estratégico y sus subdirecciones técnicas</t>
  </si>
  <si>
    <t>Reportes de seguimiento a planes de mejoramiento a cargo de la DADE y sus subdirecciones tecnicas, realizados</t>
  </si>
  <si>
    <t>Número de reportes de planes de mejoramiento a cargo de la DADE y sus subdirecciones tecnicas realizados</t>
  </si>
  <si>
    <t>Correo electrónico con el Reporte de seguimiento de las acciones de mejora a cargo de la DADE y sus subdirecciones tecnicas, con sus respectivas evidencias</t>
  </si>
  <si>
    <t>Realizar el cargue de los informes de presupuesto, deuda pública, inversiones, gestión y resultados, contratación y ocasionales (este último cuando aplique), de la Secretaría Distrital de Integración Social en la plataforma SIVICOF de la Contraloría de Bogotá.</t>
  </si>
  <si>
    <t>Informes y archivos de la SDIS cargados en SIVICOF</t>
  </si>
  <si>
    <t>Número de informes de Presupuesto, deuda pública, inversiones, gestión y resultados, contratación y ocasionales (este último cuando aplique), de la Secretaría Distrital de Integración Social cargados en la plataforma SIVICOF de la Contraloría de Bogotá.</t>
  </si>
  <si>
    <t>Reportes subidos a la plataforma dispuesta por el SIVICOF (uno mensual)</t>
  </si>
  <si>
    <t>Consolidar el reporte de monitoreo trimestral a los riesgos de gestión en el marco de los proceso institucionales</t>
  </si>
  <si>
    <t>Reporte consolidado de monitoreo de los riesgos de gestión</t>
  </si>
  <si>
    <t xml:space="preserve">Número de reportes consolidados de monitoreo de los riesgos </t>
  </si>
  <si>
    <t>Reporte de monitoreo de los riesgos consolidado primer trimestre</t>
  </si>
  <si>
    <t>Reporte de monitoreo de los riesgos consolidado segundo trimestre</t>
  </si>
  <si>
    <t>Reporte de monitoreo de los riesgos consolidado tercer trimestre</t>
  </si>
  <si>
    <t>Reporte de monitoreo de los riesgos consolidado cuarto trimestre</t>
  </si>
  <si>
    <t>Realizar los reportes de seguimiento a la implementacion del Plan de Participación ciudadana 2023</t>
  </si>
  <si>
    <t>Reportes de seguimiento al avance del Plan de participación ciudadana, realizados</t>
  </si>
  <si>
    <t>Número de reportes de seguimiento al avance del Plan de Participación Ciudadana realizados</t>
  </si>
  <si>
    <t>Reporte trimestral de seguimiento al avance del Plan de participación ciudadana</t>
  </si>
  <si>
    <t>Realizar los reportes de seguimiento a la implementacion de la estrategia de rendición de cuentas 2023</t>
  </si>
  <si>
    <t>Reportes de seguimiento al avance de la estrategia de rendición de cuentas, realizados</t>
  </si>
  <si>
    <t>Número de reportes de seguimiento al avance de la estrategia de rendición de cuentas, realizados</t>
  </si>
  <si>
    <t>Reporte trimestral de seguimiento al avance de la estrategia de rendición de cuentas</t>
  </si>
  <si>
    <t>35. Garantizar la eficiencia y la eficacia  ambiental, logística, operativa y de gestión documental de la entidad, para la  oportuna prestación de los servicios  sociales incluyendo componentes que demanden la reformulación de los programas</t>
  </si>
  <si>
    <t>Plan Institucional de Gestión Ambiental - PIGA</t>
  </si>
  <si>
    <t>Realizar los informes con los resultados de la implementación del Plan Institucional de Gestión Ambiental - PIGA, de la Secretaría Distrital de Integración Social</t>
  </si>
  <si>
    <t>Informes del estado de la implementación del plan de acción del PIGA para la vigencia 2023</t>
  </si>
  <si>
    <t>N° de Informes presentados con el estado de la implementación del plan de acción PIGA 2023</t>
  </si>
  <si>
    <t>Informe del estado de la implementación del plan de acción del PIGA para la vigencia 2023</t>
  </si>
  <si>
    <t>11. Beneficiar el 100% de personas programadas con la entrega de apoyos alimentarios mediante bonos canjeables por alimentos y apoyos en especie</t>
  </si>
  <si>
    <t>Elaborar un informe trimestral sobre el avance de la gestión realizada por la Dirección de Nutrición y Abastecimiento en el marco de su misionalidad y la programación para la vigencia 2023.</t>
  </si>
  <si>
    <t>Informe trimestral sobre el avance de la gestión realizada por la Dirección de Nutrición y Abastecimiento en el marco de su misionalidad y la programación para la vigencia 2023.</t>
  </si>
  <si>
    <t>N° de informes elaborados</t>
  </si>
  <si>
    <t>No se asocia a proceso de gestión</t>
  </si>
  <si>
    <t>7564 - Mejoramiento de la capacidad de respuesta institucional de las comisarías de familia en Bogotá
7752 - Contribución a la protección de los derechos de las familias especialmente de sus integrantes afectados por la violencia intrafamiliar en la ciudad de Bogotá
7756 - Compromiso social por la diversidad en Bogotá
7771 - Fortalecimiento de las oportunidades de  inclusión de las personas con discapacidad y sus familias, cuidadores-as en Bogotá</t>
  </si>
  <si>
    <t>Todas las metas relacionadas con los proyectos de inversión 7564, 7752, 7756 y 771</t>
  </si>
  <si>
    <t>Realizar el seguimiento a la implementación de las políticas públicas competencia de las Subdirecciones adscritas a la Dirección</t>
  </si>
  <si>
    <t>Informes de seguimiento a la implementación de las políticas públicas competencia de las Subdirecciones adscritas a la Dirección</t>
  </si>
  <si>
    <t>Número de informes de seguimiento elaborados</t>
  </si>
  <si>
    <t>Informe de seguimiento a la implementación de las políticas públicas competencia de las Subdirecciones adscritas a la Dirección</t>
  </si>
  <si>
    <t>Elaborar el informe de gestión del fortalecimiento de alta gobernanza y sus mecanismos articuladores para la implementación de las políticas públicas y servicios de las Subdirecciones adscritas a la Dirección</t>
  </si>
  <si>
    <t>Informes de gestión de fortalecimiento y articulación para la implementación de las políticas públicas y servicios de las Subdirecciones adscritas a la Dirección</t>
  </si>
  <si>
    <t>Número de informes de gestión elaborados</t>
  </si>
  <si>
    <t>Informes de gestión de fortalecimiento y articulación para la implementación de las políticas públicas y servicios de las Subdirecciones adscritas a la Dirección del primer semestre de 2022</t>
  </si>
  <si>
    <t>Informes de gestión de fortalecimiento y articulación para la implementación de las políticas públicas y servicios de las Subdirecciones adscritas a la Dirección del segundo semestre de 2022</t>
  </si>
  <si>
    <t>Realizar el seguimiento contractual a los procesos a cargo de la Dirección para la Inclusión y las Familias</t>
  </si>
  <si>
    <t>Informes de seguimiento contractual a los procesos a cargo de la DIF</t>
  </si>
  <si>
    <t>Número de informes de seguimiento elaborado</t>
  </si>
  <si>
    <t>Informe de seguimiento correspondiente al primer semestre de 2022</t>
  </si>
  <si>
    <t>Informe de seguimiento correspondiente al segundo semestre de 2022</t>
  </si>
  <si>
    <t>13. 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
16. Implementar una estrategia móvil de abordaje en calle dirigida a ciudadanos y ciudadanas habitantes de calle acorde al contexto social y sanitario de la emergencia.
17. Incrementar en 825 cupos la atención integral de ciudadanas y ciudadanos habitantes de calle en los servicios sociales que tiene la Secretaría Distrital de Integración Social dispuestos para su atención, que considere los impactos sociales y sanitarios de la emergencia.
41.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
42. 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los niños, así como prevenir situaciones de riesgo para la garantía de sus derechos.
43. Atender con enfoque diferencial y de manera flexible a 15.000 niñas, niños y adolescentes del distrito en riesgo de trabajo infantil y violencias sexuales, y migrantes en riesgo de vulneración de sus derechos.
47. Contribuir a la construcción de la memoria, la convivencia y la reconciliación en el marco del acuerdo de paz, a través de la atención de 8.300 niños, niñas y adolescentes víctimas y afectados por el conflicto armado, desde un enfoque territorial.
49. Dinamizar la creación de redes de cuidado comunitario en las 20 localidades entre las personas mayores y actores del territorio que promuevan la asociación, el acompañamiento, la vinculación a procesos de arte, cultura, recreación, deporte y hábitos de vida saludable y la disminución de la exclusión por razones de edad a través de estrategias móviles en la ciudad.
60. Incrementar en un 57% la participación de personas mayores en procesos que fortalezcan su autonomía, el desarrollo de sus capacidades, el reentrenamiento laboral para la generación de ingresos y la integración a la vida de la ciudad a través de la ampliación, cualificación e innovación en los servicios sociales con enfoque diferencial.
61. Incrementar progresivamente en un 60% el valor de los apoyos económicos y ampliar los cupos para personas mayores contribuyendo a mejorar su calidad de vida e incrementar su autonomía en el entorno familiar y social.
73. Reducir la maternidad y paternidad temprana en mujeres menores o iguales a 19 años, así como la violencia sexual contra niñas y mujeres jóvenes, fortaleciendo capacidades de niñas, niños, adolescentes, jóvenes y sus familias sobre derechos sexuales y derechos reproductivos.
110. Atender 2.400 adolescentes y jóvenes con sanciones no privativas de la libertad o en apoyo al restablecimiento en administración de justicia en los Centros Forjar, con oportunidades que favorezcan sus proyectos de vida e inclusión social.
113. Implementar una estrategia de oportunidades juveniles, por medio de la entrega de transferencias monetarias condicionadas a 5.900 jóvenes con alto grado de vulnerabilidad.
114. Incrementar en 100% el número de jóvenes atendidos con estrategias móviles, canales virtuales y servicios sociales con especial énfasis en jóvenes NiNis y vulnerables, acordes a las necesidades de la población, teniendo en cuenta los impactos de la emergencia social y sanitaria sobre esta población.</t>
  </si>
  <si>
    <t xml:space="preserve">7744 - Generación de oportunidades para el desarrollo integral de la niñez y la adolescencia en Bogotá. 7740 - Generación "Jóvenes con derechos en Bogotá". 7753 - Prevención de la maternidad y paternidad temprana en Bogotá. 7757 - Implementación de estrategias y servicios integrales para el abordaje del fenómeno de habitabilidad en calle en Bogotá D.C. 7770 - Compromiso con el envejecimiento activo y una Bogotá cuidadora e incluyente. </t>
  </si>
  <si>
    <t>Todas las metas relacionadas con los proyectos de inversión 7744, 7740, 7753, 7757 y 7770.</t>
  </si>
  <si>
    <t>Todas las políticas públicas lideradas por las áreas adscritas a la Dirección Poblacional</t>
  </si>
  <si>
    <t>Elaborar los informes de acompañamiento técnico de las políticas públicas poblacionales competencia de las áreas adscritas a la Dirección Poblacional</t>
  </si>
  <si>
    <t>Informes de  acompañamiento técnico de las políticas públicas poblacionales competencia de las áreas adscritas a la Dirección Poblacional</t>
  </si>
  <si>
    <t>Numero de informes elaborados/Número de Informes Programados</t>
  </si>
  <si>
    <t>Verificar y dar visto bueno a los conceptos de enfoque diferencial - poblacional consolidados de acuerdo con las solicitudes realizadas por la Secretaría Distrital de Planeación,  en virtud del procedimiento vigente</t>
  </si>
  <si>
    <t>Reporte de conceptos de enfoque diferencial con visto bueno consolidados de acuerdo con las solicitudes realizadas por la Secretaría Distrital de Planeación,  en virtud del procedimiento vigente</t>
  </si>
  <si>
    <t>Reporte conceptos elaborados/Reporte de conceptos programados</t>
  </si>
  <si>
    <t>Reporte de conceptos de enfoque diferencial con visto bueno consolidados de acuerdo con las solicitudes realizadas por la Secretaría Distrital de Planeación, en virtud del procedimiento vigente</t>
  </si>
  <si>
    <t>Para este producto no se asocian metas 2020 -2024 teniendo en cuenta que las subdirecciones técnicas de la Dirección Poblacional son quienes tienen a cargo las  políticas públicas y proyecto de inversión y la acción realizada a cargo de la Dirección Poblacional consiste en la elaboración de informes que den cuenta de la gestión</t>
  </si>
  <si>
    <t>Elaborar los informes de seguimiento a las acciones afirmativas en el marco de la implementación del artículo 66 del PDD por un nuevo contrato social y ambiental para la Bogotá del S.XXI</t>
  </si>
  <si>
    <t>Informes de seguimiento a PIAA de los grupos étnicos elaborados</t>
  </si>
  <si>
    <t>Numero de informes elaborados</t>
  </si>
  <si>
    <t>Informes de seguimiento (una matriz por cada acción afirmativa y un informe cualitativo).</t>
  </si>
  <si>
    <t>Gestionar las liquidaciones de los contratos cuya ordenación del gasto corresponde a la Dirección Poblacional.</t>
  </si>
  <si>
    <t xml:space="preserve">Informes de seguimiento trimestral de las liquidaciones gestionadas </t>
  </si>
  <si>
    <t xml:space="preserve">Informe de seguimiento trimestral de las liquidaciones gestionadas </t>
  </si>
  <si>
    <t>Elaborar los informes de gestión contractual de prestación de servicios de talento humano, compras, contratos y convenios de los servicios a cargo de las áreas adscritas a la Dirección Poblacional</t>
  </si>
  <si>
    <t>informes de gestión contractual de prestación de servicios de talento humano, compras, contratos y convenios de los servicios a cargo de las áreas adscritas a la Dirección Poblacional</t>
  </si>
  <si>
    <t>informe de gestión contractual de prestación de servicios de talento humano, compras, contratos y convenios de los servicios a cargo de las áreas adscritas a la Dirección Poblacional</t>
  </si>
  <si>
    <t>Elaborar Informes de seguimiento a la ejecución financiera de los recursos a cargo de la Dirección Poblacional</t>
  </si>
  <si>
    <t>Informes de seguimiento trimestral a la ejecución  financiera de los recursos a cargo de la Dirección Poblacional</t>
  </si>
  <si>
    <t>Informe de seguimiento trimestral a la ejecución  financiera de los recursos a cargo de la Dirección Poblacional</t>
  </si>
  <si>
    <t>Elaborar las actas de las sesiones de la Mesa Técnica Gestión Integral Social en el marco de las apuestas institucionales y el Plan Distrital de Desarrollo</t>
  </si>
  <si>
    <t>Porcentaje de actas elaboradas en la mesa técnica gestión integral social</t>
  </si>
  <si>
    <t>Actas elaboradas/sesiones realizadas</t>
  </si>
  <si>
    <t>Actas elaboradas en la mesa técnica gestión integral social realizadas en el trimestre</t>
  </si>
  <si>
    <t>Elaborar el Informe de actividades de implementación del sistema de gestión en el marco del proceso Prestación de Servicios Sociales para la Inclusión Social</t>
  </si>
  <si>
    <t>Informes implementación del sistema de gestión elaborados</t>
  </si>
  <si>
    <t>N° de informes de implementación del sistema de gestión elaborados</t>
  </si>
  <si>
    <t>Informe semestral de implementación del sistema de gestión</t>
  </si>
  <si>
    <t>Elaborar los informes de implementación de los contenidos desarrollados en la escuela territorial para servidores y contratistas de la SDIS</t>
  </si>
  <si>
    <t>Informes de implementación de los contenidos desarrollados en la escuela territorial.</t>
  </si>
  <si>
    <t>No. de informes de la implementación de los contenidos desarrollados en  escuela territorial elaborados</t>
  </si>
  <si>
    <t>Informe semestral de la implementación de los contenidos desarrollados en  escuela territorial</t>
  </si>
  <si>
    <t>33. Fortalecer procesos territoriales en  las 20 localidades,  a partir de la Estrategia Territorial Social - ETIS, vinculando instancias de participación  local, formas organizativas solidarias y  comunitarias de la ciudadanía</t>
  </si>
  <si>
    <t xml:space="preserve">
P.P. de y para la Adultez
P.P. Social para el Envejecimiento y la Vejez
P.P. Infancia y Adolescencia
P.P. Juventud
P.P. Familias
P.P. Habitabilidad en Calle</t>
  </si>
  <si>
    <t xml:space="preserve">Elaborar el informe de implementación de la ETIS </t>
  </si>
  <si>
    <t>Informes de implementación de la ETIS</t>
  </si>
  <si>
    <t>No. de informes de la implementación de la ETIS elaborados.</t>
  </si>
  <si>
    <t>Informe semestral de la implementación de la ETIS</t>
  </si>
  <si>
    <t>Elaborar informe de acompañamiento a las subdirecciones locales en el seguimiento y autocontrol de la prestación de los servicios sociales</t>
  </si>
  <si>
    <t xml:space="preserve">Informes de acompañamiento a las subdirecciones locales en el seguimiento y autocontrol de la prestación de los servicios sociales </t>
  </si>
  <si>
    <t>No. de informes de acompañamiento a las subdirecciones locales elaborados.</t>
  </si>
  <si>
    <t>Informe semestral de acompañamiento  a las subdirecciones locales en el seguimiento y autocontrol de la prestación de servicios sociales</t>
  </si>
  <si>
    <t xml:space="preserve">Realizar los informes ejecutivos de actividades realizadas por el area juridica de la Dirección Territorial relacionado con las activiades a desarrollar. </t>
  </si>
  <si>
    <t xml:space="preserve">Informes ejecutivos de actividades realizadas por el área jurídica de la Dirección Territorial elaborados </t>
  </si>
  <si>
    <t>No. de informes ejecutivos de actividades realizadas por el área jurídica elaborados.</t>
  </si>
  <si>
    <t>Informe semestral ejecutivos de actividades realizadas por el área jurídica de la Dirección Territorial</t>
  </si>
  <si>
    <t>Realizar el informe Ejecutivo de actividades realizadas por el área financiera de la Dirección Territorial</t>
  </si>
  <si>
    <t xml:space="preserve">Informes ejecutivos de actividades elaborados </t>
  </si>
  <si>
    <t>No. de informes de reporte de actividades realizadas por el área financiera elaborados</t>
  </si>
  <si>
    <t>Informe de actividades realizadas por el areá financiera.</t>
  </si>
  <si>
    <t>Realizar el reporte de la gestión de divulgación de la información institucional de la entidad en el marco de la Política de Comunicaciones</t>
  </si>
  <si>
    <t>Documento con reporte de avance de las actividades de divulgación de la información definidas para la vigencia en le marco de la política de comunicaciones</t>
  </si>
  <si>
    <t>Número de documentos con reporte de la gestión de las actividades de divulgación de la información realizadas en el marco de la política de comunicaciones</t>
  </si>
  <si>
    <t>Un reporte de avance de la realización de las actividades de divulgación de la información definidas para la vigencia en le marco de la política de comunicaciones correspondientes al primer trimestre</t>
  </si>
  <si>
    <t>Un reporte de avance de la realización de las actividades de divulgación de la información definidas para la vigencia en le marco de la política de comunicaciones correspondiente al segundo  trimestre</t>
  </si>
  <si>
    <t>Un reporte de avance de la realización de las actividades de divulgación de la información definidas para la vigencia en le marco de la política de comunicaciones correspondiente al tercer  trimestre</t>
  </si>
  <si>
    <t>Un reporte de gestión de la realización de las actividades de divulgación de la información definidas para la vigencia en le marco de la política de comunicaciones correspondiente al cuarto trimestre</t>
  </si>
  <si>
    <t>Elaborar y realizar seguimiento al Plan de Comunicaciones  de la vigencia</t>
  </si>
  <si>
    <t>Porcentaje del cumplimiento del Plan de Comunicaciones</t>
  </si>
  <si>
    <t>(Número de actividades programadas en el plan para el trimestre / Número de actividades cumplidas de acuerdo con lo programado) *100</t>
  </si>
  <si>
    <t>Plan de Comunicaciones elaborado y 
Seguimiento trimestral al cumplimiento del Plan de Comunicaciones</t>
  </si>
  <si>
    <t>Seguimiento trimestral al cumplimiento del Plan de Comunicaciones</t>
  </si>
  <si>
    <t xml:space="preserve">Presentar informe de gestión de defensa jurídica de la Oficina </t>
  </si>
  <si>
    <t>Informe de gestión de defensa jurídica de la oficina</t>
  </si>
  <si>
    <t>Informe de gestión presentado en el periodo /Número de informes de gestión programados</t>
  </si>
  <si>
    <t>Informe de gestión de defensa jurídica</t>
  </si>
  <si>
    <t>Elaborar el informe de las actuaciones disciplinarias gestionadas en la Oficina de Control Disciplinario Interno.</t>
  </si>
  <si>
    <t>Informe de las actuaciones disciplinarias gestionadas en la Oficina de Control Disciplinario Interno</t>
  </si>
  <si>
    <t xml:space="preserve">Sumatoria de los informes elaborados </t>
  </si>
  <si>
    <t>Oficina de Control Disciplinario Interno</t>
  </si>
  <si>
    <t>Informe de gestión con relación a los datos extraidos de la base de datos general de la OCDI, donde refleja el estado, instruccion y cantidad de actuaciones realizadas en la Dependencia</t>
  </si>
  <si>
    <t>Realizar jornadas de sensibilización sobre el Regimen Disciplinario aplicable, dirigidas a los servidores públicos y colaboradores de la entidad,  para la prevención de faltas disciplinarias</t>
  </si>
  <si>
    <t>Jornadas de sensibilización para la prevención de faltas disciplinarias realizadas</t>
  </si>
  <si>
    <t xml:space="preserve">Sumatoria de las  jornadas de sensibilización realizadas  </t>
  </si>
  <si>
    <t>Actas de reunión y/o listados de asistencia de las jornadas de sensibilización, en el período a reportar.</t>
  </si>
  <si>
    <t>Ejecutar el Plan Anual de Auditoría aprobado</t>
  </si>
  <si>
    <t>Porcentaje de cumplimiento del Plan Anual de Auditoría.</t>
  </si>
  <si>
    <t>(N° de actividades ejecutadas durante el trimestre/ N° de actividades programadas durante el trimestre)*100</t>
  </si>
  <si>
    <t>Plan Anual de Auditoría con seguimiento</t>
  </si>
  <si>
    <t>Elaborar el informe de actividades de implementación  del sistema de gestión en la dependencia Slis Barrios Unidos - Teusaquillo</t>
  </si>
  <si>
    <t>Informes de implementación del sistema de gestión elaborados Barrios Unidos - Teusaquillo</t>
  </si>
  <si>
    <t>Elaborar el informe de implementación de la ETIS en la Subdirección Local Barrios Unidos - Teusaquillo</t>
  </si>
  <si>
    <t>Informes de implementación de la ETIS elaborados  Barrios Unidos - Teusaquillo</t>
  </si>
  <si>
    <t>N° de informes de implementación de la ETIS elaborados</t>
  </si>
  <si>
    <t>Informe semestral de implementación del modelo ETIS</t>
  </si>
  <si>
    <t>Elaborar el informe de actividades de implementación  del sistema de gestión en la dependencia Slis Bosa</t>
  </si>
  <si>
    <t>Informes de implementación del sistema de gestión elaborados Bosa</t>
  </si>
  <si>
    <t>Elaborar el informe de implementación de la ETIS en la Subdirección Local Bosa</t>
  </si>
  <si>
    <t>Informes de implementación de la ETIS elaborados  Bosa</t>
  </si>
  <si>
    <t>Elaborar el informe de actividades de implementación  del sistema de gestión en la dependencia Slis Chapinero</t>
  </si>
  <si>
    <t>Informes de implementación del sistema de gestión elaborados Chapinero</t>
  </si>
  <si>
    <t>Elaborar el informe de implementación de la ETIS en la Subdirección Local Chapinero</t>
  </si>
  <si>
    <t>Informes de implementación de la ETIS elaborados  Chapinero</t>
  </si>
  <si>
    <t>Elaborar el informe de actividades de implementación  del sistema de gestión en la dependencia Slis Ciudad Bolívar</t>
  </si>
  <si>
    <t>Informes de implementación del sistema de gestión elaborados Ciudad Bolívar</t>
  </si>
  <si>
    <t>Elaborar el informe de implementación de la ETIS en la Subdirección Local Ciudad Bolívar</t>
  </si>
  <si>
    <t>Informes de implementación de la ETIS elaborados  Ciudad Bolívar</t>
  </si>
  <si>
    <t>Elaborar el informe de actividades de implementación  del sistema de gestión en la dependencia Slis Engativá</t>
  </si>
  <si>
    <t>Informes de implementación del sistema de gestión elaborados Engativá</t>
  </si>
  <si>
    <t>Elaborar el informe de implementación de la ETIS en la Subdirección Local Engativá</t>
  </si>
  <si>
    <t>Informes de implementación de la ETIS elaborados Engativá</t>
  </si>
  <si>
    <t>Elaborar el informe de actividades de implementación  del sistema de gestión en la dependencia Slis Fontibón</t>
  </si>
  <si>
    <t>Informes de implementación del sistema de gestión elaborados Fontibón</t>
  </si>
  <si>
    <t>Elaborar el informe de implementación de la ETIS en la Subdirección Local Fontibón</t>
  </si>
  <si>
    <t>Informes de implementación de la ETIS elaborados Fontibón</t>
  </si>
  <si>
    <t>Elaborar el informe de implementación de la ETIS en la Subdirección Local Kennedy</t>
  </si>
  <si>
    <t>Informes de implementación de la ETIS elaborados Kennedy</t>
  </si>
  <si>
    <t>Elaborar el informe de actividades de implementación  del sistema de gestión en la dependencia Slis Kennedy</t>
  </si>
  <si>
    <t>Informes de implementación del sistema de gestión elaborados Kennedy</t>
  </si>
  <si>
    <t>Elaborar el informe de actividades de implementación  del sistema de gestión en la dependencia Slis Los Mártires</t>
  </si>
  <si>
    <t>Informes de implementación del sistema de gestión elaborados Los mártires</t>
  </si>
  <si>
    <t>Elaborar el informe de implementación de la ETIS en la Subdirección Local Los Mártires</t>
  </si>
  <si>
    <t>Informes de implementación de la ETIS elaborados Los Mártires</t>
  </si>
  <si>
    <t>Elaborar el informe de actividades de implementación  del sistema de gestión en la dependencia Slis Puente Aranda - Antonio Nariño</t>
  </si>
  <si>
    <t>Informes de implementación del sistema de gestión elaborados Puente Aranda - Antonio Nariño</t>
  </si>
  <si>
    <t>Elaborar el informe de implementación de la ETIS en la Subdirección Local Puente Aranda - Antonio Nariño</t>
  </si>
  <si>
    <t>Informes de implementación de la ETIS elaborados Puente Aranda - Antonio Nariño</t>
  </si>
  <si>
    <t>Elaborar el informe de actividades de implementación  del sistema de gestión en la dependencia Slis Rafael Uribe Uribe</t>
  </si>
  <si>
    <t>Informes de implementación del sistema de gestión elaborados Rafael Uribe Uribe</t>
  </si>
  <si>
    <t>Elaborar el informe de implementación de la ETIS en la Subdirección Local Rafael Uribe Uribe</t>
  </si>
  <si>
    <t>Informes de implementación de la ETIS elaborados Rafael Uribe Uribe</t>
  </si>
  <si>
    <t>Elaborar el informe de actividades de implementación  del sistema de gestión en la dependencia Slis San Cristóbal</t>
  </si>
  <si>
    <t>Informes de implementación del sistema de gestión elaborados San Cristóbal</t>
  </si>
  <si>
    <t>Elaborar el informe de implementación de la ETIS en la Subdirección Local San Cristóbal</t>
  </si>
  <si>
    <t>Informes de implementación de la ETIS elaborados San Cristóbal</t>
  </si>
  <si>
    <t>Elaborar el informe de actividades de implementación  del sistema de gestión en la dependencia Slis Santa Fe - Candelaria</t>
  </si>
  <si>
    <t>Informes de implementación del sistema de gestión elaborados Santa Fe - Candelaria</t>
  </si>
  <si>
    <t>Elaborar el informe de implementación de la ETIS en la Subdirección Local Santa Fe - Candelaria</t>
  </si>
  <si>
    <t>Informes de implementación de la ETIS elaborados Santa Fe - Candelaria</t>
  </si>
  <si>
    <t>Elaborar el informe de actividades de implementación  del sistema de gestión en la dependencia Slis Suba</t>
  </si>
  <si>
    <t>Informes de implementación del sistema de gestión elaborados Suba</t>
  </si>
  <si>
    <t>Elaborar el informe de implementación de la ETIS en la Subdirección Local Suba</t>
  </si>
  <si>
    <t>Informes de implementación de la ETIS elaborados Suba</t>
  </si>
  <si>
    <t>Elaborar el informe de actividades de implementación  del sistema de gestión en la dependencia Slis Tunjuelito</t>
  </si>
  <si>
    <t>Informes de implementación del sistema de gestión elaborados Tunjuelito</t>
  </si>
  <si>
    <t>Elaborar el informe de implementación de la ETIS en la Subdirección Local Tunjuelito</t>
  </si>
  <si>
    <t>Informes de implementación de la ETIS elaborados Tunjuelito</t>
  </si>
  <si>
    <t>Elaborar el informe de actividades de implementación  del sistema de gestión en la dependencia Slis Usaquén</t>
  </si>
  <si>
    <t>Informes de implementación del sistema de gestión elaborados Usaquén</t>
  </si>
  <si>
    <t>Elaborar el informe de implementación de la ETIS en la Subdirección Local Usaquén</t>
  </si>
  <si>
    <t>Informes de implementación de la ETIS elaborados Usaquén</t>
  </si>
  <si>
    <t>Elaborar el informe de actividades de implementación  del sistema de gestión en la dependencia Slis Usme - Sumapaz</t>
  </si>
  <si>
    <t>Informes de implementación del sistema de gestión elaborados Usme - Sumapaz</t>
  </si>
  <si>
    <t>Elaborar el informe de implementación de la ETIS en la Subdirección Local Usme - Sumapaz</t>
  </si>
  <si>
    <t>Informes de implementación de la ETIS elaborados Usme - Sumapaz</t>
  </si>
  <si>
    <t>35.Garantizar la eficiencia y la eficacia  ambiental, logística, operativa y de gestión documental de la entidad, para la  oportuna prestación de los servicios  sociales incluyendo componentes que demanden la reformulación de los programas.</t>
  </si>
  <si>
    <t>Actualizar y socializar los lineamientos del proceso de gestión documental; formalización de transferencias documentales a partir de los traslados realizados en años anteriores por las diferentes areas de la entidad al archivo central y la gestión para la adquisición de insumos de archivo y espacios para la conservación del acervo documental de la entidad.</t>
  </si>
  <si>
    <t>Informes de avance de los objetivos 3,4,11 y 13 del PINAR en periodos trimestrales, relacionados con: Avances en el inventario documental en archivo central; socializaciones realizadas de lineamientos actualizados del proceso de gestión documental en  mesas operativas y visitas de seguimiento a las areas que hacen parte de la estructura organica de la entidad; Formalización de Transferencias documentales que se encuentran pendientes de formalizar en el archivo central y la gestion para la entrega de insumos de archivo y bioseguridad y optimización de espacion para custodia de archivo</t>
  </si>
  <si>
    <t>No. de informes de avance</t>
  </si>
  <si>
    <t>Informe Trimestral</t>
  </si>
  <si>
    <t>7749 - Fortalecimiento de la gestión institucional y desarrollo integral del talento humano en Bogotá</t>
  </si>
  <si>
    <t>Elaborar el informe de avance de los programas del Plan de Conservación Documental</t>
  </si>
  <si>
    <t xml:space="preserve">Informes de avance en la implementación del programa de almacenamiento y realmacenamiento del acervo documental custodiado en el archivo central y el programa de monitoreo y control de condiciones ambientales en los archivos de la SDIS. </t>
  </si>
  <si>
    <t>No. de Informes de avance de las actividades implementadas de los dos programas de conservación documental</t>
  </si>
  <si>
    <t>Realizar el seguimiento y gestión de requerimientos derivados de las alertas tempranas recibidas en los servicios logísticos (Vigilancia, manipulación de alimentos,  aseo y cafetería, papelería-fotocopiado y transportes)</t>
  </si>
  <si>
    <t>Diligenciamiento de los formatos de seguimiento y gestión en los servicios logísticos (Vigilancia, manipulación de alimentos,  aseo y cafetería, papelería-fotocopiadoy transportes) con la información obtenida de la atención oportuna de requerimientos recibidos de las unidades operativas y administrativas de la SDIS.</t>
  </si>
  <si>
    <t>(Número de formatos de seguimientos y gestión diligenciados en el periodo / visitas de seguimientos programados para el periodo)*100</t>
  </si>
  <si>
    <t>Formatos de seguimiento y gestión diligenciados en el periodo</t>
  </si>
  <si>
    <t>Realizar el seguimiento y gestión de requerimientos derivados de las alertas tempranas recibidas en los servicios logísticos de mantenimiento de bienes muebles a traves de la herramienta dispuesta para realizar dichas solicitudes</t>
  </si>
  <si>
    <t>Informe de seguimiento y gestión de requerimientos derivados de las alertas tempranas recibidas en los servicios logísticos de mantenimiento de bienes muebles a traves de la herramienta dispuesta para realizar dichas solicitudes</t>
  </si>
  <si>
    <t>No. de informes de seguimiento y gestión de requerimientos derivados de las alertas tempranas recibidas en los servicios logísticos de mantenimiento de bienes muebles a traves de la herramienta dispuesta para realizar dichas solicitudes</t>
  </si>
  <si>
    <t xml:space="preserve">Un informe trimestral  </t>
  </si>
  <si>
    <t>Realizar pruebas representativas de inventarios</t>
  </si>
  <si>
    <t>Diligenciamiento del formato de pruebas representativas realizadas</t>
  </si>
  <si>
    <t>Número de unidades operativas con prueba representativa / Número de unidades operativas activas de la SDIS</t>
  </si>
  <si>
    <t>Formatos de pruebas representativas realizadas</t>
  </si>
  <si>
    <t>Elaborar un informe trimestral de implementación y seguimiento al Plan Anual de adquisiciones del proyecto 7745, que garantiza las compras de alimentos para los servicios de la SDIS</t>
  </si>
  <si>
    <t>Informe trimestral de implementación y seguimiento al Plan Anual de adquisiciones del proyecto 7745, que garantiza las compras de alimentos para los servicios de la SDIS</t>
  </si>
  <si>
    <t>36. 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</si>
  <si>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Publicar la ruta de SECOP Il del Plan Anual de Compras 2023 y respectivas actualizaciones en la página web.</t>
  </si>
  <si>
    <t>Pantallazo de la ruta de SECOP Il del Plan Anual de Compras 2023 publicado</t>
  </si>
  <si>
    <t>N° de pantallazos de secop II de PAA 2023 publicado en la página web de la SDIS</t>
  </si>
  <si>
    <t xml:space="preserve">Pantallazo Link Secop II  en pagina web de la SDIS </t>
  </si>
  <si>
    <t>Acompañar técnicamente la retroalimentación y validación de los reportes de seguimiento de los planes de acción de las políticas públicas de competencia de la entidad.</t>
  </si>
  <si>
    <t>Porcentaje de reportes de seguimiento de los planes de acción de las políticas públicas de competencia de la entidad, retroalimentados y validados.</t>
  </si>
  <si>
    <t>(Sumatoria de reportes de seguimiento de los planes de acción de las políticas públicas, retroalimentados / Sumatoria de reportes de seguimiento de los planes de acción de las políticas públicas recibidos)*100</t>
  </si>
  <si>
    <t>Reportes de seguimiento de los planes de acción de las políticas públicas de competencia de la entidad, retroalimentados.</t>
  </si>
  <si>
    <t>Elaborar el documento de alertas y recomendaciones del seguimiento de los planes de acción de las políticas públicas de competencia de la entidad.</t>
  </si>
  <si>
    <t>Documentos de alertas y recomendaciones del seguimiento de los planes de acción de las políticas públicas de competencia de la entidad, elaborados.</t>
  </si>
  <si>
    <t>Sumatoria de documentos de alertas y recomendaciones del seguimiento de los planes de acción de las políticas públicas de competencia de la entidad, elaborados.</t>
  </si>
  <si>
    <t>30/09/2023</t>
  </si>
  <si>
    <t>37. Aumentar en un 43% la inspección y  vigilancia en los servicios y programas  prestados por la Secretaría Distrital de Integración Social que cuentan con estándares de calidad</t>
  </si>
  <si>
    <t xml:space="preserve">Acompañar la elaboración o actualización de los documentos de Anexos técnicos de estándares de servicios sociales </t>
  </si>
  <si>
    <t>Actas de aprobación y anexos técnicos de estándares de servicios sociales elaborados o actualizados</t>
  </si>
  <si>
    <t>Sumatoria de actas de aprobación y anexos técnicos de servicios sociales elaborados o actualizados, con visto bueno por parte  de la Subdirección Técnica respectiva</t>
  </si>
  <si>
    <t xml:space="preserve">Acta de aprobación de los anexos técnicos de estandares por parte de la Subdirección técnica </t>
  </si>
  <si>
    <t>Elaborar las cartas de gestión y alertas con el estado de los componentes de los procesos institucionales en el marco del sistema de gestión</t>
  </si>
  <si>
    <t>Cartas de gestión y alerta a los procesos institucionales enviadas</t>
  </si>
  <si>
    <t>(Número de cartas de gestión y alerta a los procesos institucionales enviadas / Número de procesos institucionales vigentes en el periodo)*100</t>
  </si>
  <si>
    <t>Cartas de gestión y alertas por proceso, correspondientes al primer trimestre 2023, con los memorandos o correos electrónicos de envío.</t>
  </si>
  <si>
    <t>Cartas de gestión y alertas por proceso, correspondientes al segundo trimestre 2023, con los memorandos o correos electrónicos de envío.</t>
  </si>
  <si>
    <t>Cartas de gestión y alertas por proceso, correspondientes al tercer trimestre 2023, con los memorandos o correos electrónicos de envío.</t>
  </si>
  <si>
    <t>Emitir alertas y recomendaciones en el marco del seguimiento a los proyectos de inversiòn de la Entidad</t>
  </si>
  <si>
    <t>Porcentaje de cartas de alerta y recomendaciones remitidas a los Gerentes de proyectos de inversión</t>
  </si>
  <si>
    <t>(Número de cartas de alerta y recomendaciones enviadas a proyectos de inversion/ Número de proyectos de inversion )*100</t>
  </si>
  <si>
    <t>Memorandos de envío con las cartas de alerta y recomendaciones a los proyectos de inversión correspondientes a Diciembre 2022 y febrero 2023</t>
  </si>
  <si>
    <t>Memorandos de envío con las cartas de alerta y recomendaciones a los proyectos de inversión correspondientes a marzo, abril y mayo de 2023</t>
  </si>
  <si>
    <t>Memorandos de envío con las cartas de alerta y recomendaciones a los proyectos de inversión correspondientes a junio, julio y agosto de 2023</t>
  </si>
  <si>
    <t>Memorandos de envío con las cartas de alerta y recomendaciones a los proyectos de inversión correspondientes a septiembre, octubre y noviembre de 2023</t>
  </si>
  <si>
    <t xml:space="preserve">Inversión  </t>
  </si>
  <si>
    <t>Consolidar los reportes mensuales de Seguimiento al modulo Plan anual de adquisiciones (PAA) del aplicativo ERP SEVEN</t>
  </si>
  <si>
    <t xml:space="preserve">Suma </t>
  </si>
  <si>
    <t>Reportes de seguimiento al Plan Anual de Adquisiciones</t>
  </si>
  <si>
    <t xml:space="preserve">Sumatoria de reportes mensuales de seguimiento al módulo Plan Anual de Adquisiciones en el aplicativo ERP SEVEN </t>
  </si>
  <si>
    <t>Reportes mensuales de seguimiento al Plan Anual de Adquisiciones primer trimestre 2023</t>
  </si>
  <si>
    <t>Reportes mensuales de seguimiento al Plan Anual de Adquisiciones segundo trimestre 2023</t>
  </si>
  <si>
    <t>Reportes mensuales de seguimiento al Plan Anual de Adquisiciones  tercer trimestre 2023</t>
  </si>
  <si>
    <t>Reportes mensuales de seguimiento al Plan Anual de Adquisiciones cuarto trimestre 2023</t>
  </si>
  <si>
    <t>Realizar el reporte de gestión de solicitudes de información del sistema de información misional</t>
  </si>
  <si>
    <t>Porcentaje de solicitudes de información del sistema de información misional gestionadas oportunamente</t>
  </si>
  <si>
    <t>(Número de solicitudes de información del sistema de información misional gestionadas oportunamente /Numero de solicitudes de información del sistema de información misional recibidas al día 15 del mes de corte)  *100</t>
  </si>
  <si>
    <t>Reporte de oportunidad en la atencion de solicitudes de información del sistema de información misional corte 15 de marzo</t>
  </si>
  <si>
    <t>Reporte de oportunidad en la atencion de solicitudes de información del sistema de información misional corte 15 de junio</t>
  </si>
  <si>
    <t>Reporte de oportunidad en la atencion de solicitudes de información del sistema de información misional corte 15 de septiembre</t>
  </si>
  <si>
    <t>Reporte de oportunidad en la atencion de solicitudes de información del sistema de información misional corte 15 de diciembre</t>
  </si>
  <si>
    <t>7748 - Fortalecimiento de la gestión de la información y el conocimiento con enfoque participativo y territorial</t>
  </si>
  <si>
    <t>Elaborar el reporte de asesoría metodológica a las dependencias en la formulación o modificaciones de planes de mejoramiento</t>
  </si>
  <si>
    <t>Reportes de asesorías metodológicas a las dependencias en la formulación o modificaciones de planes de mejoramiento</t>
  </si>
  <si>
    <t>Sumatoria de reportes  de asesorías metodológicas a las dependencias en la formulación o modificaciones de planes de mejoramiento realizados</t>
  </si>
  <si>
    <t>Reporte en excel de las asesorías metodológicas realizadas junto con sus evidencias.</t>
  </si>
  <si>
    <t>36. Implementar el 100% del plan de acción de la política pública de gestión  integral del talento humano en la  prestación de los servicios sociales con  énfasis en los componentes de trabajo  decente y digno garantizando las  condiciones de protección y</t>
  </si>
  <si>
    <t>Formular y publicar el Plan Estratégico de Talento Humano</t>
  </si>
  <si>
    <t>Plan Estratégico de Talento Humano Formulado y Publicado</t>
  </si>
  <si>
    <t xml:space="preserve">Avance en la formulación y publicación del Plan Estratégico de Talento Humano </t>
  </si>
  <si>
    <t>30/03/2023</t>
  </si>
  <si>
    <t>Plan estratégico aprobado y publicado</t>
  </si>
  <si>
    <t>Formular y ejecutar el Plan de vacantes</t>
  </si>
  <si>
    <t>Porcentaje de ejecución Plan anual de Vacantes</t>
  </si>
  <si>
    <t>(N° de actividades ejecutadas en el periodo/N° actividades programadas para el periodo reportado)*100
Nota. El reporte de avances se encuentra sujeto a la programación de actividades para el respectivo periodo</t>
  </si>
  <si>
    <t xml:space="preserve"> - Plan Formulado
 - Cronograma de actividades con fechas programadas
- Soportes que den cuenta de las actividades ejecutadas
Nota. El reporte de avances se encuentra sujeto a la programación de actividades para el respectivo periodo</t>
  </si>
  <si>
    <t xml:space="preserve"> - Cronograma de actividades con fechas programadas
- Soportes que den cuenta de las actividades ejecutadas
Nota. El reporte de avances se encuentra sujeto a la programación de actividades para el respectivo periodo</t>
  </si>
  <si>
    <t>Formular y ejecutar el Plan de previsión de recursos humanos</t>
  </si>
  <si>
    <t>Porcentaje de ejecución Plan de Previsión de Recursos Humanos</t>
  </si>
  <si>
    <t>(N° de actividades ejecutadas en el periodo/N° actividades programadas para el periodo reportado)*100
Nota. El reporte de avances se encuentra sujeto a la programación de actividades para el respectivo periodo</t>
  </si>
  <si>
    <t>Formular y ejecutar el Plan de capacitación</t>
  </si>
  <si>
    <t>Porcentaje de ejecución Plan Institucional de Capacitación-PIC</t>
  </si>
  <si>
    <t>(N° de actividades ejecutadas en el periodo/N° actividades programadas para el periodo)*100
Nota. El reporte de avances se encuentra sujeto a la programación de actividades para el respectivo periodo</t>
  </si>
  <si>
    <t>Formular y ejecutar el Plan de Bienestar</t>
  </si>
  <si>
    <t>Porcentaje de ejecución Plan de Bienestar</t>
  </si>
  <si>
    <t>Formular y ejecutar el Plan de incentivos institucionales</t>
  </si>
  <si>
    <t>Porcentaje de ejecución Plan de Incentivos</t>
  </si>
  <si>
    <t>Formular y ejecutar el Plan de seguridad y salud en el trabajo</t>
  </si>
  <si>
    <t>Porcentaje de ejecución Plan de trabajo anual en seguridad y salud en el trabajo</t>
  </si>
  <si>
    <t>(N° de actividades ejecutadas en el periodo/N° actividades programadas para el periodo)*100</t>
  </si>
  <si>
    <t xml:space="preserve"> - Plan Formulado
 - Cronograma de actividades con fechas programadas
- Soportes que den cuenta de las actividades ejecutadas</t>
  </si>
  <si>
    <t xml:space="preserve"> - Cronograma de actividades con fechas programadas
- Soportes que den cuenta de las actividades ejecutadas</t>
  </si>
  <si>
    <t>Realizar la autoeavaluación anual frente al cumplimiento de estándares del SGSST</t>
  </si>
  <si>
    <t>Porcentaje del Cumplimiento de los Estándares de implementación del SGSST</t>
  </si>
  <si>
    <t xml:space="preserve">(Numero de estándares cumplidos/número de estándares establecidos por norma) *100 </t>
  </si>
  <si>
    <t>Autoevaluación anual del SGSST</t>
  </si>
  <si>
    <t>Realizar el seguimiento a la implementación de acciones de mejora a Cargo de la SDGDTH</t>
  </si>
  <si>
    <t>Porcentaje del Cumplimiento de las acciones de mejora</t>
  </si>
  <si>
    <t>(N° de acciones de mejora implementadas en el periodo/ N° acciones de mejora programadas para el periodo en los planes de mejoramiento)*100
Nota. El reporte de avances se encuentra sujeto a la programación de actividades para el respectivo periodo</t>
  </si>
  <si>
    <t xml:space="preserve"> - Herramienta de registro y seguimiento de acciones de mejora
- Soportes que den cuenta de las actividades ejecutadas
Nota. El reporte de avances se encuentra sujeto a la programación de actividades para el respectivo periodo</t>
  </si>
  <si>
    <t>Formular  y ejecutar el Plan de Integridad y Buen Gobierno</t>
  </si>
  <si>
    <t>Plan de trabajo Código de Integridad y Buen Gobierno</t>
  </si>
  <si>
    <t>(N° de actividades ejecutadas en el periodo/N° actividades programadas en el periodo)*100
Nota. El reporte de avances se encuentra sujeto a la programación de actividades para el respectivo periodo</t>
  </si>
  <si>
    <t>Plan conflicto de intereses</t>
  </si>
  <si>
    <t>Formular y ejecutar el Plan conflicto de intereses</t>
  </si>
  <si>
    <t>Plan de trabajo Conflicto de intereses</t>
  </si>
  <si>
    <t>Elaborar el documento de Plan Estratégico de Tecnologías de la Información 2021-2024 actualizado a la vigencia 2024</t>
  </si>
  <si>
    <t>Avance en la actualización y aprobacion del Plan Estratégico de Tecnologías de la Información a la vigencia 2024.</t>
  </si>
  <si>
    <t>(Documento Plan Estratégico de Tecnologías de la Información actualizados a la vigencia 2024 aprobado por el Comité Institucional de Gestión y Desempeño/ Documento  Plan Estratégico de Tecnologías de la Información programados para actualizar)*100</t>
  </si>
  <si>
    <t xml:space="preserve">Documento preliminar de actualización Plan Estratégico de Tecnologías de la Información </t>
  </si>
  <si>
    <t>Documento de Plan Estratégico de Tecnologías de la Información 2021-2024 actualizado a la vigencia 2024</t>
  </si>
  <si>
    <t xml:space="preserve">Realizar el informe de seguimiento a la implementación del Plan Estratégico de Tecnologías de la Información </t>
  </si>
  <si>
    <t>Informes de seguimiento a la implementacion del Plan Estratégico de Tecnologías de la Información elaborados</t>
  </si>
  <si>
    <t xml:space="preserve">Numero de informes de Seguimiento a la implementacion del Plan Estratégico de Tecnologías de la Información </t>
  </si>
  <si>
    <t>Informe de seguimiento a la implementacion del Plan Estratégico de Tecnologías de la Información.</t>
  </si>
  <si>
    <t>Elaborar el reporte de seguimiento a la implementación del Plan de mantenimiento preventivo y evolutivo de la infraestructura y servicios Tecnológicos en la vigencia</t>
  </si>
  <si>
    <t>Informes de seguimiento a la implementación del Plan de mantenimiento preventivo y evolutivo de la infraestructura y servicios Tecnológicos elaborados.</t>
  </si>
  <si>
    <t>Numero de informes de Seguimiento a la implementacion del  Plan de mantenimiento preventivo y evolutivo de la infraestructura y servicios Tecnológicos.</t>
  </si>
  <si>
    <t>Informe de seguimiento a la implementación del Plan de mantenimiento preventivo y evolutivo de la infraestructura y servicios Tecnológicos</t>
  </si>
  <si>
    <t>Elaborar los reportes mensuales de disponibilidad de la infraestructura tecnológica, sistemas de información y servicios conexos.</t>
  </si>
  <si>
    <t>Reportes mensuales de disponibilidad de la infraestructura tecnológica, sistemas de información y servicios conexos elaborados</t>
  </si>
  <si>
    <t>Número de reportes mensuales de disponibilidad de la infraestructura tecnológica, sistemas de información y servicios conexos</t>
  </si>
  <si>
    <t>Reportes mensuales de disponibilidad de la infraestructura tecnológica, sistemas de información y servicios conexos a primer trimestre 2023.</t>
  </si>
  <si>
    <t>Reportes mensuales de disponibilidad de la infraestructura tecnológica, sistemas de información y servicios conexos a segundo trimestre 2023.</t>
  </si>
  <si>
    <t>Reportes mensuales de disponibilidad de la infraestructura tecnológica, sistemas de información y servicios conexos a tercer  trimestre 2023.</t>
  </si>
  <si>
    <t>Reportes mensuales de disponibilidad de la infraestructura tecnológica, sistemas de información y servicios conexos a cuarto trimestre 2023.</t>
  </si>
  <si>
    <t xml:space="preserve">Elaborar el reporte de seguimiento a la implementación del Plan de Preservación digital a largo plazo </t>
  </si>
  <si>
    <t>Reportes de seguimiento a la implementación del Plan de Preservación digital a largo plazo elaborados.</t>
  </si>
  <si>
    <t>Numero de reportes de Seguimiento a la implementacion del Plan de Preservación Digital.</t>
  </si>
  <si>
    <t xml:space="preserve"> Informe de seguimiento a la implementación del Plan de Preservación digital a largo plazo </t>
  </si>
  <si>
    <t xml:space="preserve">Informe de seguimiento a la implementación del Plan de Preservación digital a largo plazo </t>
  </si>
  <si>
    <t xml:space="preserve">Elaborar el reporte de seguimiento a la implementación del Plan de Seguridad y Privacidad de la Información </t>
  </si>
  <si>
    <t>Reportes de seguimiento a la implementacion del Plan de Seguridad y Privacidad de la Información elaborados.</t>
  </si>
  <si>
    <t>Numero de reportes de seguimiento a la implementacion del Plan de Seguridad y Privacidad de la Información.</t>
  </si>
  <si>
    <t>Informe de seguimiento a la implementacion del Plan de Seguridad y Privacidad de la Información</t>
  </si>
  <si>
    <t>Elaborar el reporte de seguimiento a la implementación del  Plan de Tratamiento de Riesgo de Seguridad Digital en la vigencia</t>
  </si>
  <si>
    <t>Reporte de seguimiento a la implementación del  Plan de Tratamiento de Riesgo de Seguridad Digital elaborados.</t>
  </si>
  <si>
    <t>Número de reportes de seguimiento a la implementación al  Plan de Tratamiento de Riesgo de Seguridad Digital.</t>
  </si>
  <si>
    <t>Informe de seguimiento a la implementación del  Plan de Tratamiento de Riesgo de Seguridad Digital</t>
  </si>
  <si>
    <t>14. Beneficiar a 15.000 mujeres  gestantes, lactantes y niños menores de 2 años con servicios  nutricionales, con énfasis en los  mil días de oportunidades para la  vida. y coordinar junto con la Secretaría de Salud la busqueda activa de niños niñas  en r</t>
  </si>
  <si>
    <t>Elaborar un informe con la clasificación nutricional de niños y niñas menores de 2 años con desnutrición remitidos por la Secretaría de Salud para su vinculación a la oferta de la SDIS</t>
  </si>
  <si>
    <t xml:space="preserve">Informe de clasificación nutricional y  gestión para la vinculación a la oferta de la SDIS de niños y niñas menores de 2 años con desnutrición remitidos por la Secretaria de Salud </t>
  </si>
  <si>
    <t xml:space="preserve">Informe trimestral de la gestión de confirmación de la clasificación nutricional y gestión para la vinculación a la oferta de la SDIS de  los niños y niñas menores de 2 años con desnutrición remitidos por la Secretaria de Salud </t>
  </si>
  <si>
    <t>Fortalecer las capacidades técnicas de los profesionales que implementan el componente alimentario y nutricional de los servicios sociales conforme a los lineamientos técnicos del proyecto de inversión 7745</t>
  </si>
  <si>
    <t>Plan implementado de fortalecimiento técnico dirigido a los profesionales del componente alimentario y nutricionall de los servicios sociales.</t>
  </si>
  <si>
    <t xml:space="preserve">Informes de implementación elaborados </t>
  </si>
  <si>
    <t xml:space="preserve">Informe cualitativo con resultados de implementación de Plan </t>
  </si>
  <si>
    <t>Realizar migración de base de datos de gestión Predial a Herramienta Arcgis web</t>
  </si>
  <si>
    <t>Informes  de seguimiento a la implementación  de la migración de datos de gestión predial en herramienta Arcgis web</t>
  </si>
  <si>
    <t>No. de informes de seguimiento a la implementación de la migración de datos de gestión predial en herramienta Arcgis web</t>
  </si>
  <si>
    <t>Generar un documento de sistematización de lecciones aprendidas en la prestación de servicios sociales para personas de los sectores sociales LGBTI</t>
  </si>
  <si>
    <t>Porcentaje de avance del documento de sistematización de lecciones aprendidas en la prestación de servicios sociales para personas de los sectores sociales LGBTI</t>
  </si>
  <si>
    <t>Un (1) documento de sistematización de lecciones aprendidas en la prestación de servicios sociales para personas de los sectores sociales LGBTI</t>
  </si>
  <si>
    <t>Avances del documento de sistematización de lecciones aprendidas en la prestación de servicios sociales para personas de los sectores sociales LGBTI</t>
  </si>
  <si>
    <t>0,25</t>
  </si>
  <si>
    <t>Documento de sistematización de lecciones aprendidas en la prestación de servicios sociales para personas de los sectores sociales LGBTI</t>
  </si>
  <si>
    <t>24. Implementar una (1) estrategia de  gestión interinstitucional que permita  la movilización social y el desarrollo de  capacidades de los adultos y adultas identificados en vulnerabilidad, fragilidad social o afectados por emergencias sanitarias en la ciudad de Bogotá</t>
  </si>
  <si>
    <t>Construir el registro documental de las sesiones del Comité Operativo Distrital de Adultez, el Comité Operativo Distrital para el Fenómeno de Habitabilidad en Calle y sus mesas emergentes, como base de la implementación y seguimiento de las políticas públicas relativas a cada espacio.</t>
  </si>
  <si>
    <t>Actas construidas de los comités operativos distritales de política pública liderados por la Subdirección para la Adultez, así como de sus mesas emergentes.</t>
  </si>
  <si>
    <t>(N° actas construidas de las sesiones de comités y mesas emergentes realizadas / N° sesiones programadas de comités y mesas emergentes) * 100</t>
  </si>
  <si>
    <t>Actas de los comités operativos distritales de las políticas públicas lideradas y sus mesas emergentes.</t>
  </si>
  <si>
    <t>Construir el registro documental de los espacios de asistencia técnica dirigidos a los servicios sociales de la SDIS y otras entidades con miras a la implementación de la Política Pública de Adultez, la Política Pública de Habitabilidad en Calle y otras políticas asociadas.</t>
  </si>
  <si>
    <t>Actas elaboradas de los espacios de asistencia técnica para la implementación de la Política Pública de Adultez, la Política Pública de Habitabilidad en Calle y otras políticas relacionadas.</t>
  </si>
  <si>
    <t>(N° actas construidas de los espacios de asistencia técnica realizados / N° espacios de asistencia ténica programados) * 100</t>
  </si>
  <si>
    <t>Actas de los espacios de asistencia técnica para la implementación de la Política Pública de Adultez, la Política Pública de Habitabilidad en Calle y otras políticas relacionadas.</t>
  </si>
  <si>
    <t>23. Incrementar en 825 cupos la atención  integral de ciudadanos y ciudadanas habitantes de calle en  los servicios sociales que tiene la SDIS dispuestos para su atención</t>
  </si>
  <si>
    <t>Construir el registro documental de los espacios de asistencia técnica con miras a la implementación de los lineamientos correspondientes a los servicios sociales para el fenómeno de habitabilidad en calle.</t>
  </si>
  <si>
    <t>Actas elaboradas de los espacios de asistencia técnica sobre los lineamientos de los servicios sociales para el fenómeno de habitabilidad en calle.</t>
  </si>
  <si>
    <t>Actas de los espacios de asistencia técnica sobre los lineamientos de los servicios sociales para el fenómeno de habitabilidad en calle.</t>
  </si>
  <si>
    <t>38. Aumentar 5 puntos en la calificación del  índice distrital de servicio a la ciudadanía,  de la Secretaría Distrital de Integración Social</t>
  </si>
  <si>
    <t>Articular espacios con sectores público o privado para promover la inclusión de personas con discapacidad, cuidadores-as en entorno productivo</t>
  </si>
  <si>
    <t>Actas de articulaciones concertadas para promover oportunidades de inclusión de las personas con discapacidad, sus familias y cuidadores(as) en  entorno productivo</t>
  </si>
  <si>
    <t>Número de  actas de articulaciones efectivas/ Número de  actas de articulaciones gestionadas</t>
  </si>
  <si>
    <t>Actas de reunión y Matriz de registro de articulaciones</t>
  </si>
  <si>
    <t>31. Incrementar en 40% los procesos de inclusión educativa y productiva de las personas con discapacidad sus cuidadores y cuidadoras</t>
  </si>
  <si>
    <t xml:space="preserve">Articular espacios con sectores público o privado para promover la inclusión de personas con discapacidad, cuidadores-as en entorno educativo </t>
  </si>
  <si>
    <t>Actas de articulaciones concertadas para promover oportunidades de inclusión de las personas con discapacidad, sus familias y cuidadores(as) en  entorno educativo</t>
  </si>
  <si>
    <t>acta  84 (sin firma), acta 100 (sin firma), acta 98 (sin firma)</t>
  </si>
  <si>
    <t>17. Formular, implementar, monitorear y  evaluar un Plan Distrital de Prevención  Integral de las Violencias contra las niñas,  los niños, adolescentes, mujeres y personas mayores, de carácter interinstitucional e intersectorial con enfoque de derechos, diferencial, poblacional, ambiental,  territorial y de género</t>
  </si>
  <si>
    <t>Hacer seguimiento al Plan de Acción de la Política pública para las familias para la vigencia del 2023</t>
  </si>
  <si>
    <t>Informes de seguimiento al Plan de Acción de la Política pública para las familias para la vigencia del 2023</t>
  </si>
  <si>
    <t>Número de Informes de seguimiento al Plan de Acción de la Política pública para las familias para la vigencia del 2023</t>
  </si>
  <si>
    <t>31/12/2024</t>
  </si>
  <si>
    <t>Informe de seguimiento semestral al Plan de Acción de la Política pública para las familias para la vigencia del 2023</t>
  </si>
  <si>
    <t>Informe sin firma</t>
  </si>
  <si>
    <t xml:space="preserve"> </t>
  </si>
  <si>
    <t>Hacer seguimiento al Plan Distrital de prevención de las Violencias contra las niñas,  los niños, adolescentes, mujeres y personas mayores, de carácter interinstitucional e intersectorial con enfoque de derechos, diferencial, poblacional, ambiental,  territorial y de género para la vigencia del 2022</t>
  </si>
  <si>
    <t>Informes de seguimiento a la implementación del Plan Distrital de prevención de las Violencias</t>
  </si>
  <si>
    <t>Número de informes de seguimiento a la implementación del Plan Distrital de prevención de las Violencias</t>
  </si>
  <si>
    <t>31/12/2025</t>
  </si>
  <si>
    <t>Informe de seguimiento a la implementación del Plan Distrital de prevención de las Violencias</t>
  </si>
  <si>
    <t>41. Fortalecer el 100% de las  Comisarías de Familia en su estructura organizacional y su capacidad operativa, humana y  tecnológica, para garantizar a las  víctimas de violencia</t>
  </si>
  <si>
    <t>Hacer seguimiento al Plan de Fortalecimiento de las Comisarías de Familia para la vigencia del 2023</t>
  </si>
  <si>
    <t>Informes de seguimiento a la implementación del Plan de Fortalecimiento a las Comisarías de Familia para la vogencia 2023</t>
  </si>
  <si>
    <t>Número de informes de seguimiento a la implementación del Plan de Fortalecimiento a las Comisarías de Familia para la vogencia 2023</t>
  </si>
  <si>
    <t>31/12/2026</t>
  </si>
  <si>
    <t>Informe de seguimiento a la implementación del Plan de Fortalecimiento a las Comisarías de Familia para la vogencia 2023</t>
  </si>
  <si>
    <t>Existe firma de la mesa técnica y operativa de las comisarias de familia, como una de las acciones que incluye el informe, pero el informe no tiene quien lo elabora, revisa y aprueba.</t>
  </si>
  <si>
    <t>25. Implementar una estrategia de  acompañamiento de hogares pobres,  en vulnerabilidad y riesgo social  derivada de la pandemia del COVID 19,  identificados poblacional diferencial y  geográficamente en los barrios con  mayor pobreza evidente y oculta del  distrito</t>
  </si>
  <si>
    <t>Elaborar el informe de reactivación de redes de soporte de personas adultas en pobreza oculta y sus familias</t>
  </si>
  <si>
    <t>Informe de reactivación de redes de soporte de personas adultas en pobreza oculta  y sus familias elaborado</t>
  </si>
  <si>
    <t xml:space="preserve">No. Informes de reactivación de redes de soporte de personas adultas en pobreza oculta  y sus familias elaborados  </t>
  </si>
  <si>
    <t>Informe de reactivación de redes de soporte de personas adultas en pobreza oculta  y sus familias</t>
  </si>
  <si>
    <t>P.P. de Mujeres y Equidad de Género
P.P. de Actividades Sexuales Pagadas
P.P para la garantía plena de los derechos de las personas LGBT
P.P. de atención, asistencia y reparación integral a las Víctimas - PAD
P.P. de y para la Adultez
P.P. para las Familias
P.P. Social para el Envejecimiento y la Vejez
P.P. Salud Mental</t>
  </si>
  <si>
    <t>Elaborar el informe de acompañamiento a hogares en pobreza evidente y emergente</t>
  </si>
  <si>
    <t>Informe de acompañamiento a hogares en pobreza evidente y emergente elaborados</t>
  </si>
  <si>
    <t>No.Informes de acompañamiento a hogares en pobreza evidente y emergente elaborados.</t>
  </si>
  <si>
    <t>Informe de acompañamiento a hogares en pobreza evidente y emergente</t>
  </si>
  <si>
    <t xml:space="preserve">
P.P. de y para la Adultez
P.P. Social para el Envejecimiento y la Vejez</t>
  </si>
  <si>
    <t>Elaborar el informe general del desarrollo de los Consejos Locales de Política Social - CLOPS</t>
  </si>
  <si>
    <t>Informe general del desarrollo de los CLOPS elaborado</t>
  </si>
  <si>
    <t>No. Informes generales del desarrollo de los CLOPS elaborados.</t>
  </si>
  <si>
    <t>Informe general del desarrollo de los CLOPS</t>
  </si>
  <si>
    <t xml:space="preserve">
P.P. de Actividades Sexuales Pagadas
P.P para la garantía plena de los derechos de las personas LGBT
P.P. de atención, asistencia y reparación integral a las Víctimas - PAD
P.P. de y para la Adultez
P.P. para el Fenómeno de Habitabilidad en Calle
P.P. Social para el Envejecimiento y la Vejez</t>
  </si>
  <si>
    <t xml:space="preserve">Informe de  implementación de las modalidades de atención de Desarrollo de Capacidades, Zonas de Descanso y Autocuidado y Lavanderias Comunitarias en el marco del Sistema Distrital de Cuidado </t>
  </si>
  <si>
    <t>Informe de Implementación de las modalidades de atención de Desarrollo de Capacidades, Zonas de Descanso y Autocuidado y Lavanderias Comunitarias en el marco del Sistema Distrital de Cuidado elaborados.</t>
  </si>
  <si>
    <t>Informe de Implementación de las modalidades de atención en el marco del Sistema Distrital de Cuidado elaborado.</t>
  </si>
  <si>
    <t xml:space="preserve">Informe de  Implementación de las modalidades de atención de Desarrollo de Capacidades, Zonas de Descanso y Autocuidado y Lavanderias Comunitarias en el marco del Sistema Distrital de Cuidado </t>
  </si>
  <si>
    <t>Generar el documento de criterios para las asistencia técnica a los Fondos de Desarrollo Local - FDL</t>
  </si>
  <si>
    <t>Documento de criterios para las asistencia técnica a los FDL elaborado</t>
  </si>
  <si>
    <t>Documento de criterios para la asistencia técnica a los FDL elaborado</t>
  </si>
  <si>
    <t>Documento de criterios para las asistencia técnica a los FDL</t>
  </si>
  <si>
    <t>34. Implementar (1) una estrategia de  innovación social que permita la  construcción de acciones  transectoriales para aprender y responder a las necesidades emergentes de los territorios de Bogotá y de ésta con la Región Central</t>
  </si>
  <si>
    <t>Elaborar el Informe de implementación de la estrategia de innovación social</t>
  </si>
  <si>
    <t>Informe de implementación de la estrategia de innovación social elaborado</t>
  </si>
  <si>
    <t>No. Informes de  implementación de la estrategia de innovación social elaborados.</t>
  </si>
  <si>
    <t>Informe de  implementación de la estategia de innovación social</t>
  </si>
  <si>
    <t>Gestión del sistema integrado - SIG</t>
  </si>
  <si>
    <t>Realizar el informe de actividades de implementación del sistema de gestión en la dependencia</t>
  </si>
  <si>
    <t>Informes de implementación del sistema de gestión elaborados</t>
  </si>
  <si>
    <t>No. Informes de implementación del sistema de gestión elaborados</t>
  </si>
  <si>
    <t>Informe de implementación del sistema de gestión</t>
  </si>
  <si>
    <t>15. Promover en las 20 localidades una  estrategia de territorios cuidadores a partir  de la identificación y caracterización de las  acciones para la respuesta a emergencias  sociales, sanitarias, naturales, antrópicas y  de vulnerabilidad inminente</t>
  </si>
  <si>
    <t>Prestación de los servicios sociales para la inclusión social</t>
  </si>
  <si>
    <t xml:space="preserve">7749- Implementar una estrategia de territorios cuidadores en Bogotá </t>
  </si>
  <si>
    <t xml:space="preserve">Diseñar 1 estrategia de territorios cuidadores  </t>
  </si>
  <si>
    <t>Realizar informes sobre el avance en la implementación de la estrategia de territorios cuidadores en Bogotá</t>
  </si>
  <si>
    <t>Informes ejecutivos sobre el avance del proceso de implementación de la Estrategia de territorios cuidadores 7749</t>
  </si>
  <si>
    <t>No de informes de reporte de actividades realizadas por el proyecto 7749 elaborados</t>
  </si>
  <si>
    <t>31/03/2023</t>
  </si>
  <si>
    <t>Subdirección para la identificación, caracterización e integración</t>
  </si>
  <si>
    <t xml:space="preserve">Informe ejecutivo trimestral sobre el avance del proceso de implementación de la Estrategia de territorios cuidadores 7749. </t>
  </si>
  <si>
    <t>01. Atender en las 20 localidades del  distrito a la población en flujos migratorios mixtos y retornados que solicitan la oferta de servicios de la  SDIS</t>
  </si>
  <si>
    <t xml:space="preserve">Implementar  un (1) modelo itinerante e intersectorial distrital con la vinculación de agentes comunitarios de la población proveniente de flujos migratorios mixtos, que permita la ampliación de servicios integrales a dicha población </t>
  </si>
  <si>
    <t>Elaborar informes sobre el avance en la implementación del modelo itinerante e intersectorial para la atención de población proveniente de  flujos migratorios mixtos en Bogotá.</t>
  </si>
  <si>
    <t>Informes sobre el avance del proceso de implementación del modelo itinerante e intersectorial para la atención de población proveniente de flujos migratorios mixtos 7730</t>
  </si>
  <si>
    <t>No de informes de reporte de actividades realizadas por el proyecto 7730 elaborados</t>
  </si>
  <si>
    <t xml:space="preserve">Informe ejecutivo trimestral sobre el avance del proceso de implementación del modelo itinerante e intersectorial para la atención de población en flujos migratorios mixtos 7730.   </t>
  </si>
  <si>
    <t xml:space="preserve">planeación institucional </t>
  </si>
  <si>
    <t>PP Primera Infancia, Infancia y Adolescencia</t>
  </si>
  <si>
    <t>Articular los espacios de política pública de infancia y adolescencia liderados por la SDIS, en las instancias CODIA, NODO COLIA y COLIAS</t>
  </si>
  <si>
    <t>Porcentaje de avance de las actas de los espacios de política pública de infancia y adolescencia liderados por la SDIS</t>
  </si>
  <si>
    <t>No. de actas de sesiones realizadas según periodicidad  /No. sesiones programadas según periodicidad* 100</t>
  </si>
  <si>
    <t>Actas de sesiones de Política Pública de primera infancia, infancia y adolescencia 2023 - 2033 de acuerdo con la periodicidad establecida normativamente:  1 CODIA bimestral, 1 COLIA mesual por localidad y 1 NODO CODIA mensual</t>
  </si>
  <si>
    <t>Socializar e implementar la Política Pública de Primera Infancia, Infancia y Adolescencia 2023-2033</t>
  </si>
  <si>
    <t>Porcentaje de avance en la socialización e implementación de la Política Pública de Primera Infancia, Infancia y Adolescencia 2023-2033</t>
  </si>
  <si>
    <t>(No. de actas de socializaciones elaboradas / No. socializaciones realizadas)*100%</t>
  </si>
  <si>
    <t>Actas y/o listados de asistencia a las sesiones de socialización de la Política Pública de primera infancia, infancia y adolescencia 2023 - 2033</t>
  </si>
  <si>
    <t>Actas y/o Listado de asistencia a las sesiones de socialización de la Política Pública de primera infancia, infancia y adolescencia 2023 - 2033
Instrumento de seguimiento al plan de acción de la política pública de primera infancia, infancia y adolescencia 2023 - 2033</t>
  </si>
  <si>
    <t>05. 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t>
  </si>
  <si>
    <t>Elaborar los documentos de Panorámicas Locales actualizadas dónde se reconocen las acciones de garantía  protección de derechos de niñas, niños y adolescentes.</t>
  </si>
  <si>
    <t>Documentos de las 20 panorámicas locales elaborados</t>
  </si>
  <si>
    <t>Número de documentos de panorámicas locales</t>
  </si>
  <si>
    <t xml:space="preserve">Documentos definitivos de las 20 panorámicas locales </t>
  </si>
  <si>
    <t>7. 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niños, así como prevenir situaciones de riesgo  para la garantía de derechos.</t>
  </si>
  <si>
    <t>Elaborar informe de gestión sobre las acciones adelantadas para ambientar las unidades operativas de la Subdirección para la Infancia de acuerdo con su propósito pedagógico</t>
  </si>
  <si>
    <t>Número de Informes de gestión elaborados</t>
  </si>
  <si>
    <t>(No. de informes elaborados / No de informes programados)</t>
  </si>
  <si>
    <t>Informe de gestión sobre las acciones adelantadas para el diseño, creacion y uso permanente de ambientes enriquecidos en las unidades operativas de la Subdirección para la Infancia de acuerdo con su propósito pedagógico</t>
  </si>
  <si>
    <t>Elaborar informe de gestión sobre las acciones adelantadas para la prevencion, acompañamiento  y  seguimiento a las situaciones de presuntas  vulneraciónes de derechos y accidentalidad de niñas, niños y adolescentes en los servicios de la Subdirección para la infancia</t>
  </si>
  <si>
    <t>Informes de gestión elaborados</t>
  </si>
  <si>
    <t>Informe de gestión sobre las acciones adelantadas para la prevencion, acompañamiento  y  seguimiento a las situaciones de presuntas  vulneraciónes de derechos y accidentalidad de niñas, niños y adolescentes en los servicios de la Subdirección para la infancia</t>
  </si>
  <si>
    <t>114. Incrementar en 100% el número de jóvenes atendidos con estrategias móviles, canales virtuales y servicios sociales con especial énfasis en jóvenes NiNis y vulnerables, acordes a las necesidades de la población, teniendo en cuenta los impactos de la e</t>
  </si>
  <si>
    <t xml:space="preserve">4. Liderar, formular, actualizar e implementar las políticas públicas sociales de competencia y participación desde el Sector de Integración Social, que contribuyan a la materialización de un nuevo contrato social y ambiental para la Bogotá del siglo XXI </t>
  </si>
  <si>
    <t>2. Contribuir con la reducción del riesgo social de los y las jóvenes NiNi en situación de alta vulnerabilidad y, en riesgo de ser vinculados en dinámicas y estructuras delincuenciales con el desarrollo de procesos de inclusión social, económica, educativ</t>
  </si>
  <si>
    <t>02. Incrementar en 100% el número de  jóvenes atendidos con estrategias móviles, canales virtuales y servicios sociales con especial énfasis en jóvenes NiNis y  vulnerables</t>
  </si>
  <si>
    <t>PP para la Juventud</t>
  </si>
  <si>
    <t>Liderar la implementación y seguimiento de las políticas públicas poblacionales competencia de la SDIS</t>
  </si>
  <si>
    <t>Porcentaje de avance de las actas de los espacios de PPS liderados por la SDIS</t>
  </si>
  <si>
    <t xml:space="preserve"> No. Actas elaboradas/No. espacios liderados  en el periodo* 100</t>
  </si>
  <si>
    <t>Actas de los espacios de PPS liderados por la SDIS</t>
  </si>
  <si>
    <t>60. Incrementar en un 57% la participación de personas mayores en procesos que fortalezcan su autonomía, el desarrollo de sus capacidades, el reentrenamiento laboral para la generación de ingresos y la integración a la vida de la ciudad a través de la ampliación, cualificación e innovación en los servicios sociales con enfoque diferencial</t>
  </si>
  <si>
    <t>Informes de  la implemetación del Plan de Acción de la Política Pública Social para el Envejecimiento y la Vejez PPSEV</t>
  </si>
  <si>
    <t>Informe de seguimiento al Plan de acción de la implementación de la PPSEV</t>
  </si>
  <si>
    <t>1. Aumentar el 43% B22la inspección y vigilancia en los servicios y programas prestados por la Secretaria Distrital de Integración Social que cuentan con estándares de calidad</t>
  </si>
  <si>
    <t>Realizar la verificación y/o Inspección y Vigilancia a dos (2) nuevos servicios sociales con la aplicación de los estándares técnicos de calidad específicos del servicio y/o con los estándares técnicos de calidad transversales.</t>
  </si>
  <si>
    <t>Verificación de condiciones y/o inspección y vigilancia a nuevos servicios sociales</t>
  </si>
  <si>
    <t>(Número de actividades realizadas para la verificación y/o Inspección y Vigilancia / Número de actividades  programadas)*100</t>
  </si>
  <si>
    <t>Actas de las mesas de trabajo para la formulación, modificación y/o ajustes de los Instrumentos Únicos de Verificación –IUV de estándares técnicos de calidad específicos del servicio y/o estándares técnicos de calidad transversales de nuevos servicios.
- Instrumento Único de Verificación (IUV)de los estándares técnicos de calidad especificos del servicio, elaborado con el respectivo manual de aplicación del IUV, para implementar la inspección y vigilancia en 1 nuevo servicio social y/o
- Instrumento Único de Verificación (IUV)de los estándares técnicos de calidad transversales, con el respectivo manual de aplicación de los IUV para implementar la verificación de condiciones de operación en 1 nuevo servicio social.</t>
  </si>
  <si>
    <t>Visitas de Inspección y Vigilancia realizadas a 1 nuevo servicio social, implementando los estandares técnicos de calidad especificos del servicio y/o
Visitas de verificación de condiciones a 1 nuevo servicio, aplicando los estandares técncicos de calidad transversales.</t>
  </si>
  <si>
    <t>Reporte de la Inspección y Vigilancia realizada a 1 nuevo servicio social, implementando los estandares técnicos de calidad especificos del servicio y/o
Reporte de la verificación de condiciones de operación a 1 nuevo servicio social, aplicando los estandares técnicos de calidad transversales.</t>
  </si>
  <si>
    <t xml:space="preserve">Un (1) informe de gestión de las aciones desarrolladas para la Inspección y Vigilancia realizadas a 1 nuevo servicio social, implementando los estandares técnicos de calidad especificos del servicio y la verificación de condiciones de operación a 1 nuevo servicio, aplicando los estandares técnicos de calidad transversales. </t>
  </si>
  <si>
    <t xml:space="preserve">Elaborar y publicar el informe de gestión SIAC en la página Web de la SDIS. </t>
  </si>
  <si>
    <t>Informes de gestión SIAC realizados y publicados</t>
  </si>
  <si>
    <t>Número de informes de gestión SIAC realizados y publicados en la web de la SDIS en el periodo / número de informes programados para la vigencia</t>
  </si>
  <si>
    <t>Informe de gestión SIAC publicado cuarto trimestre de 2022</t>
  </si>
  <si>
    <t>Informe de gestión SIAC publicado primer trimestre de 2023</t>
  </si>
  <si>
    <t>Informe de gestión SIAC publicado segundo trimestre de 2023</t>
  </si>
  <si>
    <t>Informe de gestión SIAC publicado tercer trimestre de 2023</t>
  </si>
  <si>
    <t>Socializar el resultado de las encuestas de satisfacción de la ciudadanía aplicadas en la vigencia 2022, frente a la calidad en la prestación de algunos servicios sociales</t>
  </si>
  <si>
    <t xml:space="preserve">Socialización resultados encuestas satisfacción servicios sociales </t>
  </si>
  <si>
    <t>Número de socializaciones realizadas / Número de socializaciones programadas</t>
  </si>
  <si>
    <t xml:space="preserve">Un acta de socialización y listado de asistencia correspondiente </t>
  </si>
  <si>
    <t>Un acta de socialización y listado de asistencia correspondiente</t>
  </si>
  <si>
    <t>Documentar a través de un repositorio las respuestas y requerimientos de control político.</t>
  </si>
  <si>
    <t>Repositorio de las respuestas emitidadas a entes de control político</t>
  </si>
  <si>
    <t>Número de actividades realizadas para completar el repositorio de respuestas a entes de control político / número de actividades programadas</t>
  </si>
  <si>
    <t>Sistematización de respuestas a entes de control político-II Semestre 2021</t>
  </si>
  <si>
    <t>Sistematización de respuestas a entes de control político-I Semestre 2022</t>
  </si>
  <si>
    <t>Sistematización de respuestas a entes de control político-III Trimestre 2022</t>
  </si>
  <si>
    <t>Sistematización de respuestas a entes de control político-IV Trimestre 2022</t>
  </si>
  <si>
    <t>Implementar una estrategia de divulgación del desarrollo de las sesiones del Consejo Distrital de Política Social.</t>
  </si>
  <si>
    <t>Estrategia de divulgación del desarrollo de las sesiones del Consejo Distrital de Política Social implementada</t>
  </si>
  <si>
    <t>(Número de actividades realizadas para implementar la estrategia de divulgación / número de actividades programadas )*100%</t>
  </si>
  <si>
    <t>Documento del diseño de la estrategia divulgación del desarrollo de las sesiones del Consejo Distrital de Política Social.</t>
  </si>
  <si>
    <t>Informe de avance de la implementación de la estrategia de divulgación del desarrollo de las sesiones del Consejo Distrital de Política Social.</t>
  </si>
  <si>
    <t>Informe final de la implementación de la estrategia de divulgación del desarrollo de las sesiones del Consejo Distrital de Política Social.</t>
  </si>
  <si>
    <t xml:space="preserve">Documentar mediante informes la implementacion de la estrategia institucional para la transparencia y el  seguimiento a requisitos de la Ley de Transparencia </t>
  </si>
  <si>
    <t xml:space="preserve">Informes de implementacion de la  estrategia institucional de transparencia y cumplimiento  requisitos Ley 1712 de 2014 </t>
  </si>
  <si>
    <t>Nº. de informes realizados</t>
  </si>
  <si>
    <t>Informe de implementación</t>
  </si>
  <si>
    <t xml:space="preserve">Informe de implementación </t>
  </si>
  <si>
    <t>No se asocia a metas 2020-2025</t>
  </si>
  <si>
    <t>Realizar el reporte del seguimiento a la implementacion del Plan de Anticorrupción y de Atención al ciudadano</t>
  </si>
  <si>
    <t>Reportes de seguimiento al avance del Plan Anticorrupcion y de Atencion al Ciudadano, elaborados</t>
  </si>
  <si>
    <t xml:space="preserve">Sumatoria de reportes de seguimiento al avance del Plan de Anticorrupción y de Atención al Ciudadano elaborados </t>
  </si>
  <si>
    <t>Reporte de seguimiento al avance del Plan Anticorrupcion y de Atencion al Ciudadano corte diciembre 2022</t>
  </si>
  <si>
    <t>Reporte de seguimiento al avance del Plan Anticorrupcion y de Atencion al Ciudadano corte abril 2023</t>
  </si>
  <si>
    <t>Reporte de seguimiento al avance del Plan Anticorrupcion y de Atencion al Ciudadano corte agosto 2023</t>
  </si>
  <si>
    <t>VERSIÓN PLAN</t>
  </si>
  <si>
    <t>FECHA</t>
  </si>
  <si>
    <t>CONTROL DE CAMBIOS</t>
  </si>
  <si>
    <t>Aprobado por</t>
  </si>
  <si>
    <t>Versión 1</t>
  </si>
  <si>
    <t>20 de enero de 2023</t>
  </si>
  <si>
    <t>Versión a aprobada en Comité Institucional de Gestión y Desempeño</t>
  </si>
  <si>
    <t xml:space="preserve">Comité Institucional de Gestión y Desempeño </t>
  </si>
  <si>
    <t>Versión 2</t>
  </si>
  <si>
    <t>11 de mayo de 2023</t>
  </si>
  <si>
    <t>Se realizó el ajuste en la dependencia responsable de las acciones 130, 131, 132, 133, 134 y 135 de acuerdo con la solicitud radicada el 25 de abril de 2023. También se ajustó el nombre e indicador de la acción 19, de acuerdo con la solicitud radicada el 19 de abril de 2023.</t>
  </si>
  <si>
    <t>SECRETARÍA DISTRITAL DE INTEGRACIÓN SOCIAL
PLAN DE ACCIÓN INSTITUCIONAL 2023
PROGRAMACIÓN DE PRESUPUESTO</t>
  </si>
  <si>
    <t xml:space="preserve">Fuente: Secretaría Distrital de Hacienda - ejecución presupuestal Bogdata </t>
  </si>
  <si>
    <t>Avance 31 de marzo de 2023</t>
  </si>
  <si>
    <t>Avance 30 de junio de 2023</t>
  </si>
  <si>
    <t>Avance 30 de septiembre de 2023</t>
  </si>
  <si>
    <t>Avance 31 de diciembre de 2023</t>
  </si>
  <si>
    <t>Proyecto de Inversión</t>
  </si>
  <si>
    <t xml:space="preserve">Nombre </t>
  </si>
  <si>
    <t>Fuente de Financiación</t>
  </si>
  <si>
    <t>Presupuesto programado 
01 de enero 2023</t>
  </si>
  <si>
    <t>Presupuesto vigente</t>
  </si>
  <si>
    <t>Compromisos</t>
  </si>
  <si>
    <t>% Avance</t>
  </si>
  <si>
    <t>1-100-F001  VA-Recursos distrito</t>
  </si>
  <si>
    <t>Mejoramiento de la capacidad de respuesta institucional de las Comisarías de Familia en Bogotá</t>
  </si>
  <si>
    <t>1-601-I052  PAS-SGP propósito general</t>
  </si>
  <si>
    <t>2-100-I009  VA-SGP propósito general</t>
  </si>
  <si>
    <t>Suministro de espacios adecuados, inclusivos y seguros para el desarrollo social integral en Bogotá</t>
  </si>
  <si>
    <t>1-100-F039  VA-Crédito</t>
  </si>
  <si>
    <t>1-100-I012  VA-Estampilla propersonas mayores</t>
  </si>
  <si>
    <t>1-601-I012  PAS-Estampilla propersonas mayore</t>
  </si>
  <si>
    <t>1-601-I037  PAS-Crédito</t>
  </si>
  <si>
    <t>1-601-F001  PAS-Otros distrito</t>
  </si>
  <si>
    <t>Servicio de atención a la población proveniente de flujos migratorios mixtos en Bogotá</t>
  </si>
  <si>
    <t>Fortalecimiento institucional para una gestión pública efectiva y transparente en la ciudad de Bogotá</t>
  </si>
  <si>
    <t>Fortalecimiento de los procesos territoriales y la construcción de respuestas integradoras e innovadoras en los territorios de Bogotá - Región</t>
  </si>
  <si>
    <t>Generación JÓVENES CON DERECHOS en Bogotá</t>
  </si>
  <si>
    <t>1-100-I036  VA-Convenios</t>
  </si>
  <si>
    <t>Fortalecimiento de la gestión de la información y el conocimiento con enfoque participativo y territorial de la Secretaria Distrital de Integración Social en Bogotá</t>
  </si>
  <si>
    <t>Generación de Oportunidades para el Desarrollo Integral de la Niñez y la Adolescencia de Bogotá</t>
  </si>
  <si>
    <t>1-200-I049  RB-SGP propósito general</t>
  </si>
  <si>
    <t>1-200-I062  RB-Otras Nación</t>
  </si>
  <si>
    <t>1-400-I023  RF-SGP propósito general</t>
  </si>
  <si>
    <t>1-601-I039  PAS-Otras nación</t>
  </si>
  <si>
    <t>1-604-I023  PAS-RF-SGP propósito general</t>
  </si>
  <si>
    <t>2-100-I016  VA-Otras transferencias nación</t>
  </si>
  <si>
    <t>Compromiso por una alimentación integral en Bogotá</t>
  </si>
  <si>
    <t>Fortalecimiento de la gestión institucional y desarrollo integral del talento humano en Bogotá</t>
  </si>
  <si>
    <t>1-200-F001  RB-Otros distrito</t>
  </si>
  <si>
    <t>Implementación de la estrategia de territorios cuidadores en Bogotá</t>
  </si>
  <si>
    <t>Contribución a la protección de los derechos de las familias especialmente de sus integrantes afectados por la violencia intrafamiliar en la ciudad de Bogotá</t>
  </si>
  <si>
    <t>Prevención de la maternidad y paternidad temprana en Bogotá</t>
  </si>
  <si>
    <t>Compromiso social por la diversidad en Bogotá</t>
  </si>
  <si>
    <t>Implementación de estrategias y servicios integrales para el abordaje del fenómeno de habitabilidad en calle en Bogotá</t>
  </si>
  <si>
    <t>1-100-I008  VA-Fondo de pobres y espectáculos</t>
  </si>
  <si>
    <t>1-601-I008  PAS-Fondo pobres y espectáculos p</t>
  </si>
  <si>
    <t>Implementación de una estrategia de acompañamiento a hogares con mayor pobreza evidente y oculta de Bogotá</t>
  </si>
  <si>
    <t>Compromiso con el envejecimiento activo y una Bogotá cuidadora e incluyente</t>
  </si>
  <si>
    <t>1-200-I012  RB-Estampilla propersonas mayores</t>
  </si>
  <si>
    <t>1-300-I010  REAF-Estampilla propersonas mayor</t>
  </si>
  <si>
    <t>Fortalecimiento de las oportunidades de inclusión de las personas con discapacidad, familias y sus cuidadores-as en Bogotá</t>
  </si>
  <si>
    <t>Implementación de transferencias monetarias a hogares pobres y vulnerables en Bogotá</t>
  </si>
  <si>
    <t>1-200-I031  RB-Donaciones 110% con Bogotá</t>
  </si>
  <si>
    <t xml:space="preserve">PROPOSITO </t>
  </si>
  <si>
    <t>PROGRAMA ESTRATÉGICO</t>
  </si>
  <si>
    <t xml:space="preserve">PROYECTO ASOCIADO </t>
  </si>
  <si>
    <t>CODIGO META SECTORIAL</t>
  </si>
  <si>
    <t xml:space="preserve">DESCRIPCIÓN META SECTORIAL </t>
  </si>
  <si>
    <t>NOMBRE INDICADOR</t>
  </si>
  <si>
    <t xml:space="preserve">PROGRAMADO CUATRIENIO </t>
  </si>
  <si>
    <t>MAGNITUD PROGRAMADO 2023</t>
  </si>
  <si>
    <t>EJECUTADO 
31 DE MARZO</t>
  </si>
  <si>
    <t>EJECUTADO 
31 DE JUNIO</t>
  </si>
  <si>
    <t>Hacer un nuevo contrato social con igualdad de oportunidades para la inclusión social, productiva y política.</t>
  </si>
  <si>
    <t>Mejores ingresos de los hogares y combatir la feminización de la pobreza</t>
  </si>
  <si>
    <t>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t>
  </si>
  <si>
    <t>Nivel de implementación de la  estrategia de prevención. participación y movilización social</t>
  </si>
  <si>
    <t>Implementar una (1) estrategia de gestión interinstitucional que permita la  movilización social y el desarrollo de capacidades de los adultos y adultas identificados en pobreza oculta. vulnerabilidad.  fragilidad social o afectados por emergencias sanitarias en la  ciudad de Bogotá. </t>
  </si>
  <si>
    <t>Nivel de implementación de la estrategia de gestión interinstitucional para la movilización social y el desarrollo de capacidades de los adultos identificados en pobreza oculta</t>
  </si>
  <si>
    <t xml:space="preserve">Implementar una estrategia de acompañamiento de hogares pobres.  en vulnerabilidad y riesgo social derivada de la pandemia del COVID 19.  identificados poblacional diferencial  y geográficamente en los barrios con mayor pobreza evidente  y oculta del distrito. </t>
  </si>
  <si>
    <t>Nivel de implementación de la estrategia de acompañamiento de hogares pobres en vulnerabilidad y riesgo social</t>
  </si>
  <si>
    <t xml:space="preserve">Número de hogares pobres en vulnerabilidad y riesgo social con búsqueda activa por parte de la Tropa Social
</t>
  </si>
  <si>
    <t xml:space="preserve">Porcentaje de hogares priorizados por tipología de alertas inmediatas con gestión de respuestas sectoriales </t>
  </si>
  <si>
    <t>Implementar una estrategia móvil de abordaje en calle dirigida a ciudadanos y ciudadanas habitantes de calle acorde al contexto social y sanitario de la emergencia.</t>
  </si>
  <si>
    <t xml:space="preserve">Nivel de implementación de la de la estrategia móvil de abordaje en calle </t>
  </si>
  <si>
    <t xml:space="preserve">Numero de atenciones realizadas  a ciudadanos y ciudadanas habitantes de calle a través de la estrategia móvil de abordaje en calle </t>
  </si>
  <si>
    <t>Incrementar en 825 cupos la atención integral de ciudadanas y ciudadanos  habitantes de calle en los  servicios sociales que  tiene la Secretaría Distrital de Integración Social dispuestos para su atención, que considere los impactos sociales y sanitarios de la emergencia</t>
  </si>
  <si>
    <t>Número de cupos para la atención de ciudadanos y ciudadanas habitantes de calle en Bogotá</t>
  </si>
  <si>
    <t>*</t>
  </si>
  <si>
    <t>Sistema Distrital de cuidado</t>
  </si>
  <si>
    <t>Atender en las 20 localidades del distrito a la población en flujos migratorios mixtos y retornados que solicitan la oferta de servicios de la SDIS</t>
  </si>
  <si>
    <t>Número de personas en flujos migratorios mixtos y retornados atendidas en las 20 localidades del distrito</t>
  </si>
  <si>
    <t>Fortalecer la implementación de la Política Pública LGBTI a través de la puesta en marcha de 2 nuevos centros comunitarios LGBTI con enfoque territorial para la prestación de servicios sociales bajo modelos flexibles de atención integral en el marco de la PPLGBTI.</t>
  </si>
  <si>
    <t xml:space="preserve">Número de personas atendidas mediante la implementación de 2 centros comunitarios LGBTI. para fortalecer la implementación de la política publica. </t>
  </si>
  <si>
    <t>Implementar un modelo de inclusión social. a través de la vinculación de personas de los sectores sociales LGBTI en pobreza extrema y vulnerabilidad social a la oferta de servicios sociales de seguridad alimentaria. transferencias monetarias y/o de cuidado de la Secretaría Distrital de Integración Social. teniendo en cuenta los impacto de la emergencia social y sanitaria sobre esta población.</t>
  </si>
  <si>
    <t>Nivel de implementación del modelo de inclusión social para las personas de los sectores LGBTI.</t>
  </si>
  <si>
    <t>Actualizar, implementar y hacer seguimiento a la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teniendo en cuenta los impactos de la emergencia social y sanitaria sobre esta población.</t>
  </si>
  <si>
    <t>Porcentaje de avance en la actualización, implementación y de seguimiento de la Política Pública de Infancia y Adolescencia.</t>
  </si>
  <si>
    <t>Atender con enfoque diferencial a 71.000 niñas y niños en servicios dirigidos a la primera infancia pertinentes y de calidad en el marco de la atención integral, a través de una oferta flexible que tenga en cuenta las dinámicas socioeconómicas de las familias y cuidadores y, que permita potenciar el desarrollo de las niñas y los niños, así como prevenir situaciones de riesgo para la garantía de sus derechos.</t>
  </si>
  <si>
    <t xml:space="preserve"> Número de niñas y niños atendidos en servicios de educación inicial de la SDIS (Incluye gestantes de acuerdo a la Ley 1804 de 2016) .</t>
  </si>
  <si>
    <t>Atender con enfoque diferencial y de manera flexible a 15.000 niñas, niños y adolescentes del distrito en riesgo de trabajo infantil y violencias sexuales; y migrantes en riesgo de vulneración de sus derechos.</t>
  </si>
  <si>
    <t>Número de niñas, niños y adolescentes atendidos en riesgo o situación de vulneración de derechos como trabajo infantil y violencia sexual, asi como población migrante.</t>
  </si>
  <si>
    <t>Atender integralmente al 100% de niñas y niños en ubicación institucional. generando procesos de fortalecimiento de sus familias para la garantía de sus derechos y para el reintegro familiar.</t>
  </si>
  <si>
    <t>Porcentaje de niños niñas en ubicación institucional atendidos integralmente</t>
  </si>
  <si>
    <t>Beneficiar a 15.000 mujeres gestantes, lactantes y niños menores de 2 años con servicios nutricionales, con énfasis en los mil días de oportunidades para la vida</t>
  </si>
  <si>
    <t>Número de mujeres gestantes, lactantes y niños menores de 2 años beneficiados con servicios nutricionales.</t>
  </si>
  <si>
    <t>Beneficiar a 4.500 familias en situación de pobreza, vulnerabilidad y/o fragilidad social a través de una estrategia de inclusión social y de apoyos económicos, dirigidos a garantizar el acceso y consumo de alimentos, que favorezcan hábitos de vida saludable.</t>
  </si>
  <si>
    <t xml:space="preserve"> Número de familias en situación de pobreza, vulnerabilidad y/o fragilidad social beneficiadas a través de una estrategia de inclusión social y de apoyos económicos</t>
  </si>
  <si>
    <t>Contribuir a la construcción de la memoria, la convivencia y la reconciliación en el marco del acuerdo de paz, a través de la atención de 8.300 niños, niñas y adolescentes víctimas y afectados por el conflicto armado, desde un enfoque territorial.</t>
  </si>
  <si>
    <t>Número de niños, niñas y adolescentes víctimas y afectados por el conflicto armado atendidos por la Estrategia Atrapasueños</t>
  </si>
  <si>
    <t>Dinamizar la creación de redes de cuidado comunitario en las 20 localidades entre las personas mayores y actores del territorio que promuevan la asociación. el acompañamiento. la vinculación a procesos de arte. cultura. recreación. deporte y hábitos de vida saludable y la disminución de la exclusión por razones de edad a través de estrategias móviles en la ciudad.</t>
  </si>
  <si>
    <t>Número de localidades con redes de cuidado comunitario dinamizadas</t>
  </si>
  <si>
    <t>Entregar el 100% de apoyos alimentarios a través de los comedores comunitarios en sus diferentes modalidades,  teniendo en cuenta las necesidades de los territorios y poblaciones</t>
  </si>
  <si>
    <t>Porcentaje de apoyos  alimentarios entregados a través de los comedores comunitarios en sus diferentes modalidades</t>
  </si>
  <si>
    <t>Entregar el 100% de los apoyos alimentarios requeridos por la población beneficiaria de los servicios sociales de integración social</t>
  </si>
  <si>
    <t xml:space="preserve">Porcentaje de apoyos alimentarios entregados a población beneficiaria de los servicios sociales </t>
  </si>
  <si>
    <t>Formular, implementar y realizar seguimiento a una (1) estrategia de inclusión social, que contribuya a la transformación de las realidades de los beneficiarios de los servicios sociales y mejorar su calidad de vida,  reconociendo las diferentes formas de organización social, comunitaria y productiva de los territorios, en el marco de la Política Pública de Seguridad Alimentaria y Nutrición para Bogotá 2019-2031, del Sistema Distrital de Cuidado.</t>
  </si>
  <si>
    <t xml:space="preserve">1 estrategia de inclusión social formulada e implementada  dirigida a los participantes de los servicios sociales con apoyo alimentario  </t>
  </si>
  <si>
    <t>Formular. implementar. monitorear y evaluar un Plan Distrital de Prevención Integral de las Violencias contra las niñas. los niños. adolescentes. mujeres y personas mayores. de carácter interinstitucional. intersectorial y transectorial. con enfoque de derechos. diferencial. poblacional. ambiental. territorial y de género.</t>
  </si>
  <si>
    <t>Nivel de avance del Plan Distrital de Prevención Integral de las Violencias contra las niñas. los niños. adolescentes. mujeres y personas mayores.</t>
  </si>
  <si>
    <t>Implementar una (1) estrategia territorial para cuidadores y cuidadoras de personas con discapacidad que contribuya al reconocimiento socioeconómico y redistribución de roles en el marco del Sistema Distrital de Cuidado</t>
  </si>
  <si>
    <t>Nivel de implementación de la estrategia
territorial para cuidadores y cuidadoras de
personas con discapacidad</t>
  </si>
  <si>
    <t>Incrementar en 30% la atención de las personas con discapacidad. mediante procesos de articulación intersectorial. con mayor capacidad de respuesta integral teniendo en cuenta el contexto social e implementar el registro distrital de cuidadoras y cuidadores de personas con discapacidad. garantizando así el cumplimiento del Art 10 del acuerdo distrital 710 de 2018</t>
  </si>
  <si>
    <t>Porcentaje  de personas con
discapacidad en Bogotá atendidas</t>
  </si>
  <si>
    <t>Numero de personas con discapacidad atendidas</t>
  </si>
  <si>
    <t>Incrementar en 40% los procesos de inclusión educativa y productiva de las personas con discapacidad. sus cuidadores y cuidadoras</t>
  </si>
  <si>
    <t>Porcentaje de personas con discapacidad y sus cuidadores que participan en procesos de inclusión educativa y productiva</t>
  </si>
  <si>
    <t>Numero de personas con discapacidad y sus cuidadores que participan en procesos de inclusión educativa y productiva</t>
  </si>
  <si>
    <t>Incrementar en un 57% la participación de personas mayores en procesos que fortalezcan su autonomía. el desarrollo de sus capacidades. el reentrenamiento laboral para la generación de ingresos y la integración a la vida de la ciudad a través de la ampliación. cualificación e innovación en los servicios sociales con enfoque diferencial.</t>
  </si>
  <si>
    <t xml:space="preserve">porcentaje  la participación de personas mayores en procesos que fortalezcan su autonomía, desarrollando sus capacidades y reentreanmiento laboral </t>
  </si>
  <si>
    <t xml:space="preserve">Numero de personas mayores participantes en procesos que fortalezcan su auntonomìa, desarrollo de sus capacidades  y reentrenamiento laboral </t>
  </si>
  <si>
    <t>Incrementar progresivamente en un 60% el valor de los apoyos económicos y ampliar los cupos para personas mayores contribuyendo a mejorar su calidad de vida e incrementar su autonomía en el entorno familiar y social.</t>
  </si>
  <si>
    <t>Porcentaje de incremento del valor del apoyo económico</t>
  </si>
  <si>
    <t xml:space="preserve">numero de cupos en el servicio de apoyos econòmicos </t>
  </si>
  <si>
    <t>Optimizar el 100% de la red de unidades operativas para la prestación de servicios sociales. a través de la construcción. restitución. mantenimiento. adecuación o habilitación de inmuebles para atención especial en respuesta a situaciones de impacto poblacional diferencial. en el marco de la implementación del Sistema Distrital de Cuidado.</t>
  </si>
  <si>
    <t>Porcentaje de unidades operativas optimizadas</t>
  </si>
  <si>
    <t xml:space="preserve">Numero de obras nuevas construidas </t>
  </si>
  <si>
    <t xml:space="preserve">Porcentaje de equipamientos con mantenimiento </t>
  </si>
  <si>
    <t xml:space="preserve">Numero de equipamientos administrados por la  SDIS con reforzamiento </t>
  </si>
  <si>
    <t>Promover en las 20 localidades una estrategia de territorios cuidadores a partir de la identificación y caracterización de las acciones para la respuesta a emergencias sociales. sanitarias. naturales. antrópicas y de vulnerabilidad inminente.</t>
  </si>
  <si>
    <t>Nivel de implementacion de la estrategia de territorios cuidadores en las 20 localidades</t>
  </si>
  <si>
    <t>0,20</t>
  </si>
  <si>
    <t xml:space="preserve">Numero de personas atendidas de acuerdo a sus realidades por servicios en emergencia social, natural, antropica, sanitaria y de vulnerabilidad inminente </t>
  </si>
  <si>
    <t>Suministrar el 100% de apoyos humanitarios, impulsando las compras locales y el consumo sostenible, teniendo en cuenta las necesidades territoriales y poblacionales diferenciales.</t>
  </si>
  <si>
    <t xml:space="preserve">Porcentaje de apoyos humanitarios suministrados por emergencia </t>
  </si>
  <si>
    <t>Reducir la maternidad y paternidad temprana en mujeres menores o iguales a 19 años. así como la violencia sexual contra las niñas y mujeres jóvenes. fortaleciendo capacidades de niñas. niños. adolescentes. jóvenes y sus familias sobre derechos sexuales y derechos reproductivos.</t>
  </si>
  <si>
    <t>Número de niñas. niños. adolescentes y jóvenes informados y sensibilizados en derechos sexuales y derechos reproductivo</t>
  </si>
  <si>
    <t>Oportunidades de educación, salud y cultura para mujeres, jóvenes, niños, niñas y adolescentes</t>
  </si>
  <si>
    <t>Atender 2400 adolescentes y jovenes con sanciones no privativas de la libertado en apoyo al restablecimiento en administraicón de justicia en los centros Forjar.</t>
  </si>
  <si>
    <t xml:space="preserve">Numero de jovenes atendidos con sanciones no privativas de la libertad o en apoyo al restablecimiento de derechos en administración de justicia en Centros Forjar </t>
  </si>
  <si>
    <t>Implementar una estrategia de oportunidades juveniles, por medio de la entrega de transferencias monetarias condicionadas a 5.900 jóvenes con alto grado de vulnerabilidad</t>
  </si>
  <si>
    <t>Número de Jóvenes beneficiados con Transferencias Monetarias condicionadas</t>
  </si>
  <si>
    <t>Incrementar en 100% el número de jóvenes atendidos con estrategias móviles. canales virtuales y servicios sociales con especial énfasis en jóvenes NiNis y vulnerables. acordes a las necesidades de la población. teniendo en cuenta los impactos de la emergencia social y sanitaria sobre esta población.</t>
  </si>
  <si>
    <t>Porcentaje de Jóvenes atendidos por la Secretaría de Integración Social</t>
  </si>
  <si>
    <t>Numero de jóvenes atendidos por la Secretaría de Integración Social_x000D_</t>
  </si>
  <si>
    <t>numero de jovenes en riesgo identificados y caracterizados en el marco de la imploementaciòn de la estrategia RETO</t>
  </si>
  <si>
    <t>Inspirar confianza y legitimidad para vivir sin miedo y ser epicentro de cultura ciudadana, paz y reconciliación.</t>
  </si>
  <si>
    <t xml:space="preserve">Seguridad, convivencia y justicia </t>
  </si>
  <si>
    <t>Fortalecer el 100% de las Comisarías de Familia en su estructura organizacional y su capacidad operativa. humana y tecnológica. para garantizar a las víctimas de violencia intrafamiliar el oportuno acceso a la justicia y la garantía integral de sus derechos.</t>
  </si>
  <si>
    <t>Porcentjaje  de Comisarías de Familia fortalecidas</t>
  </si>
  <si>
    <t>Construir Bogotá Región con gobierno abierto, transparente y ciudadanía consciente.</t>
  </si>
  <si>
    <t xml:space="preserve">Gestión pública efectiva, abierta y transparente </t>
  </si>
  <si>
    <t>Diseñar e implementar una estrategia de focalización ajustada a las realidades poblacionales y territoriales
en el marco de la Estrategia Territorial Integral Social - ETIS</t>
  </si>
  <si>
    <t>Nivel de avance  de la estrategia de focalización</t>
  </si>
  <si>
    <t>Diseñar e implementar una solución tecnológica que facilite la participación de la ciudadanía en la gestión
y oferta institucional</t>
  </si>
  <si>
    <t>Nivel de avance de la solución tecnologica</t>
  </si>
  <si>
    <t>100,0%</t>
  </si>
  <si>
    <t>Aumentar 5 puntos en la calificación del índice distrital de servicio a la ciudadanía. de la Secretaria Distrital de Integración Social</t>
  </si>
  <si>
    <t>Índice distrital de servicios a la ciudadanía</t>
  </si>
  <si>
    <t>Aumentar en un 43% la inspección y vigilancia en los servicios y programas prestados por la Secretaría Distrital de Integración Social que cuentan con estándares de calidad.</t>
  </si>
  <si>
    <t xml:space="preserve">Porcentaje de servicios sociales con inspección y vigilancia  </t>
  </si>
  <si>
    <t>Garantizar la eficiencia y la eficacia ambiental. logística. operativa y de gestión documental de la entidad. para la oportuna prestación de los servicios sociales incluyendo componentes que demanden la reformulación de los programas.</t>
  </si>
  <si>
    <t>Porcentaje de unidades operativas con servicios logísticos. operativos. de gestión ambiental y documental.</t>
  </si>
  <si>
    <t>Implementar el 100% del plan de acción de la política pública de gestión integral del talento humano en la prestación de los servicios sociales con énfasis en los componentes de trabajo decente y digno garantizando las condiciones de protección y prevención en materia de seguridad y salud en el trabajo.</t>
  </si>
  <si>
    <t>Porcentaje de implementación del plan de acción de la política pública de gestión integral del talento humano</t>
  </si>
  <si>
    <t xml:space="preserve">Fortalecer procesos territoriales en las 20 localidades. a partir de la Estrategia Territorial Social - ETIS. vinculando instancias de participación local. formas organizativas  solidarias  y comunitarias de la ciudadanía. </t>
  </si>
  <si>
    <t>Número de localidades fortalecidas en procesos territoriales</t>
  </si>
  <si>
    <t xml:space="preserve"> Implementar (1) una estrategia de innovación social que permita la construcción de acciones transectoriales para aprender y responder a las necesidades emergentes de los territorios de Bogotá y de ésta con la Región Central</t>
  </si>
  <si>
    <t>Nivel de avance de la estrategia de innovación social</t>
  </si>
  <si>
    <t>SECRETARÍA DISTRITAL DE INTEGRACIÓN SOCIAL
PLAN DE ACCIÓN INSTITUCIONAL 2022
PROGRAMACIÓN DE OBJETIVOS Y METAS PROYECTOS DE INVERSIÓN - AÑO 2022</t>
  </si>
  <si>
    <t>CÓDIGO PROYECTO</t>
  </si>
  <si>
    <t>NOMBRE PROYECTO</t>
  </si>
  <si>
    <t>OBJETIVO GENERAL PROYECTO DE INVERSIÓN</t>
  </si>
  <si>
    <t>META</t>
  </si>
  <si>
    <t>DESCRIPCIÓN META</t>
  </si>
  <si>
    <t>PERIODICIDAD DE MEDICIÓN</t>
  </si>
  <si>
    <t>TIPO DE META</t>
  </si>
  <si>
    <t xml:space="preserve">PROGRAMADO CUATRIENO </t>
  </si>
  <si>
    <t>PROGRAMADO 2023</t>
  </si>
  <si>
    <t>EJECUTADO
31 DE MARZO</t>
  </si>
  <si>
    <t>EJECUTADO
31 DE JUNIO</t>
  </si>
  <si>
    <t>Mejorar la capacidad de respuesta de las Comisarías de Familia para el acceso a la justicia y la protección de
derechos de las víctimas de violencia intrafamiliar.</t>
  </si>
  <si>
    <t>7564- Implementar un plan de acción para el fortalecimiento de las Comisarias de Familia en la atención integral para el acceso a la justicia y la garantía de derechos frente a la violencia intrafamiliar</t>
  </si>
  <si>
    <t>Mensual</t>
  </si>
  <si>
    <t>7564- Atender oportunamente el 100% de las víctimas de violencia intrafamiliar</t>
  </si>
  <si>
    <t>Suministrar infraestructura social incluyente con estándares de calidad para garantizar la prestación de los servicios sociales en condiciones adecuadas y seguras.</t>
  </si>
  <si>
    <t xml:space="preserve">7565-Construir 3 centros día para la atención al adulto mayor que cumplan con la normatividad vigente </t>
  </si>
  <si>
    <t>Anual</t>
  </si>
  <si>
    <t>Cumplida</t>
  </si>
  <si>
    <t>No aplica</t>
  </si>
  <si>
    <t>7565-Construir 1 Centro de Protección para Adulto Mayor que cumpla la normatividad vigente entre 2020 y 2024</t>
  </si>
  <si>
    <t>7565-Completar la construcción de 6 jardines infantiles de acuerdo a la normatividad vigente para niñas y niños de 0 a 3 años</t>
  </si>
  <si>
    <t>7565-Construir 1 Centro de Protección del adulto mayor y habitante de calle  para población vulnerable entre 2020 y 2024</t>
  </si>
  <si>
    <t>7565-Reforzar y/o restituir 6 equipamientos administrados por la SDIS para la prestación de los servicios sociales</t>
  </si>
  <si>
    <t>7565-Adecuar el 100% de los equipamientos solicitados para atención transitoria o permanente con ocasión a situaciones de impacto poblacional debido a emergencias sanitarias o sociales</t>
  </si>
  <si>
    <t xml:space="preserve">7565-Realizar mantenimiento al 60% de los equipamientos de SDIS </t>
  </si>
  <si>
    <t xml:space="preserve">7565-Atender el 100% de solicitudes de viabilidades de equipamientos para garantizar infraestructura en condiciones adecuadas y seguras </t>
  </si>
  <si>
    <t>7565-Realizar a 10  predios administrados por la SDIS,  el saneamiento jurídico y urbanístico</t>
  </si>
  <si>
    <t>7565-Avanzar en el 100% de etapa de preconstrucción para el reforzamiento estructural y/o restitución de equipamientos administrados por la SDIS</t>
  </si>
  <si>
    <t>7565-Avanzar en el 100% en la etapa de Preconstrucción para Centros de Protección para población Vulnerable</t>
  </si>
  <si>
    <t>Aportar a la integración socioeconómica y/o cultural de la población migrante-refugiada-retornada a partir de la oferta de servicios sociales integrales y la referenciación a rutas de atención efectivas en las 20 localidades de Bogotá</t>
  </si>
  <si>
    <t xml:space="preserve">7730-Implementar  un (1) modelo itinerante e intersectorial distrital con la vinculación de agentes comunitarios de la población proveniente de flujos migratorios mixtos, que permita la ampliación de servicios integrales a dicha población </t>
  </si>
  <si>
    <t>7730-Promover 16 alianzas estratégicas para generar medios de vida, procesos de participación y de fortalecimiento dirigidos a la población de flujos migratorios mixtos</t>
  </si>
  <si>
    <t>Trimestral</t>
  </si>
  <si>
    <t>7730-Beneficiar a 65.151 personas de flujos migratorios mixtos  mediante estabilización e inclusión socioeconómica y cultural</t>
  </si>
  <si>
    <t>Fortalecer la capacidad institucional para dar respuesta a las demandas ciudadanas en cumplimiento de las políticas públicas de atención a la ciudadanía y transparencia en el marco de la misionalidad de la Secretaría Distrital de Integración Social.</t>
  </si>
  <si>
    <t>7733-Aumentar el 43% la inspección y vigilancia en los servicios y programas prestados por la Secretaria Distrital de Integración Social que cuentan con estándares de calidad</t>
  </si>
  <si>
    <t>7733-Gestionar el 100% de las peticiones ciudadanas allegadas a través de los canales de interacción dispuestos por la SDIS</t>
  </si>
  <si>
    <t>7733-Implementar el 100% de las acciones del plan de acción de la Política Pública de Transparencia de la Secretaría Distrital de Integración Social</t>
  </si>
  <si>
    <t>7733-Realizar el análisis de la gestión al 100% de las políticas públicas que lidera la SDIS</t>
  </si>
  <si>
    <t>Fortalecer la gestión local-institucional-comunitaria para brindar respuestas integradoras en el territorioinvolucrando la participación</t>
  </si>
  <si>
    <t>7735-Diseñar e implementar Una (1) estratégia territorial integral social -ETIS - , para la gestión del territorio con el  involucramiento de sus actores institucionales, sociales y comunitarios</t>
  </si>
  <si>
    <t>7735-Fortalecer  técnica y/o financieramente 100 procesos territoriales y organizaciones sociales</t>
  </si>
  <si>
    <t xml:space="preserve">anual </t>
  </si>
  <si>
    <t>7735-Diseñar e implementar Una (1) estratégia de innovación social</t>
  </si>
  <si>
    <t>7735-Realizar 280000 atenciones a personas por medio del servicio social Centros de Desarrollo de Comunitario</t>
  </si>
  <si>
    <t>7735-Asistir 20 Alcaldías Locales en los procesos de formulación, implementación y seguimiento de los proyectos de inversión - Fondos de Desarrollo Local-</t>
  </si>
  <si>
    <t>Ampliar las oportunidades de inclusión social, con especial atención en los y las jóvenes que se encuentran en riesgo social, vulnerabilidad y pobreza manifiesta.</t>
  </si>
  <si>
    <t>7740-Coordinar 1 implementación en el distrito de  la Política Pública de Juventud y el funcionamiento del Sistema Distrital de Juventud</t>
  </si>
  <si>
    <t>7740-Diseñar e implementar  1 estrategia de comunicación y difusión de los servicios sociales dirigidos a la población joven</t>
  </si>
  <si>
    <t>7740-Entregar a 19720 jóvenes transferencias monetarias condicionadas en el marco de la estrategia de oportunidades juveniles</t>
  </si>
  <si>
    <t>Incrementar 100% el número de jóvenes atendidos con estrategias móviles, canales virtuales y servicios sociales con especial énfasis en jóvenes NiNis y vulnerables, acordes a las necesidades de la población, teniendo en cuenta los impactos de la emergencia social y sanitaria sobre esta población</t>
  </si>
  <si>
    <t>7740-Atender el 100% de jovenes y adolescentes con sansiones no privativas de la libertad que requieran el apoyo para el restablecimiento de sus derechos a través de Centros Forjar</t>
  </si>
  <si>
    <t>Fortalecer la capacidad Institucional frente a la gestión oportuna de la información y el conocimiento, que permita la toma de decisiones acertada y promueva la participación de la ciudadanía.</t>
  </si>
  <si>
    <t>7741-Modernizar y mantener el 100% de la Infraestructura tecnológica de la Entidad para garantizar la operación de la Secretaría</t>
  </si>
  <si>
    <t>7741-Actualizar y mantener el 100% de los sistemas de información de la entidad para contar con información accesible, confiable y oportuna</t>
  </si>
  <si>
    <t>7741-Construir 1 estrategia de gestión del conocimiento y la información</t>
  </si>
  <si>
    <t>7741-Formular e implementar 1 estrategia de focalización en el marco de la Estrategia Territorial Integral Social - ETIS</t>
  </si>
  <si>
    <t>7741-Asesorar técnicamente al 100% de las áreas  en la formulación y seguimiento de las políticas públicas, planes, programas, proyectos y gasto público</t>
  </si>
  <si>
    <t>7741-Cumplir el 100% del programa implementación y sostenibilidad del sistema de gestión de la Secretaría Distrital de Integración Social</t>
  </si>
  <si>
    <t>7741-Formular o actualizar 9 estándares de calidad de los servicios sociales de la Entidad</t>
  </si>
  <si>
    <t>7741-Implementar el 100% de la política de comunicacion institucional</t>
  </si>
  <si>
    <t>Contribuir a la atención integral de niñas, niños y adolescentes con enfoque diferencial y de género de Bogotá, generando oportunidades y condiciones de acceso flexibles acorde con sus realidades territoriales, sociales, económicas y culturales</t>
  </si>
  <si>
    <t>7744-Actualizar 1 política pública de infancia y adolescencia con la participación e incidencia de niñas, niños y adolescentes, sus familias y la movilización de la sociedad civil para la transformación de los territorios y la generación de entornos protectores desde la gestación hasta la adolescencia, para su implementación y  seguimiento teniendo en cuenta los impactos de la emergencia social y sanitaria sobre esta población</t>
  </si>
  <si>
    <t>7744-Atender a 71000 niñas y niños con enfoque diferencial y de género, en servicios dirigidos a la primera infancia pertinentes y de calidad en el marco de la atención integral, a través de una oferta flexible que tenga en cuenta las dinámicas socioeconómicas de las familias y cuidadores/as, que permita potenciar su desarrollo, así como prevenir situaciones de riesgo para la garantía de derechos</t>
  </si>
  <si>
    <t xml:space="preserve">7744-Atender a 18500 niñas niños y adolescentes con discapacidad, alteraciones en el desarrollo, restricciones médicas, pertenecientes a grupos étnicos y víctimas por el conflicto armado con enfoque diferencial y de género </t>
  </si>
  <si>
    <t>7744-Consolidar 1 herramienta de medición de la atención integral a niñas, niños y adolescentes que permita la trazabilidad de la Ruta Integral de Atenciones desde la Gestación hasta la Adolescencia -RIAGA-</t>
  </si>
  <si>
    <t>7744-Atender a 15000 niñas, niños y adolescentes del distrito en riesgo de trabajo infantil y violencias sexuales; y migrantes en riesgo de vulneración de sus derechos de manera flexible con enfoque diferencial y de género  </t>
  </si>
  <si>
    <t>7744-Atender a 8300 niñas niños y adolescentes  víctimas y afectados por el conflicto armado en el marco del acuerdo de paz, la memoria, la convivencia y la reconciliación con enfoque diferencial y de género</t>
  </si>
  <si>
    <t>Contribuir a la reducción del riesgo de inseguridad alimentaria de la población identificada por la Secretaría Distrital de Integración Social, en los territorios de pobreza, vulnerabilidad y/o fragilidad social con apoyos alimentarios y procesos de inclusión social</t>
  </si>
  <si>
    <t>7745-Beneficiar a 4.500 hogares mediante apoyos económicos</t>
  </si>
  <si>
    <t xml:space="preserve">mensual </t>
  </si>
  <si>
    <t>7745-Beneficiar el 100% de personas programadas mediante raciones de comida caliente en comedores comunitarios</t>
  </si>
  <si>
    <t>7745-Implementar 2 comedores móviles para la entrega de comida caliente</t>
  </si>
  <si>
    <t>7745-Beneficiar el 100% de personas programadas con la entrega de apoyos alimentarios mediante bonos canjeables por alimentos y apoyos en especie</t>
  </si>
  <si>
    <t>7745-Entregar el 100% de kits alimentarios  humanitarios programados para atender necesidades poblacionales territoriales</t>
  </si>
  <si>
    <t>7745-Entregar el 100% de ayudas humanitarias dirigidas a atender emergencias sociales</t>
  </si>
  <si>
    <t xml:space="preserve">7745-Fortalecer las capacidades de 1.200 profesionales vinculados a la prestación de los servicios sociales de la Secretaría, en acciones de vigilancia nutricional </t>
  </si>
  <si>
    <t>7745-Orientar a 56.000 personas frente a la promoción de estilos de vida saludable con énfasis alimentación, nutrición y actividad física</t>
  </si>
  <si>
    <t>7745-Formular e implementar una estrategia de inclusión social</t>
  </si>
  <si>
    <t>7745-Implementar 1 estrategia de agricultura urbana orgánica, manejo, disposición y aprovechamiento de residuos sólidos para los servicios sociales de la Secretaría.</t>
  </si>
  <si>
    <t>7745-Beneficiar a 15.000 mujeres gestantes, lactantes y niños menores de 2 años con un apoyo alimentario articulado a la  estrategia de nutrición, alimentación y salud  basada en "1000 días de oportunidades para la vida”</t>
  </si>
  <si>
    <t>7748 - Fortalecimiento de la Gestión Institucional y Desarrollo Integral del Talento Humano en Bogota</t>
  </si>
  <si>
    <t>Fortalecer la capacidad técnica y operativa para la prestación y seguimiento delos servicios logísticos,de gestión documental,de gestión ambiental y la gestión y desarrollo integral del talentohumano y sus condicionesde seguridad y salud en eltrabajo.</t>
  </si>
  <si>
    <t>7748-Implementar el 100 por ciento de las soluciones en materia de servicios logísticos para la atención eficiente y oportuna de las necesidades operativas de la Entidad</t>
  </si>
  <si>
    <t>7748-Implementar el 48 por ciento del Sistema Interno de Gestión Documental y Archivo</t>
  </si>
  <si>
    <t>7748-Gestionar la implementación del 100 por ciento de los lineamientos Ambientales en las Unidades Operativas activas de la Entidad</t>
  </si>
  <si>
    <t>7748-Contar con el 100 por ciento del Recurso Humano acorde a las necesidades de la Entidad</t>
  </si>
  <si>
    <t>7748-Realizar 1 proceso de Rediseño Institucional para ajustar la estructura organizacional y la planta de personal a las necesidades de la SDIS</t>
  </si>
  <si>
    <t>7748-Implementar el 100 por ciento del plan de acción del  Sistema de Seguridad y Salud en el Trabajo</t>
  </si>
  <si>
    <t>7748-Implementar el 100 por ciento del plan de acción de la política pública de gestión y desarrollo integral del Talento Humano en la SDIS</t>
  </si>
  <si>
    <t>Implementar una estrategia de territorios cuidadores que reconozca y fortalezca acciones de cuidado en el marco de las situaciones de emergencias sociales, sanitarias, naturales, antrópicas y de vulnerabilidad inminente en los territorios de Bogotá.</t>
  </si>
  <si>
    <t xml:space="preserve">7749-Diseñar 1 estrategia de territorios cuidadores  </t>
  </si>
  <si>
    <t>7749-Caracterizar 412 territorios de Bogotá  de acuerdo a   las necesidades de las familias  en condición de pobreza, vulnerabilidad y exclusión social</t>
  </si>
  <si>
    <t>7749-Atender a 151418 personas,  de acuerdo a sus realidades  por servicios en  emergencia social, natural, antrópica, sanitaria y de vulnerabilidad inminente</t>
  </si>
  <si>
    <t>7749-Fortalecer 20 redes comunitarias de cuidado y gestión del riesgo en las localidades</t>
  </si>
  <si>
    <t>Proteger los derechos de las familias especialmente de sus integrantes afectados por la violencia intrafamiliar en la ciudad de Bogotá</t>
  </si>
  <si>
    <t>7752-Atender integralmente al 100% niños, niñas y adolescentes en los Centros Proteger</t>
  </si>
  <si>
    <t xml:space="preserve">7752-Implementar un plan de acción para coordinar la implementación y el seguimiento de la PPPF </t>
  </si>
  <si>
    <t>7752-Implementar un Plan Distrital de Prevención Integral de las Violencias contra las niñas, los niños, adolescentes, mujeres y personas mayores, de carácter interinstitucional, intersectorial y transectorial, con enfoque de derechos, diferencial, poblacional, ambiental, territorial y de género</t>
  </si>
  <si>
    <t>Disminuir la maternidad y Paternidad temprana y el embarazo infantil en la ciudad</t>
  </si>
  <si>
    <t>7753-Formar e Informar a 70000 niñas, niños, adolescentes, jóvenes y sus familias en derechos sexuales y derechos reproductivos con enfoque diferencial y de género</t>
  </si>
  <si>
    <t>7753-Fortalecer las capacidades de 10000 agentes de cambio social, servidores públicos y contratistas de entidades públicas con enfoque diferencial y de género a través de la implementación de estrategias</t>
  </si>
  <si>
    <t xml:space="preserve">7753-Implementar un plan de acción intra e interinstitucional para la promoción de los derechos sexuales y derechos reproductivos de niñas, niños, adolescentes y jóvenes </t>
  </si>
  <si>
    <t xml:space="preserve">7753-Desarrollar una estrategia de comunicación para la prevención de la maternidad y la paternidad temprana,  embarazo en niñas menores de 14 años y la violencia sexual contra niñas, niños, adolescentes y jóvenes </t>
  </si>
  <si>
    <t>suma</t>
  </si>
  <si>
    <t>Generar estrategias de inclusión social para las personas de los sectores sociales LGBTI de Bogotá.</t>
  </si>
  <si>
    <t>7756-Implementar un modelo de inclusión social que permita la  vinculación de personas de los sectores sociales lgbti en vulnerabilidad  a la oferta de servicios sociales de la sdis</t>
  </si>
  <si>
    <t>7756-Beneficiar a 7544 personas de los sectores lgbti identificadas en vulnerabilidad con apoyos económicos para la ampliación de capacidades</t>
  </si>
  <si>
    <t>7756-Implementar un plan de acción para la transversalización de la política pública lgbti desde el sector social</t>
  </si>
  <si>
    <t>7756-Poner en funcionamiento dos (2) nuevos centros comunitarios para la atención de personas de los sectores sociales lgbti en los territorios priorizados</t>
  </si>
  <si>
    <t>7756-Brindar atención a 16000 personas de los sectores lgbti, sus familias y redes de apoyo desde los servicios sociales de la subdirección para asuntos lgbti y la estrategia territorial integral social</t>
  </si>
  <si>
    <t>Mitigar los conflictos sociales asociados al fenómeno de habitabilidad en calle, mejorando la calidad de vida de las personas habitantes de calle o en riesgo de estarlo.</t>
  </si>
  <si>
    <t xml:space="preserve">7757-Implementar una (1) estrategia territorial para el desarrollo de procesos de prevención y atención a la población en riesgo de habitar en calle </t>
  </si>
  <si>
    <t xml:space="preserve">7757-Implementar una (1) estrategia de abordaje comunitaria del fenómeno de habitabilidad en calle dirigida al mejoramiento de la convivencia ciudadana </t>
  </si>
  <si>
    <t>7757-Realizar 17000 atenciones  a ciudadanos y ciudadanas habitantes de calle a través de la estrategia móvil de abordaje en calle</t>
  </si>
  <si>
    <t>7757-Atender 9795 ciudadanas y ciudadanos en riesgo y habitantes de calle mediante la mitigación de riesgos y daños asociados al fenómeno de habitabilidad en calle</t>
  </si>
  <si>
    <t>7757-Desarrollar un (1) estrategia de seguimiento y monitoreo de las acciones que contribuyen con la implementación y articulación de la Política Pública Distrital para la Habitabilidad en Calle</t>
  </si>
  <si>
    <t>Implementar una estrategia de acompañamiento a hogares con pobreza histórica y emergente por COVID19, acentuada en territorios con segregación socio espacial, para mejorar calidad de vida, acceso a oportunidades y desarrollo de proyectos de vida.</t>
  </si>
  <si>
    <t>7768-Identificar en el 100% de los territorios a intervenir con la estrategia, las dinamicas de segregacion sociespacial</t>
  </si>
  <si>
    <t>7768-Acompañar 27025 hogares pobres o en pobreza emergente</t>
  </si>
  <si>
    <t xml:space="preserve">7768-Monitorear la movilidad social de 15000 hogares pobres o en pobreza emergente acompañados a través de la estrategia </t>
  </si>
  <si>
    <t>7768-Apoyar la reactivación económica de 4300 personas adultas y sus familias con pobreza oculta, vulenerabilidad, fragilidad social o afectados por emergencia sanitaria, identificadas  en la estrategia</t>
  </si>
  <si>
    <t>Desarrollar capacidades para el ejercicio de derechos de las personas mayores que permita la reducción de la desigualdad, dependencia y vulnerabilidad social mediante nuevas estrategias de atención con participación ciudadana y enfoques territorial, género y diferencial.</t>
  </si>
  <si>
    <t>7770-Ofertar 92500 cupos para personas mayores en el servicio de apoyos económicos, proporcionándoles un ingreso económico para mejorar su autonomía y calidad de vida</t>
  </si>
  <si>
    <t>mensual</t>
  </si>
  <si>
    <t>7770-Vincular a 38300 personas mayores a procesos ocupacionales y de desarrollo humano a través de la atención integral en Centros Día</t>
  </si>
  <si>
    <t>7770-Atender 940 personas mayores en procesos de autocuidado y dignificación a través de servicios de cuidado transitorio (día-noche)</t>
  </si>
  <si>
    <t>7770-Atender 2800 personas mayores en servicios de cuidado integral y protección en modalidad institucionalizada</t>
  </si>
  <si>
    <t>7770-Dinamizar en 20 localidades de Bogotá redes de cuidado comunitario entre las personas mayores y actores del territorio con la participación de 5000 personas</t>
  </si>
  <si>
    <t xml:space="preserve">7770-Implementar el 100% de acciones del Plan de Acción de la Politica Publica Social para el Envejecimiento y la Vejez </t>
  </si>
  <si>
    <t>7770-Realizar 3 estudios que aporten las bases para la reformulacion de la Política Pública Social para el Envejecimiento y la Vejez</t>
  </si>
  <si>
    <t>Fortalecer la inclusión en los entornos para el desarrollo de competencias de personas con discapacidad, sus familias y cuidadores-as en Bogotá, mediante respuestas integrales y de articulación transectorial teniendo en cuenta el contexto social.</t>
  </si>
  <si>
    <t>7771-Atender 10000 cuidadores-as en la estrategia territorial, para cuidadores y cuidadoras de personas con discapacidad, que contribuya al reconocimiento socioeconómico y redistribución de roles en el marco del Sistema Distrital de Cuidado</t>
  </si>
  <si>
    <t>7771-Atender 4275 personas con discapacidad, sus familias y cuidadores-as en los servicios sociales a cargo del proyecto, a través de procesos de articulación transectorial</t>
  </si>
  <si>
    <t>7771-Incrementar a 2561 personas con discapacidad, sus familias y cuidadores-as en procesos de inclusión en los entornos educativo y productivo con enfoque territorial y diferencial, en el marco de una articulación transectorial</t>
  </si>
  <si>
    <t>7771-Contribuir en una (1) Política Pública de Discapacidad en el Distrito Capital, en su refomulación e implementación mediante el desarrollo de acciones interseccionales con otras políticas públicas para favorecer la inclusión de las personas con discapacidad, sus cuidadoras y cuidadores</t>
  </si>
  <si>
    <t>7771-Brindar a 3200 personas con discapacidad, sus familias y cuidadores-as apoyo en el desarrollo de sus competencias orientadas a la inclusión social, en el marco de una articulación transectorial</t>
  </si>
  <si>
    <t>7918 - Implementación de transferencias monetarias a hogares pobres y vulnerables en Bogotá</t>
  </si>
  <si>
    <t>Reducir el índice de hogares en condición de pobreza y vulnerabilidad que habitan en el Distrito Capital</t>
  </si>
  <si>
    <t>Determinar El 100 Por Ciento De Hogares Objeto De Transferencias Monetarias
Teniendo En Cuenta Bloqueos, Complementariedad Y Bancarización.</t>
  </si>
  <si>
    <t>Ordenar El Traslado Del 100 Por Ciento De Los Recursos Recibidos En La Secretaría Distrital De Integración Social Para El Pago De Transferencias Monetarias Hacia Las Entidades Financieras, De Acuerdo Con El Mecanismo Establecido Por La Dirección
Distrital De Tesorería.</t>
  </si>
  <si>
    <t>Responder Dentro De Los Tiempos, El 100 Por Ciento De Las Peticiones Relacionadas Con Transferencias Monetarias De Ingreso Mínimo Garantizado, De Diferentes Interesados, Recibidas Mensualmente Por La Secretaría Distrital De Integración Social.</t>
  </si>
  <si>
    <t>Divulgar El 100 Por Ciento De Los Resultados Del Proceso De Pago De Transferencias Monetarias De Ingreso Mínimo Garantizado, Realizadas Por La Secretaría Distrital De Integración Social.</t>
  </si>
  <si>
    <t>PROCESO SISTEMA DE GESTIÓN
FORMATO MAPA Y PLAN DE TRATAMIENTO DE RIESGOS</t>
  </si>
  <si>
    <t>Código:</t>
  </si>
  <si>
    <t>FOR-SG-013</t>
  </si>
  <si>
    <t>Versión:</t>
  </si>
  <si>
    <t>Fecha:</t>
  </si>
  <si>
    <t>Memo I2021039704 – 24/12/2021</t>
  </si>
  <si>
    <t>Página:</t>
  </si>
  <si>
    <t>1 de 2</t>
  </si>
  <si>
    <t>Mapa de riesgos de:</t>
  </si>
  <si>
    <t>Gestión</t>
  </si>
  <si>
    <t>SECCIÓN A. Identificación y análisis</t>
  </si>
  <si>
    <t>SECCIÓN B. Valoración y tratamiento</t>
  </si>
  <si>
    <t>SECCIÓN C. Monitoreo y revisión</t>
  </si>
  <si>
    <t>Proceso</t>
  </si>
  <si>
    <t>Objetivo del proceso</t>
  </si>
  <si>
    <t>Actividad del proceso</t>
  </si>
  <si>
    <t>Circular y fecha de oficialización</t>
  </si>
  <si>
    <t>Código</t>
  </si>
  <si>
    <t>Causa raíz</t>
  </si>
  <si>
    <t>Riesgo</t>
  </si>
  <si>
    <t>Área de impacto</t>
  </si>
  <si>
    <t>Clasificación</t>
  </si>
  <si>
    <t>Riesgo Inherente</t>
  </si>
  <si>
    <t>Actividad de control</t>
  </si>
  <si>
    <t>Tipo de actividad de control</t>
  </si>
  <si>
    <t>Forma de ejecución de la actividad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</si>
  <si>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</si>
  <si>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</si>
  <si>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</si>
  <si>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</si>
  <si>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</si>
  <si>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</si>
  <si>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</si>
  <si>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</si>
  <si>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</si>
  <si>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</si>
  <si>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</si>
  <si>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Responsable</t>
  </si>
  <si>
    <t>Indicador o criterio de medición</t>
  </si>
  <si>
    <t>Fecha de inicio</t>
  </si>
  <si>
    <t>Fecha de terminación</t>
  </si>
  <si>
    <t>Fecha</t>
  </si>
  <si>
    <t>Nivel de avance del periodo</t>
  </si>
  <si>
    <t>Descripción de avances y evidencias</t>
  </si>
  <si>
    <t>Riesgo materializado</t>
  </si>
  <si>
    <t>Observaciones por parte de la segunda línea de defensa</t>
  </si>
  <si>
    <t>Nivel de avance acumulado</t>
  </si>
  <si>
    <t>El proceso planeación estratégica busca definir y direccionar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</si>
  <si>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</si>
  <si>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R-PE-001</t>
  </si>
  <si>
    <t>Debido a la entrega de información fuera de los tiempos establecidos por parte de las dependencias de la entidad, relacionada con el seguimiento al plan de acción de los proyectos de inversión</t>
  </si>
  <si>
    <t>Posibilidad de incumplimiento a los tiempos establecidos por el Distrito, en la entrega de los reportes de información y el seguimiento a metas SEGPLAN debido a la falta de información oportuna por parte de las dependencias</t>
  </si>
  <si>
    <t>Económica y reputacional</t>
  </si>
  <si>
    <t>De cumplimiento</t>
  </si>
  <si>
    <t>40% - Baja</t>
  </si>
  <si>
    <t>80% - Mayor</t>
  </si>
  <si>
    <t>Los profesionales del equipo de proyectos de la Subdirección de Diseño, Evaluación y Sistematización mensualmente realizan verificación del reporte oportuno al seguimiento del plan de acción de los proyectos de inversión, teniendo como referencia el comunicado interno (cronograma de entrega). Así mismo realizan acompañamiento y retroalimentación a través de reuniones con los gerentes de proyecto y/o equipo de proyecto, con el fin de informar fechas de entrega y las desviaciones en la ejecución del proyecto. 
En caso de no recibir la información dentro de los tiempos establecidos el analista que acompaña el proyecto de inversión, enviará alertas al equipo de proyecto, a través de correo electrónico, con el fin de contar con la información oportunamente.
Como evidencia se cuenta con memorando interno y acta de seguimiento o presentación a la implementación de los proyectos.</t>
  </si>
  <si>
    <t>Preventiva</t>
  </si>
  <si>
    <t>Manual</t>
  </si>
  <si>
    <t xml:space="preserve">Reducir </t>
  </si>
  <si>
    <t>Verificar la viabilidad de precios de referencia y la coherencia de los documentos adjuntos</t>
  </si>
  <si>
    <t>R-PE-003</t>
  </si>
  <si>
    <t>Debido a que las dependencias remiten información sin tener en cuenta los criterios establecidos en el procedimiento Precios unitarios de referencia (PCD-PE-014)</t>
  </si>
  <si>
    <t xml:space="preserve">Posibilidad de demoras en los procesos de contratación, debido a reprocesos en la revisión del estudio de mercado, a causa de que las dependencias remiten información que no cumple con los criterios del procedimiento </t>
  </si>
  <si>
    <t>Reputacional</t>
  </si>
  <si>
    <t>Ejecución y administración de procesos</t>
  </si>
  <si>
    <t>60% - Media</t>
  </si>
  <si>
    <t>40% - Menor</t>
  </si>
  <si>
    <t>Cada vez que se reciben solicitudes de las dependencias, los profesionales del equipo de costos de la Subdirección de Diseño, Evaluación y Sistematización, realizan el análisis sobre los estudios de mercado para la adquisición de bienes y servicios, con el propósito de verificar que los  valores remitidos por los posibles oferentes estén acordes con la realidad del mercado y la correcta implementación de los criterios establecidos en el procedimiento Precios unitarios de referencia (PCD-PE-014).
En el caso que la información presente inconsistencias se devuelve la solicitud a la dependencia solicitante para que realice el respectivo ajuste y continuar con el procedimiento. 
Como evidencia se cuenta con los radicados de las solicitudes y los memorandos de respuesta.</t>
  </si>
  <si>
    <t>Reducir</t>
  </si>
  <si>
    <t>Profesionales del equipo de costos de la Subdirección de Diseño, Evaluación y Sistematización</t>
  </si>
  <si>
    <t>(Número de solicitudes tramitadas que cumplen con los criterios establecidos / Número de solicitudes radicadas por las dependencias) *100
Nota: debido a que la actividad se ejecuta a demanda, la meta para cada trimestre es del 100%.</t>
  </si>
  <si>
    <t xml:space="preserve">Elaborar el documento técnico de focalización de la entidad, consolidar los anexos técnicos de los servicios sociales y sus modalidades, y actualizar el procedimiento de definición de criterios de focalización, priorización, ingreso, egreso, permanencia y restricciones de los servicios sociales </t>
  </si>
  <si>
    <t>R-PE-004</t>
  </si>
  <si>
    <t>Debido a errores en el diligenciamiento o no finalización  del registro de información  de potenciales beneficiarios en el aplicativo de  focalización</t>
  </si>
  <si>
    <t>Posibilidad de no validar los criterios de focalización y priorización de los ciudadanos que presentan información inconsistente, incompleta o no finalizada en la ficha dentro del aplicativo de focalización</t>
  </si>
  <si>
    <t>Usuarios, productos y prácticas</t>
  </si>
  <si>
    <t>60% - Moderado</t>
  </si>
  <si>
    <r>
      <t>Trimestralmente, los profesionales del equipo de focalización de la Dirección de Análisis y Diseño Estratégico, realizan una verificación de la consistencia de la información a partir de la replica de la base de datos del aplicativo de focalización y elaboran los memorandos  que contienen la  información de fichas no finalizadas (en edición) y fichas con errores de diligenciamiento  en dicho aplicativo, los cuales son enviados a cada una de las direcciones o subdirecciones responsables de los servicios objeto del procedimiento de focalización y priorización de potenciales beneficiarios de los servicios sociales de la SDIS (PCD-PE-016),</t>
    </r>
    <r>
      <rPr>
        <sz val="10"/>
        <rFont val="Arial"/>
        <family val="2"/>
      </rPr>
      <t xml:space="preserve"> para que se remita esta información a las subdirecciones locales y desde allí se proceda a la corrección de las inconsistencias de información reportadas. 
En caso de no recibir respuesta a los memorandos</t>
    </r>
    <r>
      <rPr>
        <sz val="10"/>
        <color rgb="FF00B050"/>
        <rFont val="Arial"/>
        <family val="2"/>
      </rPr>
      <t xml:space="preserve"> </t>
    </r>
    <r>
      <rPr>
        <sz val="10"/>
        <rFont val="Arial"/>
        <family val="2"/>
      </rPr>
      <t xml:space="preserve">se reitera la solicitud vía correo de acuerdo a los tiempos definidos en la comunicación inicial a cada una de las direcciones o subdirecciones responsables de los servicios objeto del procedimiento de focalización.
</t>
    </r>
    <r>
      <rPr>
        <sz val="10"/>
        <color rgb="FF00B050"/>
        <rFont val="Arial"/>
        <family val="2"/>
      </rPr>
      <t xml:space="preserve">
</t>
    </r>
    <r>
      <rPr>
        <sz val="10"/>
        <rFont val="Arial"/>
        <family val="2"/>
      </rPr>
      <t>Como evidencia se cuenta con los memorandos, correos si se requieren y con las bases de datos adjuntas de las inconsistencias reportadas.</t>
    </r>
  </si>
  <si>
    <t>Detectiva</t>
  </si>
  <si>
    <t>Automática</t>
  </si>
  <si>
    <r>
      <t>Trimestralmente, los profesionales del equipo de focalización de la Dirección de Análisis y Diseño Estratégico, realizan una verificación de la consistencia de la información a partir de la replica de la base de datos del aplicativo de focalización y elaboran los memorandos  que contienen la  información de fichas no finalizadas (en edición) y fichas con errores de diligenciamiento  en dicho aplicativo, los cuales son enviados a cada una de las direcciones o subdirecciones responsables de los servicios objeto del procedimiento de focalización y priorización de potenciales beneficiarios de los servicios sociales de la SDIS (PCD-PE-016)</t>
    </r>
    <r>
      <rPr>
        <b/>
        <sz val="10"/>
        <rFont val="Arial"/>
        <family val="2"/>
      </rPr>
      <t>,</t>
    </r>
    <r>
      <rPr>
        <sz val="10"/>
        <rFont val="Arial"/>
        <family val="2"/>
      </rPr>
      <t xml:space="preserve"> para que se remita esta información a las subdirecciones locales y desde allí se proceda a la corrección de las inconsistencias de información reportadas. 
En caso de no recibir respuesta a los memorandos se reitera la solicitud vía correo de acuerdo a los tiempos definidos en la comunicación inicial a cada una de las direcciones o subdirecciones responsables de los servicios objeto del procedimiento de focalización.
Como evidencia se cuenta con los memorandos, correos si se requieren y con las bases de datos adjuntas de las inconsistencias reportadas.</t>
    </r>
  </si>
  <si>
    <t>Profesionales del equipo de focalización de la Dirección de Análisis y Diseño Estratégico</t>
  </si>
  <si>
    <t>(Numero de dependencias con memorando con los errores identificados enviado / Total de dependencias responsables para las cuales se identifican errores)*100
Nota: debido a que la actividad se ejecuta a demanda, la meta para cada trimestre es del 100%.</t>
  </si>
  <si>
    <t>R-PE-005</t>
  </si>
  <si>
    <t>Daños a activos fijos/eventos externos / interrupción.</t>
  </si>
  <si>
    <t>20% - Muy baja</t>
  </si>
  <si>
    <t>Comunicación Estratégica</t>
  </si>
  <si>
    <t>R-CE-003</t>
  </si>
  <si>
    <t>Profesional Designado por el jefe de la Oficina Asesora de Comunicaciones</t>
  </si>
  <si>
    <t>R-CE-004</t>
  </si>
  <si>
    <t>Posibilidad de generar información imprecisa o negativa por desviaciones en el manejo de las comunicaciones oficiales durante situaciones de crisis, debido a la falta de conocimiento o la falta de aplicación de los lineamientos oficiales para abordar  medios de comunicación y grupos de interés.</t>
  </si>
  <si>
    <r>
      <t xml:space="preserve">Profesional designado </t>
    </r>
    <r>
      <rPr>
        <sz val="10"/>
        <rFont val="Arial"/>
        <family val="2"/>
      </rPr>
      <t>por el jefe de la Oficina Asesora de Comunicaciones</t>
    </r>
  </si>
  <si>
    <t>El reporte inoportuno o el no reporte  de alertas a la Oficina Asesora de Comunicaciones, frente a sucesos institucionales que puedan afectar la imagen positiva de la entidad.</t>
  </si>
  <si>
    <r>
      <t>Profesional</t>
    </r>
    <r>
      <rPr>
        <strike/>
        <sz val="10"/>
        <color rgb="FFFF0000"/>
        <rFont val="Arial"/>
        <family val="2"/>
      </rPr>
      <t xml:space="preserve"> </t>
    </r>
    <r>
      <rPr>
        <sz val="10"/>
        <rFont val="Arial"/>
        <family val="2"/>
      </rPr>
      <t>designado por el jefe de la Oficina Asesora de Comunicaciones</t>
    </r>
  </si>
  <si>
    <r>
      <t xml:space="preserve">(Número de informes de monitoreo de medios presentados al Equipo directivo </t>
    </r>
    <r>
      <rPr>
        <sz val="10"/>
        <rFont val="Arial"/>
        <family val="2"/>
      </rPr>
      <t xml:space="preserve">/ 11 informes de monitoreo de medios presentados al Equipo directivo </t>
    </r>
    <r>
      <rPr>
        <sz val="10"/>
        <rFont val="Arial"/>
        <family val="2"/>
      </rPr>
      <t>) 100</t>
    </r>
  </si>
  <si>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</si>
  <si>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 xml:space="preserve">Gestionar los proyectos de Tecnologías de la Información y las Comunicaciones estipulados en el PETI. </t>
  </si>
  <si>
    <t>R-TI-001</t>
  </si>
  <si>
    <t xml:space="preserve"> 1.Debilidades en la planeación institucional en los requerimientos relacionados con tecnologías de la información.
</t>
  </si>
  <si>
    <t xml:space="preserve">Posibilidad de desarrollar y ejecutar proyectos que no estén asociados a las actividades y/o proyectos priorizados dentro del plan de trabajo de la Subdirección de Investigación e Información, debido a solicitudes o requerimientos inmediatos que responden a cambios coyunturales en las diferentes dependencias.
</t>
  </si>
  <si>
    <t>El profesional encargado de Gobierno Digital realiza planeación anual al PETI donde se consolida la información de los requerimientos de las dependencias, los cuales son contemplados en el cronograma realizado para el desarrollo y la ejecución de los Proyectos y/o actividades de TI priorizados a cargo de la Subdirección de Investigación e Información, al cual se le realizará seguimiento trimestral con el fin de presentar el avance o cambios realizados al mismo. En caso tal no sea realizado el seguimiento, el líder de soluciones tecnológicas programará mesa de trabajo para presentar los avances o cambios realizados en el PETI.
EVIDENCIA: Informe de seguimiento trimestral del PETI.</t>
  </si>
  <si>
    <t>Profesional de Gobierno Digital.</t>
  </si>
  <si>
    <t>Implementar acciones que permitan la identificación, producción, el almacenamiento y la transferencia del conocimiento y la innovación, para fortalecer  la toma de decisiones, la mejora continua y la protección de la memoria institucional en la Secretaría Distrital de Integración Social.</t>
  </si>
  <si>
    <t>Realizar seguimiento y autocontrol al desempeño del proceso (Políticas de gestión y desempeño, planes, proyectos,  procedimientos, documentos asociados, indicadores y riesgos).</t>
  </si>
  <si>
    <t>Diseño e innovación de los servicios sociales</t>
  </si>
  <si>
    <t>Establecer las acciones que llevan  a crear o transformar  los servicios sociales de la Secretaría Distrital de Integración Social, en respuesta a los desafíos de las políticas públicas, las necesidades actuales y emergentes de las personas, familias y  comunidades, así como las realidades territoriales,  encaminadas a la garantía y protección de los derechos.</t>
  </si>
  <si>
    <t>R-DIS-001</t>
  </si>
  <si>
    <t>Prestación de Servicios Sociales para la Inclusión Social</t>
  </si>
  <si>
    <t>Realizar seguimiento a la operación de los servicios sociales</t>
  </si>
  <si>
    <t>R-PSS-002</t>
  </si>
  <si>
    <t>100% - Muy alta</t>
  </si>
  <si>
    <t>Gestor(a) del proceso Prestación de servicios sociales para la inclusión social</t>
  </si>
  <si>
    <t>R-PSS-003</t>
  </si>
  <si>
    <t>Gestores(as) del sistema de gestión de las dependencias misionales</t>
  </si>
  <si>
    <t>R-PSS-004</t>
  </si>
  <si>
    <t>80% - Alta</t>
  </si>
  <si>
    <t>Atención a la Ciudadanía</t>
  </si>
  <si>
    <t>Establecer las directrices de interacción entre la entidad y la ciudadanía a través de canales efectivos de comunicación para la mejora continua en la atención brindada por los servidores, servidoras y contratistas de la Secretaría de Integración Social.</t>
  </si>
  <si>
    <t>Monitorear el trámite de los requerimientos ciudadanos y los criterios de calidad de las respuestas mediante revisión aleatoria en el Sistema distrital de quejas y soluciones</t>
  </si>
  <si>
    <t>R-ATC-001</t>
  </si>
  <si>
    <t>Posibilidad de que la atención a la ciudadanía no se brinde bajo los criterios de calidez, amabilidad, oportunidad, efectividad, rapidez y confiabilidad, generando perdida de la confianza y disminución del nivel de satisfacción de la ciudadanía, debido al desconocimiento y falta de apropiación de la normativa vigente.</t>
  </si>
  <si>
    <t># de inducciones realizadas acumuladas / # de inducciones a realizar acumuladas) * 100</t>
  </si>
  <si>
    <t>Profesional del componente de Atención a la Ciudadanía del Equipo del Servicio Integral de Atención a la Ciudadanía - SIAC</t>
  </si>
  <si>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</si>
  <si>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</si>
  <si>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Gestionar las diferentes situaciones administrativas derivadas de la vinculación, permanencia y desvinculación del talento humano".</t>
  </si>
  <si>
    <t>Debido a que no se sigan los lineamientos, procedimientos e instructivos establecidos en el proceso de gestión documental, relacionados con las historias laborales</t>
  </si>
  <si>
    <t>(Número de Validaciones realizadas /4 Validaciones programadas)100</t>
  </si>
  <si>
    <t>Hacer seguimiento y evaluación a la implementación y desarrollo de los planes y programas del proceso</t>
  </si>
  <si>
    <t>R-TH-004</t>
  </si>
  <si>
    <t>R-TH-005</t>
  </si>
  <si>
    <t>Económica</t>
  </si>
  <si>
    <t>1. El colaborador designado por el(la) Subdirector(a) de Gestión y Desarrollo de Talento Humano, una vez al mes verifica  el listado de personas posesionadas y/o desvinculadas enviado desde el área funcional de Administración de Personal, para determinar que  las personas hayan sido afiliadas y/o desafiliadas a la EPS, AFP y CCF según corresponda, de igual manera se debe adelantar una revisión específica frente a la afiliación a la Caja de Compensación Familiar de los Servidores Públicos que se encuentran en periodo de prueba y que vienen del nivel central de la administración distrital.
En caso  que se detecte que no se realizó la  afiliación y/o desafiliación, se realiza el envío de correo electrónico del listado de personal activo  a cada una de las empresas administradoras para verificar el estado de afiliación y si es el caso realizar los ajustes correspondientes.
Como evidencia se presenta una base de datos cruzada, que corresponde al listado de servidores que ingresan o se retiran de la entidad, versus las afiliaciones o desafiliaciones realizadas en el periodo.</t>
  </si>
  <si>
    <t>2. El colaborador designado por el(la) Subdirector(a) de Gestión y Desarrollo de Talento Humano, recibe el listado de las personas que se van a posesionar, por parte del área funcional de Administración de personal y se realiza la afiliación a la ARL el día antes a la posesión.  
En caso de que no se realice la afiliación no podría posesionarse en el cargo.  
En caso  que se detecte que no se realizó la  afiliación y/o desafiliación, se realiza el envío de correo electrónico del listado de personal activo a la empresa administradora para verificar el estado de afiliación y si es el caso realizar los ajustes correspondientes.
Como evidencia se presenta una base de datos cruzada, que corresponde al listado de servidores que ingresan o se retiran de la entidad, versus las afiliaciones o desafiliaciones realizadas en el periodo.</t>
  </si>
  <si>
    <t>(No de verificaciones realizadas a la afiliación o desvinculación a la ARL / 11 verificaciones programadas) * 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</si>
  <si>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</si>
  <si>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</si>
  <si>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</si>
  <si>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R-SMT-002</t>
  </si>
  <si>
    <t>1. Debido a deficiencias en la implementación de planes de mantenimiento preventivo de la infraestructura y servicios tecnológicos.</t>
  </si>
  <si>
    <t>Posibilidad de que existan deficiencias en la gestión de los incidentes o requerimientos tecnológicos.</t>
  </si>
  <si>
    <t>Fallas tecnológicas</t>
  </si>
  <si>
    <t>Líder de Infraestructura</t>
  </si>
  <si>
    <t xml:space="preserve">2. Debido a debilidades en la apropiación del punto único de contacto para la atención de la mesa de servicio. </t>
  </si>
  <si>
    <t>Líder de mesa de servicios</t>
  </si>
  <si>
    <t>Definir e implementar las actividades de mejora, de conformidad con el estado del proceso.</t>
  </si>
  <si>
    <t>1. Incremento generalizado en los casos de crímenes, vandalismo o ataques cibernéticos a la Entidad.</t>
  </si>
  <si>
    <t>El proceso de Gestión contractual adelanta las actividades de contratación requeridas por la entidad previstas en el plan de adquisiciones, que permitan contar con bienes, servicios y obras de manera efectiva, oportuna y cumpliendo la normatividad vigente de cada modalidad contractual, para  el cumplimiento de la misión de la entidad.</t>
  </si>
  <si>
    <t>R-GEC-004</t>
  </si>
  <si>
    <t>R-GEC-002</t>
  </si>
  <si>
    <t>R-GEC-001</t>
  </si>
  <si>
    <t>Gestión Financiera</t>
  </si>
  <si>
    <t xml:space="preserve">Gestionar las acciones presupuestales, financieras y contables, garantizando el suministro de bienes y servicios necesarios para dar cumplimiento al objeto social de la entidad. </t>
  </si>
  <si>
    <t>Realizar los tramites relacionados con los certificados de disponibilidad y registro presupuestal</t>
  </si>
  <si>
    <t>R-GF-003</t>
  </si>
  <si>
    <t>Incorporación de manera individual o masiva de las transacciones presupuestales en dos sistemas de información (Secretaría Distrital de Integración Social - Secretaría Distrital de Hacienda).</t>
  </si>
  <si>
    <t>Posibilidad de afectación incorrecta del presupuesto de la SDIS por un mal registro o ausencia de registro de las transacciones presupuestales en los diferentes sistemas de información, generando diferencia en la información presupuestal reportada.</t>
  </si>
  <si>
    <t>Financiero</t>
  </si>
  <si>
    <r>
      <t>Cuando se requiere realizar un cargue masivo de información de CDP´s y CRP´s en el sistema SEVEN debido a la demanda de información a registrar, el profesional del grupo de presupuesto</t>
    </r>
    <r>
      <rPr>
        <sz val="10"/>
        <color theme="4"/>
        <rFont val="Arial"/>
        <family val="2"/>
      </rPr>
      <t xml:space="preserve"> </t>
    </r>
    <r>
      <rPr>
        <sz val="10"/>
        <rFont val="Arial"/>
        <family val="2"/>
      </rPr>
      <t>designado por el Subdirector Administrativo y Financiero, descarga reportes de CDP´s y CRP´s del sistema BogDATA y reportes de solicitudes de CDP´s y de CRP´s del sistema SEVEN, además de verificar la información de los documentos (CDP´s: se valida N° radicado, valor, proyecto, concepto de gasto y fuente de financiación y para los CRP´s: valor, concepto de gasto y fuente de financiación) con el propósito de identificar posibles errores. En caso que se identifiquen errores, se realiza la corrección inmediata con el fin de tener la misma información presupuestal en los aplicativos BogDATA y SEVEN.
Como evidencia se cuenta con los reportes de BogDATA y SEVEN, el archivo en excel final para cargue masivo en SEVEN, y el archivo en excel (el cual es diligenciado en el drive) con la trazabilidad de las correcciones.</t>
    </r>
  </si>
  <si>
    <t>Profesional del grupo de presupuesto designado por el Subdirector Administrativo y Financiero</t>
  </si>
  <si>
    <t>(# de cargues masivos verificados acumulados / # total de cargues masivos realizados acumulados)*100</t>
  </si>
  <si>
    <t>Registro incorrecto o ausencia de registro de las transacciones presupuestales en los diferentes sistemas de información.</t>
  </si>
  <si>
    <t>Diariamente, el profesional del grupo de financiera designado por el Subdirector Administrativo y Financiero confronta la información cargada en los aplicativos SEVEN y BogDATA con la documentación de CDP´s y CRP´s (solicitudes, CDP´s y CRP´s del sistema BogDATA, documentación contractual) con el propósito de identificar posibles errores. En caso que se identifiquen errores, se realiza la corrección inmediata con el fin de tener la misma información presupuestal en los aplicativos BogDATA y SEVEN. 
Como evidencia se cuenta con un archivo en excel (el cual es diligenciado en el drive) donde se registra la trazabilidad de los resultados de las revisiones de cada día.</t>
  </si>
  <si>
    <t>Profesional del grupo de financiera designado por el Subdirector Administrativo y Financiero</t>
  </si>
  <si>
    <t xml:space="preserve">(# de documentos (CDP´s y CRP´s) revisados en el trimestre / # de documentos (CDP´s y CRP´s) tramitados de forma manual en el trimestre) * 100 </t>
  </si>
  <si>
    <t>Mensualmente, el profesional del grupo de Financiera designado por el Subdirector Administrativo y Financiero, realiza conciliación entre los sistemas de información SEVEN y BOGDATA, con el fin de identificar diferencias presupuestales. En caso que se encuentren diferencias se realiza la corrección en el aplicativo a que haya lugar. 
Como evidencia se cuenta con un archivo en excel donde se registran las conciliaciones realizadas y los resultados de estas.</t>
  </si>
  <si>
    <t>(# de conciliaciones elaboradas en el trimestre / # de conciliaciones programadas, en el trimestre) * 100</t>
  </si>
  <si>
    <t>Conciliar saldos de estados financieros con las áreas generadoras de información</t>
  </si>
  <si>
    <t>R-GF-004</t>
  </si>
  <si>
    <t>Reportes de información extemporáneos o inconsistentes por parte de las dependencias generadoras de información contable</t>
  </si>
  <si>
    <t xml:space="preserve">Posibilidad de presentación de Estados Financieros de la entidad no razonables y/o inoportunos debido al registro incorrecto o ausencia de registro de los hechos económicos, transacciones y operaciones en los estados financieros, generando así información errada frente a los hechos reales de la entidad. </t>
  </si>
  <si>
    <t xml:space="preserve">
Contador(a) de la SDIS</t>
  </si>
  <si>
    <t>(# de conciliaciones elaboradas en el trimestre / # de conciliaciones programadas para el trimestre) * 100</t>
  </si>
  <si>
    <t>Formular plan acción institucional del proceso y proyecto de inversión</t>
  </si>
  <si>
    <t>R-GIF-001</t>
  </si>
  <si>
    <t>Posible incumplimiento en la ejecución de reservas constituidas para la vigencia.</t>
  </si>
  <si>
    <t>Posibilidad de afectación económica del proyecto de inversión, debido al castigo presupuestal por incumplimiento de la ejecución de las reservas constituidas en la vigencia fiscal y aumento de los pasivos exigibles con respecto al periodo fiscal inmediatamente anterior.</t>
  </si>
  <si>
    <t>Coordinación Administrativa y Financiera de la Subdirección de Plantas Físicas</t>
  </si>
  <si>
    <t>Realizar la priorización y programación de las intervenciones de mantenimiento, que requieran los equipamientos administrados por la SDIS.</t>
  </si>
  <si>
    <t>R-GIF-002</t>
  </si>
  <si>
    <t>Recursos insuficientes para la realización de mantenimiento preventivos y correctivos a los equipamientos administrados por la SDIS.</t>
  </si>
  <si>
    <t>Posibilidad de afectación económica y reputacional por el incumplimiento de los estándares de infraestructura, debido a baja asignación de recursos para la intervención en modalidad de mantenimiento preventivo y correctivo de los equipamientos administrados por la SDIS.</t>
  </si>
  <si>
    <t>La coordinación del área de optimización de infraestructura/mantenimiento de la Subdirección de Plantas Físicas adelanta la priorización de intervenciones de mantenimiento para las unidades operativas administradas por la SDIS según necesidad presentada por las áreas misionales o técnicas de la Entidad y los recursos asignados para cada vigencia. Para organizar las intervenciones, elabora un cronograma con el fin de no generar afectaciones en la prestación del servicio en la unidad operativa a intervenir, ésta actividad se realiza hasta cubrir todas las unidades operativas.
Evidencia: un cronograma.
En caso de presentarse desviaciones o incumplimientos para la realización de intervenciones se debe realizar la actualización de dicho cronograma e informar a la Subdirección Local de la unidad operativa a través de correo electrónico de la nueva fecha de intervención, dejando como evidencia cronograma ajustado y/o correo electrónico enviado.</t>
  </si>
  <si>
    <t>Coordinación de Optimización de Infraestructura de la Subdirección de Plantas Físicas</t>
  </si>
  <si>
    <t>1 cronograma</t>
  </si>
  <si>
    <t>Realizar seguimiento de la ejecución de contratos de obras y mantenimiento (obras nuevas, reforzamiento estructural, modificación o ampliación, intervenciones de mantenimiento a la infraestructura).</t>
  </si>
  <si>
    <t>R-GIF-003</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</si>
  <si>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</si>
  <si>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</si>
  <si>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Realizar la verificación del cumplimiento de los lineamientos ambientales en cada unidad operativa bajo el plan de intervención ambiental.</t>
  </si>
  <si>
    <t>R-GA-001</t>
  </si>
  <si>
    <t>Falta de conocimiento y apropiación en la gestión y manejo de los residuos aprovechables en la SDIS.</t>
  </si>
  <si>
    <t>Posibilidad de que no se reciclen los residuos aprovechables en el desarrollo misional de la entidad por la mala disposición de los mismos en los contenedores dispuestos para la separación en la fuente.</t>
  </si>
  <si>
    <t>Ambiental</t>
  </si>
  <si>
    <t>Gestores ambientales locales - Referentes ambientales técnicos.</t>
  </si>
  <si>
    <t>(Número de unidades operativas con seguimiento a la implementación del PAIPAERS bajo intervención ambiental / Número de unidades operativas de la entidad programadas por año) * 100</t>
  </si>
  <si>
    <t>100% de unidades operativas intervenidas de acuerdo con la programación por año</t>
  </si>
  <si>
    <t>Líder del programa de consumo sostenible del PIGA.</t>
  </si>
  <si>
    <t>(Número de contratos con cláusulas ambientales / Número de contratos remitidos al área de gestión ambiental) * 100</t>
  </si>
  <si>
    <t>100% de contratos con cláusulas ambientales remitidos al área ambiental</t>
  </si>
  <si>
    <t>R-GA-002</t>
  </si>
  <si>
    <t>No se remiten al equipo de gestión ambiental las solicitudes de inclusión de cláusulas ambientales.</t>
  </si>
  <si>
    <t>Posibilidad de que se aumente la generación de residuos no aprovechables en el desarrollo misional de la entidad por la no inclusión e implementación de cláusulas ambientales.</t>
  </si>
  <si>
    <t>20% - Leve</t>
  </si>
  <si>
    <t>100% de contratos con cláusulas ambientales, remitidos al área ambiental</t>
  </si>
  <si>
    <t>Comunicación enviada</t>
  </si>
  <si>
    <t>Una (1) comunicación enviada</t>
  </si>
  <si>
    <t>R-GA-003</t>
  </si>
  <si>
    <t>Falta de conocimiento y apropiación en la gestión y manejo de los residuos peligrosos, hospitalarios, especiales (colchones, llantas y/o escombros) en la SDIS.</t>
  </si>
  <si>
    <t>Posibilidad de que se lleve a cabo una inadecuada disposición de los residuos peligrosos, hospitalarios, especiales (colchones, llantas y/o escombros) por la no implementación de los lineamientos ambientales institucionales.</t>
  </si>
  <si>
    <t>(Número de unidades operativas con seguimiento a la implementación del PGIRP, PGIRH y residuos especiales bajo intervención ambiental / Número de unidades operativas de la entidad programadas por año) * 100</t>
  </si>
  <si>
    <t>(Número de contratos con cláusulas ambientales / Número de contratos remitidos al área de gestión ambiental que aplique) * 100</t>
  </si>
  <si>
    <t>100% de contratos con cláusulas ambientales, remitidos al área ambiental que aplique</t>
  </si>
  <si>
    <t>Líder del programa de Gestión Integral Residuos del PIGA.</t>
  </si>
  <si>
    <t>Seguimientos realizados a la implementación de los Instructivos de RCD, colchones y colchonetas</t>
  </si>
  <si>
    <t>Dos (2) seguimientos realizados</t>
  </si>
  <si>
    <t>R-GA-004</t>
  </si>
  <si>
    <t>Falta de conocimiento e implementación de los lineamientos ambientales en materia de emisiones atmosféricas, ruido y vertimientos en la SDIS.</t>
  </si>
  <si>
    <t>Posibilidad de que se generen emisiones atmosféricas, ruido y vertimientos contaminantes que superen los límites permisibles por norma, por la falta de mantenimiento preventivo o correctivo a fuentes de generación fijas y móviles y por la no implementación de los lineamientos ambientales institucionales.</t>
  </si>
  <si>
    <t>Líder del programa de gestión integral de residuos del PIGA.</t>
  </si>
  <si>
    <t>(Número de unidades operativas con seguimiento a la implementación del Plan de Gestión Integral de aceite vegetal usado (AVU) y grasas y el Instructivo para Mejorar los Vertimientos bajo intervención ambiental / Número de unidades operativas de la entidad programadas por año) * 100</t>
  </si>
  <si>
    <t>R-GA-005</t>
  </si>
  <si>
    <t>Falta de conocimiento y apropiación en la gestión, manejo y uso de Publicidad Exterior Visual (PEV) en la SDIS.</t>
  </si>
  <si>
    <t>Posibilidad de que se realice el diseño, uso y/o ubicación inadecuado de la Publicidad Exterior Visual (PEV) por la no implementación de los lineamientos ambientales institucionales.</t>
  </si>
  <si>
    <t>Líder del programa de practicas sostenibles del PIGA.</t>
  </si>
  <si>
    <t>Seguimientos realizados a la implementación, control y manejo de PEV de la SDIS.</t>
  </si>
  <si>
    <t>R-GA-006</t>
  </si>
  <si>
    <t>Falta de conocimiento e implementación de los lineamientos ambientales en la gestión, manejo y uso del agua y la energía en la SDIS.</t>
  </si>
  <si>
    <t>Posibilidad de que se desperdicie o se haga mal uso del agua y la energía por la no implementación de los lineamientos ambientales institucionales.</t>
  </si>
  <si>
    <t>(Número de unidades operativas con seguimiento a la implementación de las políticas, programas y metodologías de agua y energía bajo intervención ambiental / Número de unidades operativas de la entidad programadas por año) * 100</t>
  </si>
  <si>
    <t>100% de contratos con cláusulas ambientales remitidos al área ambiental que aplique</t>
  </si>
  <si>
    <t>Gestión Documental</t>
  </si>
  <si>
    <t>Liderar, gestionar y administrar la producción documental de la entidad, mediante la definición de herramientas para la planificación, implementación, seguimiento y control, con el fin de conservar la memoria institucional facilitando la consulta, recuperación y trámite conforme a lo ordenado por la normativa nacional y distrital vigente en materia de gestión documental y archivos.</t>
  </si>
  <si>
    <t>Diagnosticar y planear las actividades del proceso de Gestión Documental en la Secretaria Distrital de Integración Social, de acuerdo a la normativa vigente.</t>
  </si>
  <si>
    <t>R-GD-001</t>
  </si>
  <si>
    <t>Posibilidad de afectar negativamente la imagen de la entidad dada la pérdida y fuga de la información institucional registrada en los archivos de la entidad por falta de aplicación de los lineamientos de gestión documental, debido a su desconocimiento.</t>
  </si>
  <si>
    <t>Gestión Logística</t>
  </si>
  <si>
    <t>Administrar, gestionar y supervisar los bienes de apoyo a la operación y servicios logísticos para el normal funcionamiento de la entidad, dando cumplimiento a lo establecido en la normativa vigente.</t>
  </si>
  <si>
    <t>Registrar  las cuentas clientes de los servicios públicos de las Unidades Operativas  y de nuevos predios sobre los que la Secretaría Distrital de Integración Social debe asumir el pago de los Servicios Públicos</t>
  </si>
  <si>
    <t>R-GL-002</t>
  </si>
  <si>
    <t>Inadecuada administración de los bienes en  diferentes unidades operativas de la entidad.</t>
  </si>
  <si>
    <t>Los bienes asignados a un responsable se transfieren a otro responsable sin autorización y sin enviar información al grupo de inventarios de la Subdirección Administrativa y Financiera</t>
  </si>
  <si>
    <t>Falta de oportunidad en el suministro de información en tiempo real del inicio y/o terminación de contratos de arrendamiento y apertura de  Unidades Operativas</t>
  </si>
  <si>
    <t>R-GL-003</t>
  </si>
  <si>
    <t>Gestión Jurídica</t>
  </si>
  <si>
    <t>Establecer los lineamientos jurídicos de la Secretaría Distrital de Integración Social, a través de la asesoría y conceptualización, la prevención del daño antijurídico y la gestión de la defensa judicial y administrativa con el fin de dar cumplimiento a las actuaciones de la Entidad en el marco de la normatividad vigente</t>
  </si>
  <si>
    <t>R-GJ-001</t>
  </si>
  <si>
    <t xml:space="preserve">En el primer y tercer trimestre de la vigencia, el administrador del procedimiento de Requisitos legales solicita a las dependencias de la Entidad, mediante correo electrónico, la actualización de la matriz de requisitos legales, conforme a lo establecido en el Procedimiento identificación y seguimiento de requisitos legales y otros aplicables, Código PCD-GJ-001.  Con base en esta información, el administrador del procedimiento analiza y evalúa la matriz de requisitos legales de la Entidad en el segundo y cuarto trimestre de la vigencia.
En caso de no recibir la información de las dependencias, en el tiempo establecido, el administrador de procedimiento procede a remitir memorando interno a los directivos de las dependencias correspondientes, solicitando la identificación de requisitos legales aplicables a través de la matriz.
Como evidencia se cuenta con 2 matrices evaluadas(junio y diciembre que contienen los requisitos legales de la entidad.
Adicional, correos de solicitud (marzo y septiembre) y/o de recepción de insumos .  </t>
  </si>
  <si>
    <t xml:space="preserve">100% 
que equivale a 2 evaluaciones publicadas de las matrices de  requisitos legales aplicables de la Entidad </t>
  </si>
  <si>
    <t xml:space="preserve">Recepcionar, analizar, procesar, proyectar y dar respuesta a los diferentes requerimientos que se allegan a la Oficina Asesora Jurídica. </t>
  </si>
  <si>
    <t>R-GJ-002</t>
  </si>
  <si>
    <t xml:space="preserve">No se reporta con calidad y oportunamente la información necesaria para dar respuesta a los  requerimientos judiciales de la Entidad, por parte de las dependencias misionales </t>
  </si>
  <si>
    <t>Posibilidad de afectación en la defensa jurídica de la entidad frente a  los pronunciamientos  judiciales y administrativos en contra de los intereses institucionales, debido a desviaciones en la información suministrada por las dependencias misionales para responder oportunamente los requerimientos judiciales.</t>
  </si>
  <si>
    <t>100% que corresponde a 4 memorandos de comunicación remitidos</t>
  </si>
  <si>
    <t>Sistema de gestión</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</si>
  <si>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</si>
  <si>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Establecer las directrices para la creación, actualización o derogación de los documentos; la formulación, actualización y seguimiento de los indicadores de gestión; la administración de riesgos; y el autocontrol, el seguimiento y aseguramiento de los procesos.</t>
  </si>
  <si>
    <t>R-SG-001</t>
  </si>
  <si>
    <t>1. Algunos gestores de proceso y dependencia no cuentan con los conocimientos específicos que son necesarios para promover la apropiación de las directrices del Sistema de Gestión.</t>
  </si>
  <si>
    <t>Posibilidad de que se generen desviaciones en la gestión institucional por la falta de implementación de los lineamientos del Sistema de Gestión, derivada de una falta de conocimiento y apropiación del modelo de operación por procesos.</t>
  </si>
  <si>
    <t>Profesionales del Equipo de Gestores de la Subdirección de Diseño, Evaluación y Sistematización para el Sistema de Gestión</t>
  </si>
  <si>
    <t>Director(a) de Análisis y Diseño Estratégico o Subdirector(a) de Diseño, Evaluación y Sistematización</t>
  </si>
  <si>
    <t>(N° de memorandos o comunicaciones enviadas / N° de memorandos o comunicaciones programados para envío) * 100
Meta: 1 memorando o comunicación.</t>
  </si>
  <si>
    <t>Evaluar de manera independiente la gestión institucional, desarrollando los roles asignados a la Oficina de Control Interno de acuerdo con la normativa vigente, aportando las recomendaciones correspondientes, para el mejoramiento continuo de la gestión institucional.</t>
  </si>
  <si>
    <t>Realizar seguimiento al estado del plan de mejoramiento</t>
  </si>
  <si>
    <t xml:space="preserve">Debido a la ausencia de puntos de control previo a la solicitud de publicación del plan de mejoramiento (de origen interno) institucional </t>
  </si>
  <si>
    <t>Posibilidad de que se afecte la calidad y la seguridad de la información del plan de mejoramiento (de origen interno) institucional, al momento de su diligenciamiento debido a la ausencia de controles por tratarse de una hoja de cálculo (Archivo Excel).</t>
  </si>
  <si>
    <t xml:space="preserve">Profesional de la OCI responsable de solicitar la publicación del plan de mejoramiento institucional </t>
  </si>
  <si>
    <t>Inspección, Vigilancia y Control</t>
  </si>
  <si>
    <t>Realizar actividades de asesoría técnica, verificación y seguimiento al cumplimiento de estándares de calidad, con el fin de promover la mejora en la calidad de la prestación de los servicios sociales del Distrito Capital de acuerdo a la normativa vigente y a la competencia otorgada a la Secretaría Distrital de Integración Social.</t>
  </si>
  <si>
    <t>Realizar visitas de Inspección y vigilancia a los diferentes servicios sociales, aplicando el IUV para la verificación del cumplimiento de los estándares técnicos de calidad</t>
  </si>
  <si>
    <t>R-IVC-001</t>
  </si>
  <si>
    <t>Posibilidad que el resultado de las visitas no refleje el estado real de cumplimiento de los estándares, ocasionando pérdida de interés por cumplir con los estándares de calidad, disminución de calidad del servicio, pérdida de credibilidad institucional, posibles sanciones por parte de un ente de control o regulador, lo que ocurre porque el equipo de verificación no cuenta con unidad de criterio para la evaluación del cumplimiento de los estándares de calidad.</t>
  </si>
  <si>
    <t>Líder del equipo de Inspección y Vigilancia de la Subsecretaría</t>
  </si>
  <si>
    <t>Revisar los instrumentos que contienen los resultados de las visitas y generar informes de resultados del cumplimiento de los estándares de calidad y otros lineamientos para cada institución visitada</t>
  </si>
  <si>
    <t>R-IVC-002</t>
  </si>
  <si>
    <t xml:space="preserve">El proceso no cuenta con un sistema de información que permita procesar o administrar la información que se genera en el desarrollo de las actividades establecidas. </t>
  </si>
  <si>
    <t>Profesional administrativo del equipo de Inspección y Vigilancia</t>
  </si>
  <si>
    <t>PROCESO SISTEMA DE GESTIÓN
FORMATO FORMULACIÓN Y SEGUIMIENTO A INDICADORES DE GESTIÓN</t>
  </si>
  <si>
    <t>PERIODO DEL SEGUIMIENTO:</t>
  </si>
  <si>
    <t>De</t>
  </si>
  <si>
    <t>Enero</t>
  </si>
  <si>
    <t>A</t>
  </si>
  <si>
    <t>FORMULACIÓN DEL INDICADOR</t>
  </si>
  <si>
    <t>SEGUIMIENTO DEL INDICADOR</t>
  </si>
  <si>
    <t>Ubicación estratégica</t>
  </si>
  <si>
    <t>Identificación general</t>
  </si>
  <si>
    <t>Características indicador</t>
  </si>
  <si>
    <t>Horizonte</t>
  </si>
  <si>
    <t>Diciembre</t>
  </si>
  <si>
    <t>Proceso institucional</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</si>
  <si>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</si>
  <si>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</si>
  <si>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</si>
  <si>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</si>
  <si>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</si>
  <si>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</si>
  <si>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</si>
  <si>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</si>
  <si>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</si>
  <si>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</si>
  <si>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</si>
  <si>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Evidencia</t>
  </si>
  <si>
    <t>Periodicidad del indicador</t>
  </si>
  <si>
    <t>Tendencia anual del indicador</t>
  </si>
  <si>
    <t>Línea base</t>
  </si>
  <si>
    <t>Unidad de medida de la línea base</t>
  </si>
  <si>
    <t>Meta del indicador</t>
  </si>
  <si>
    <t>No Aplica</t>
  </si>
  <si>
    <t>ATC-001</t>
  </si>
  <si>
    <t>Circular No. 007 del 28/02//2022</t>
  </si>
  <si>
    <t>Respuestas a requerimientos realizados por la ciudadanía, entregadas oportunamente</t>
  </si>
  <si>
    <t xml:space="preserve">Determinar el nivel de cumplimiento en los tiempos de entrega, de las respuestas a los requerimientos de la ciudadanía </t>
  </si>
  <si>
    <t>Reporte oportuno al SIAC del cambio del designado por parte de las áreas.
Agilidad en la aprobación de la respuesta, para continuar con su respectivo trámite.</t>
  </si>
  <si>
    <t>Eficiencia</t>
  </si>
  <si>
    <t>(No. de respuestas a requerimientos de la ciudadanía entregadas dentro de los términos en el periodo / No. total de requerimientos con respuesta definitiva en el periodo) *100</t>
  </si>
  <si>
    <t>Bogotá te escucha Sistema Distrital de quejas y soluciones - SDQS.</t>
  </si>
  <si>
    <t xml:space="preserve">Identificar en el reporte del SDQS, la hoja denominada "Indicadores de gestión":
1. Numerador: corresponde al valor de la columna "Gestión oportuna".
2. Denominador: corresponde al valor de la columna "Total general".
Nota: para el cálculo del indicador de la vigencia, tanto el numerador como el denominador corresponderán a la suma de todos los periodos. </t>
  </si>
  <si>
    <t>Porcentaje</t>
  </si>
  <si>
    <t>Reporte SDQS</t>
  </si>
  <si>
    <t>ATC-002</t>
  </si>
  <si>
    <t>Respuestas coherentes con los requerimientos realizados por la ciudadanía</t>
  </si>
  <si>
    <t>Determinar el nivel de  coherencia en las respuestas a los requerimientos de la ciudadanía.</t>
  </si>
  <si>
    <t>Conocimiento del tema por parte del designado para dar la respuesta. 
Tener claridad sobre los servicios sociales para dar respuesta a los requerimientos.</t>
  </si>
  <si>
    <t>Efectividad</t>
  </si>
  <si>
    <t>(No. de respuestas coherentes con los requerimientos de la ciudadanía (establecido por el aplicativo Epi-info) en el periodo / No. total de requerimientos de la muestra establecida por el aplicativo Epi-info, del periodo) * 100</t>
  </si>
  <si>
    <t>Bogotá te escucha Sistema Distrital de quejas y soluciones
Reporte estadístico del aplicativo Epi-info</t>
  </si>
  <si>
    <t>Reporte Epi-info</t>
  </si>
  <si>
    <t>ATC-7733-001</t>
  </si>
  <si>
    <t>Respuestas a requerimientos de Control Político entregadas oportunamente</t>
  </si>
  <si>
    <t xml:space="preserve">Determinar el nivel de cumplimiento en los tiempos de entrega de las respuestas proyectadas a los requerimientos (Proposiciones, Derechos de petición) allegados a la SDIS por el Concejo y el Congreso de la República. </t>
  </si>
  <si>
    <t>(No. de respuestas a requerimientos del Concejo y el Congreso de la República entregadas dentro de los términos en el periodo / No. Total de requerimientos del Concejo y el Congreso de la República cuyo tiempo de respuesta vence en el periodo) *100</t>
  </si>
  <si>
    <t xml:space="preserve">Identificar en la matriz de seguimiento:
1. Cantidad total de requerimientos cuyos términos vencen en el periodo (denominador)
2. De ese total, la cantidad de respuestas realizadas en los términos (numerador).
Nota: para el cálculo del indicador de la vigencia, tanto el numerador como el denominador corresponderán a la suma de todos los periodos. </t>
  </si>
  <si>
    <t>Matriz de seguimiento</t>
  </si>
  <si>
    <t>ATC-7733-002</t>
  </si>
  <si>
    <t>Determinar el nivel de cumplimiento en los tiempos de entrega de los conceptos a proyectos de Acuerdo y de Ley.</t>
  </si>
  <si>
    <t>AC-002</t>
  </si>
  <si>
    <t>Cumplimiento a las actividades de liderazgo estratégico del Plan Anual de Auditoría</t>
  </si>
  <si>
    <t>Monitorear el cumplimiento de las actividades del rol de Liderazgo estratégico del Plan Anual de Auditoría, con el fin de asegurar la ejecución de las funciones y competencias de la oficina de control interno.</t>
  </si>
  <si>
    <t>Ejecución de las actividades aprobadas por el Comité Institucional de Coordinación del Sistema de Control Interno</t>
  </si>
  <si>
    <t>Eficacia</t>
  </si>
  <si>
    <t>*Plan Anual de Auditoría
*Actas Comité Institucional de Coordinación del Sistema de Control Interno</t>
  </si>
  <si>
    <t>El numerador corresponde al número de sesiones ordinarias del Comité Institucional de Coordinación del Sistema de Control Interno realizadas en el periodo de la medición.
El denominador corresponde al número de sesiones ordinarias del Comité Institucionales de Coordinación del Sistema de Control Interno programadas en el periodo de la medición.
Nota: el resultado del indicador al final de la vigencia será el resultado del último dato cuantitativo.</t>
  </si>
  <si>
    <t xml:space="preserve">1. Plan Anual de Auditoría
2. Actas comités Institucionales </t>
  </si>
  <si>
    <t>AC-003</t>
  </si>
  <si>
    <t>Cumplimiento a las actividades de Enfoque hacia la prevención del Plan Anual de Auditoría</t>
  </si>
  <si>
    <t>Monitorear el cumplimiento de las actividades del rol de Enfoque hacia la prevención del Plan Anual de Auditoría, con el fin de asegurar la ejecución de las funciones y competencias de la oficina de control interno</t>
  </si>
  <si>
    <t>(Número de actividades de Enfoque hacia la prevención ejecutadas en el periodo  / Número de actividades de Enfoque hacia la prevención programadas o solicitadas para el periodo) *100</t>
  </si>
  <si>
    <t>El numerador corresponde al número de actividades finalizadas en el periodo de la medición de acuerdo con lo establecido en el Plan Anual de Auditoría para el rol de Enfoque hacia la prevención. 
El denominador corresponde al número de actividades programadas o solicitadas para finalizar en el periodo de la medición, de acuerdo con lo establecido en el Plan Anual de Auditoría para el rol de Enfoque hacia la prevención. 
Nota: el resultado del indicador al final de la vigencia será el promedio de los resultados de acuerdo con la periodicidad del indicador.</t>
  </si>
  <si>
    <t>AC-004</t>
  </si>
  <si>
    <t>Cumplimiento a las actividades de Evaluación de la gestión del Riesgo  del Plan Anual de Auditoría</t>
  </si>
  <si>
    <t>Monitorear el cumplimiento de las actividades del rol de Evaluación de la gestión del Riesgo del Plan Anual de Auditoría, con el fin de asegurar la ejecución de las funciones y competencias de la oficina de control interno</t>
  </si>
  <si>
    <t>(Número de actividades ejecutadas de Evaluación de la gestión del Riesgo en el periodo  / Número de actividades de Evaluación de la gestión del Riesgo programadas para el periodo) *100</t>
  </si>
  <si>
    <t>El numerador corresponde al número de actividades finalizadas en el periodo de la medición de acuerdo con lo establecido en el Plan Anual de Auditoría para el rol de Evaluación de la gestión del Riesgo.
El denominador corresponde al número de actividades programadas para finalizar en el periodo de la medición de acuerdo con lo establecido en el Plan Anual de Auditoría para el rol de Evaluación de la gestión del Riesgo.
Nota: el resultado del indicador al final de la vigencia será el promedio de los resultados de acuerdo con la periodicidad del indicador.</t>
  </si>
  <si>
    <t>Semestral</t>
  </si>
  <si>
    <t>AC-005</t>
  </si>
  <si>
    <t>Cumplimiento a las actividades de Evaluación independiente del Plan Anual de Auditoría</t>
  </si>
  <si>
    <t>Monitorear el cumplimiento de las actividades del rol de Evaluación y seguimiento  independiente del Plan Anual de Auditoría, con el fin de asegurar la ejecución de las funciones y competencias de la oficina de control interno</t>
  </si>
  <si>
    <t>(Número de actividades ejecutadas de Evaluación y seguimiento en el periodo  / Número de actividades de Evaluación y seguimiento programadas para el periodo) *100</t>
  </si>
  <si>
    <t>AC-006</t>
  </si>
  <si>
    <t>Cumplimiento a las actividades de Relación con entes externos de control del Plan Anual de Auditoría</t>
  </si>
  <si>
    <t>Monitorear el cumplimiento de las actividades del rol de Relación con entes externos de control del Plan Anual de Auditoría, con el fin de asegurar la ejecución de las funciones y competencias de la oficina de control interno</t>
  </si>
  <si>
    <t>(Número de actividades de Relación con entes externos de control ejecutadas en el periodo / Número de actividades de Relación con entes externos de control solicitadas para el periodo) *100</t>
  </si>
  <si>
    <t>*Plan Anual de Auditoría
*Registros de acompañamiento a los entes externos de control (atención a requerimientos, respuestas a informes de auditorías y visitas de control fiscal, entre otros)</t>
  </si>
  <si>
    <t xml:space="preserve">1. Plan Anual de Auditoría
2. Registros de acompañamiento a los entes externos de control </t>
  </si>
  <si>
    <t>CE-001</t>
  </si>
  <si>
    <t>Identificar el nivel de satisfacción de las dependencias de la SDIS, respecto a la gestión adelantada por la Oficina Asesora de Comunicaciones.</t>
  </si>
  <si>
    <t>Calidad y oportunidad  en la atención de solicitudes recibidas por la Oficina Asesora de Comunicaciones.</t>
  </si>
  <si>
    <t>(No. de clientes internos satisfechos en el periodo / No. de clientes internos encuestados en el periodo) * 100</t>
  </si>
  <si>
    <t>Encuestas diligenciadas por los servidores de la Secretaría Distrital de Integración Social.</t>
  </si>
  <si>
    <t>Se realiza el envío de la encuesta a los correos institucionales y/o mensajería instantánea de las áreas demandantes de servicios, invitándolos  a calificar la gestión de la Oficina Asesora de Comunicaciones. La encuesta es tabulada y analizada por el profesional a cargo del Sistema de Gestión; el nivel de satisfacción se obtendrá al calcular el numerador  el cual corresponde  al No. de clientes internos satisfechos en el periodo y denominador al No. de clientes internos encuestados en el periodo.</t>
  </si>
  <si>
    <t xml:space="preserve">Tabulación de la encuesta </t>
  </si>
  <si>
    <t xml:space="preserve">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 </t>
  </si>
  <si>
    <t>CE-002</t>
  </si>
  <si>
    <t xml:space="preserve">Monitoreo de medios </t>
  </si>
  <si>
    <t>CE-004</t>
  </si>
  <si>
    <t xml:space="preserve">Identificar la efectividad en la gestión de la oficina Asesora de Comunicaciones ante solicitudes de publicación en la página web institucional </t>
  </si>
  <si>
    <t>3. Transformar los servicios sociales de la SDIS con el fin de responder a los aspectos clave del Plan Distrital de Desarrollo como el Sistema Distrital de Cuidado, la Estrategia Territorial de Integración Social y el Ingreso Mínimo Garantizado.</t>
  </si>
  <si>
    <t xml:space="preserve">Gestión ambiental </t>
  </si>
  <si>
    <t>GEC-001</t>
  </si>
  <si>
    <t>(No. de solicitudes de liquidaciones tramitadas en el periodo / No. de solicitudes de liquidaciones radicadas en el período) * 100</t>
  </si>
  <si>
    <t>GEC-002</t>
  </si>
  <si>
    <t>Solicitudes de modificaciones tramitadas</t>
  </si>
  <si>
    <t>GEC-003</t>
  </si>
  <si>
    <t>GEC-004</t>
  </si>
  <si>
    <t>Solicitud de procesos de selección tramitados</t>
  </si>
  <si>
    <t>GIF-7565-001</t>
  </si>
  <si>
    <t>Determinar el número de obras construidas, reforzadas y/o restituidas en relación con los predios administrados por la Secretaría Distrital de Integración Social, para garantizar la prestación de los servicios sociales.</t>
  </si>
  <si>
    <t>Gestión predial, asignación de recursos, desarrollo de estudios y diseños completos, obtención de Licencias de construcción, Gestión precontractual (Contratos adjudicados y legalizados), cumplimiento de protocolos de bioseguridad en respuesta a situaciones de emergencia social y sanitaria, así como el seguimiento adecuado.</t>
  </si>
  <si>
    <t>(No. de proyectos construidos, reforzados y/o restituidos/ No. de proyectos programados para construir, reforzar y/o restituir) *100</t>
  </si>
  <si>
    <t>Plan de acción proyecto estratégico 7565 - Subdirección de Plantas Físicas.</t>
  </si>
  <si>
    <t>GIF-7565-002</t>
  </si>
  <si>
    <t>Circular No. 007 del 28/03/2022</t>
  </si>
  <si>
    <t>Nivel de cumplimiento de seguridad y salubridad de los inmuebles administrados por la SDIS.</t>
  </si>
  <si>
    <t>Determinar el nivel de cumplimiento de seguridad y salubridad de los inmuebles administrados por la Secretaría Distrital de integración Social.</t>
  </si>
  <si>
    <t>Asignación de recursos, cumplimiento de protocolos de bioseguridad en respuesta a situaciones de emergencia social y sanitaria y seguimiento adecuado.</t>
  </si>
  <si>
    <t>(No. de equipamientos con intervenciones de mantenimiento / Total de equipamientos de la Secretaría Distrital de Integración Social) *100</t>
  </si>
  <si>
    <t>Base de datos de mantenimiento.</t>
  </si>
  <si>
    <t>Gestión de soporte y mantenimiento tecnológico</t>
  </si>
  <si>
    <t>SMT-001</t>
  </si>
  <si>
    <t>Circular No. 010 del 31/03/2022</t>
  </si>
  <si>
    <t>Satisfacción de los usuarios de la mesa de servicio.</t>
  </si>
  <si>
    <t xml:space="preserve">Solución efectiva y oportuna de los casos de la mesa de servicio </t>
  </si>
  <si>
    <t>Reporte en Excel de la herramienta "Aranda" generada el  día 5 hábil de cada mes</t>
  </si>
  <si>
    <t>Reporte en Excel de la herramienta  "Aranda"</t>
  </si>
  <si>
    <t>SMT-7741-002</t>
  </si>
  <si>
    <t>Circular No. 005 del 11/02/2022</t>
  </si>
  <si>
    <t>Casos gestionados a través de la mesa de servicios tecnológicos</t>
  </si>
  <si>
    <t>Calcular el porcentaje de casos recibidos por la mesa de servicios en un periodo de tiempo que fueron atendidos por la Subdirección de Investigación e Información, respecto a la meta porcentual establecida para el periodo, con el fin de medir la efectividad en la solución de las solicitudes de servicios tecnológicos por parte de la Subdirección de Investigación e Información.</t>
  </si>
  <si>
    <t>Gestión efectiva de los casos de la mesa de servicio tecnológica</t>
  </si>
  <si>
    <t>Reporte en Excel de la herramienta  "Aranda" sobre los casos de la Mesa de servicios tecnológicos creados en el mes de medición.</t>
  </si>
  <si>
    <t>4.Adelantar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</si>
  <si>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TH-001</t>
  </si>
  <si>
    <t>Disminución de la brecha de conocimiento mediante las jornadas de capacitación</t>
  </si>
  <si>
    <t>Monitorear el comportamiento de la brecha generada entre el conocimiento existente y el esperado, con la implementación del plan institucional de capacitación PIC</t>
  </si>
  <si>
    <t>Aplicación oportuna del test pre y post por parte de los capacitadores</t>
  </si>
  <si>
    <t>TH-002</t>
  </si>
  <si>
    <t>Establecer el nivel de satisfacción de los funcionarios frente a las actividades del plan de bienestar</t>
  </si>
  <si>
    <t>TH-007</t>
  </si>
  <si>
    <t>Fomentar la participación de los servidores públicos de la entidad, en las actividades formuladas en el plan de bienestar e incentivos.</t>
  </si>
  <si>
    <t>Participación de los Servidores públicos de la Entidad</t>
  </si>
  <si>
    <t>Listados de Asistencia y/o Documentos que sustenten la participación en la actividad</t>
  </si>
  <si>
    <t>TH-008</t>
  </si>
  <si>
    <t>Monitorear el  comportamiento de la accidentalidad, con el fin de implementar acciones de prevención y corrección de los agentes causantes.</t>
  </si>
  <si>
    <t>Reporte oportuno de accidentes de trabajo por parte de colaboradores</t>
  </si>
  <si>
    <t>(N° accidentes de trabajo del periodo / N° total de Colaboradores activos del periodo)* 100</t>
  </si>
  <si>
    <t>*Formato único de reportes de accidentes de trabajo
*Matriz Registros de accidentalidad 
* Base de datos ARL
* Bases de datos de funcionarios de planta y contratistas</t>
  </si>
  <si>
    <t>Base de datos de accidentalidad</t>
  </si>
  <si>
    <t>TH-009</t>
  </si>
  <si>
    <t>Verificar el impacto de las actividades en promoción y prevención que se ejecutan, a través del Monitoreo del ausentismo por causa medicas.</t>
  </si>
  <si>
    <t>Reporte oportuno de incapacidades</t>
  </si>
  <si>
    <t xml:space="preserve">* Base de datos ARL
* Bases de datos de trabajadores de planta
* Información de incapacidades medicas </t>
  </si>
  <si>
    <t>Matriz de registro de incapacidades filtrada para el período</t>
  </si>
  <si>
    <t>TH-010</t>
  </si>
  <si>
    <t>Realizar el monitoreo a los empleos ocupados o cubiertos  del total de empleos que conforman la planta de la SDIS</t>
  </si>
  <si>
    <t>(Número de empleos provistos en el periodo/Número total de cargos de planta establecidos en el Decreto vigente)*100</t>
  </si>
  <si>
    <t>* Base de datos con la Planta de empleos de la SDIS
* Nombramientos (Actos Administrativos)</t>
  </si>
  <si>
    <t>Matriz de registro donde se evidencie la cantidad de empleos provistos en el período</t>
  </si>
  <si>
    <t xml:space="preserve">TH-7748-001 </t>
  </si>
  <si>
    <t>Presupuesto ejecutado del proyecto de inversión</t>
  </si>
  <si>
    <t>Ejecución de presupuesto programado por meta.</t>
  </si>
  <si>
    <t>(∑presupuesto  acumulado ejecutado de las metas del proyecto / ∑presupuesto acumulado programado de las metas del proyecto )*100</t>
  </si>
  <si>
    <t xml:space="preserve">Plan Anual de Adquisiciones
Ejecución PAC </t>
  </si>
  <si>
    <t>TH-7748-002</t>
  </si>
  <si>
    <t>Seguimiento a la ejecución de tareas del proyecto de inversión</t>
  </si>
  <si>
    <t>Cumplimiento de tareas programadas.</t>
  </si>
  <si>
    <t>(# de tareas ejecutadas en el periodo / Total de tareas programadas en el periodo) *100%</t>
  </si>
  <si>
    <t>Plan de Acción - SPI</t>
  </si>
  <si>
    <t>Plan de Acción - SPI con seguimiento para el periodo.</t>
  </si>
  <si>
    <t>GC-001</t>
  </si>
  <si>
    <t>Implementación de la gestión del conocimiento</t>
  </si>
  <si>
    <t>Determinar el porcentaje de cumplimiento de las actividades planificadas para la implementación de la Gestión del conocimiento de acuerdo con los lineamientos definidos por la Política de Gestión del Conocimiento y la Innovación en el marco del MIPG.</t>
  </si>
  <si>
    <t>Ejecución de las actividades de implementación de la Gestión del conocimiento programadas en el periodo.</t>
  </si>
  <si>
    <t>(Porcentaje promedio de avance en las actividades ejecutadas / Porcentaje promedio programado para las actividades identificadas en el Plan de  implementación de Gestión del conocimiento planificadas) *100</t>
  </si>
  <si>
    <t>Plan de implementación de Gestión del conocimiento</t>
  </si>
  <si>
    <t>1. Para el cálculo del numerador se tomarán las actividades programadas para el periodo de reporte en el Plan de Implementación de Gestión del Conocimiento y se tomará el porcentaje promedio de avance en tales  actividades .
2. Para el Denominador se tomará el porcentaje promedio programado para el periodo.</t>
  </si>
  <si>
    <t>1. Plan de implementación de Gestión del conocimiento con reportes de seguimiento</t>
  </si>
  <si>
    <t xml:space="preserve">Gestión documental </t>
  </si>
  <si>
    <t>GD-001</t>
  </si>
  <si>
    <t>Circular N° 007 del 28/02/2022</t>
  </si>
  <si>
    <t>Dependencias con seguimiento de la implementación de los lineamientos archivísticos.</t>
  </si>
  <si>
    <t>Establecer el porcentaje de dependencias a las que se les realiza los seguimientos de implementación de lineamientos archivísticos.</t>
  </si>
  <si>
    <t>Aplicación oportuna de los lineamientos archivísticos  por parte de los responsables de las Subdirecciones Locales y Dependencias para el seguimiento de la implementación.</t>
  </si>
  <si>
    <t>(Número de Dependencias con seguimientos de implementación de los lineamientos archivísticos/ Número total de Dependencias de la entidad con producción documental) * 100</t>
  </si>
  <si>
    <t>*Informe de Visitas de seguimiento.
*Registros de asistencia.</t>
  </si>
  <si>
    <t>Numerador: Sumar las dependencias con seguimientos de implementación de los lineamientos archivísticos.
Denominador: Tomar el total de dependencias de la SDIS con producción documental, para las cuales aplica la implementación de lineamientos archivísticos.
Nota: El resultado del indicador de la vigencia será el del último periodo.</t>
  </si>
  <si>
    <t>GD-003</t>
  </si>
  <si>
    <t>Nivel de inventario documental</t>
  </si>
  <si>
    <t>Establecer el nivel de avance del levantamiento de inventario documental conforme a los criterios técnicos de archivo, en las dependencias con producción documental de la entidad.</t>
  </si>
  <si>
    <t>Levantamiento de inventario documental y organización conforme a los criterios técnicos de archivo en los archivos de gestión por parte de las dependencias con producción documental de la entidad.</t>
  </si>
  <si>
    <t>(Volumetría documental con FUID conforme a los criterios técnicos de archivo en las dependencias con producción documental/Volumetría total identificada en las dependencias con producción documental)*100</t>
  </si>
  <si>
    <t>*Informe de Visitas de seguimiento.
*FUID de las  Dependencias.</t>
  </si>
  <si>
    <t>Numerador: Sumatoria de la volumetría en metros lineales  con inventario documental (FUID) de las dependencias con producción documental.
Denominador: Sumatoria total de la volumetría en metros lineales, identificada en las visitas de seguimiento en las dependencias con producción documental.</t>
  </si>
  <si>
    <t>GF-001</t>
  </si>
  <si>
    <t>Circular No. 007 de 28/02/2022</t>
  </si>
  <si>
    <t>Plan Anual de Caja (PAC) ejecutado</t>
  </si>
  <si>
    <t>Determinar el porcentaje mensual de ejecución del Plan Anual de Caja (PAC)  para realizar seguimiento a la  programación y emitir alertas oportunamente</t>
  </si>
  <si>
    <t>Radicación de cuentas por parte de las dependencias de acuerdo a la programación mensual del PAC</t>
  </si>
  <si>
    <t>(Valor ejecutado del PAC mensual / Valor programado del PAC mensual) * 100)</t>
  </si>
  <si>
    <t>Ejecución del PAC: giros cargados en el aplicativo BogData de la Secretaría Distrital Hacienda, de acuerdo a la radicación de los formatos MC14 en el área financiera.
Programación del PAC: entregada por cada proyecto al área financiera de la entidad y cargada en el aplicativo BogData de la Secretaría Distrital Hacienda</t>
  </si>
  <si>
    <t xml:space="preserve">Numerador:
Corresponde a los giros del mes.
Denominador:
Corresponde al PAC programado del mes
Nota: el resultado de la vigencia corresponde a la aplicación de la fórmula con la sumatoria de todos los periodos.
</t>
  </si>
  <si>
    <t xml:space="preserve">Porcentaje </t>
  </si>
  <si>
    <t>Ejecución del PAC Sistema BogData - Secretaría Distrital de Hacienda
o
Informe CBN-1001-PROGRAMA ANUAL DE CAJA</t>
  </si>
  <si>
    <t>GF-005</t>
  </si>
  <si>
    <t>Conciliaciones elaboradas</t>
  </si>
  <si>
    <t>Medir la gestión de las conciliaciones elaboradas, para garantizar la razonabilidad en los estados financieros</t>
  </si>
  <si>
    <t>Entrega oportuna de la información financiera por parte de las dependencias al área contable de la entidad</t>
  </si>
  <si>
    <t>(Número de conciliaciones elaboradas en el periodo / Número de conciliaciones programadas en el periodo) *100</t>
  </si>
  <si>
    <t>Conciliaciones elaboradas por el área contable de la entidad</t>
  </si>
  <si>
    <t>Numerador:
conciliaciones elaboradas en el mes
Denominador:
Conciliaciones programadas para el mes
Nota: el resultado de la vigencia corresponde a la aplicación de la fórmula con la sumatoria de todos los periodos.</t>
  </si>
  <si>
    <t>Registro en Excel de conciliaciones programadas y elaboradas</t>
  </si>
  <si>
    <t>GJ-002</t>
  </si>
  <si>
    <t xml:space="preserve"> Conciliaciones extrajudiciales atendidas en audiencia de conciliación.</t>
  </si>
  <si>
    <t xml:space="preserve">Verificar la asistencia a las audiencias de conciliación notificadas a la Secretaría Distrital de Integración Social, con el fin de realizar la correspondiente representación judicial en la instancia conciliatoria judicial y extra- judicial. </t>
  </si>
  <si>
    <t xml:space="preserve">Certificado de la Secretaria Técnica del Comité de Conciliación que habilita la asistencia de representación ante la instancia conciliatoria correspondiente. </t>
  </si>
  <si>
    <t>(Número de solicitudes de conciliación extrajudicial atendidas en el periodo / Número de solicitudes de conciliación extrajudiciales recibidas en la SDIS con citación a  audiencia en el periodo) * 100%</t>
  </si>
  <si>
    <t>GJ-004</t>
  </si>
  <si>
    <t>Atender de manera oportuna los asuntos que competen al Deber de Denuncia, aportando a la protección  de los derechos de los participantes de la SDIS y previniendo el daño antijurídico de la Entidad.</t>
  </si>
  <si>
    <t>Se toma la base de datos "deber de denuncia" y se filtra la columna "fecha ingreso" y la columna "fecha de salida" Nota: los casos que llegan a finales de mes se contestan y se contabilizan dentro del siguiente mes, dando cumplimiento a los términos de respuesta.</t>
  </si>
  <si>
    <r>
      <t xml:space="preserve">Base de datos Deber de denuncia </t>
    </r>
    <r>
      <rPr>
        <strike/>
        <sz val="9"/>
        <color rgb="FFFF0000"/>
        <rFont val="Arial"/>
        <family val="2"/>
      </rPr>
      <t xml:space="preserve">
</t>
    </r>
  </si>
  <si>
    <t>GJ-005</t>
  </si>
  <si>
    <r>
      <t>Base de datos Tramite acción de tutela con la verificación mensual de cumplimiento de términos</t>
    </r>
    <r>
      <rPr>
        <strike/>
        <sz val="9"/>
        <color rgb="FFFF0000"/>
        <rFont val="Arial"/>
        <family val="2"/>
      </rPr>
      <t xml:space="preserve">
</t>
    </r>
  </si>
  <si>
    <t>GL-001</t>
  </si>
  <si>
    <t>Circular N° 012 del 29/04/2022</t>
  </si>
  <si>
    <t>Servicios Logísticos Satisfactorios</t>
  </si>
  <si>
    <t>Medir el porcentaje de cumplimiento de la atención a los requerimientos logísticos de la entidad presentados  en el periodo</t>
  </si>
  <si>
    <t xml:space="preserve">
(Número de servicios requeridos atendidos dentro de los 30 días calendario siguientes a su recepción / Total de servicios requeridos recibidos durante los 30 días calendario ) *100</t>
  </si>
  <si>
    <t xml:space="preserve">1. Alertas tempranas
2. Conceptos Sanitarios
3. Visitas de Supervisión en Campo
4. Informes de operadores </t>
  </si>
  <si>
    <t>Realizar el conteo de los servicios requeridos atendidos dentro de los 30 días posteriores a la fecha de recepción e Identificar la cantidad de requerimientos allegados al proceso de Gestión Logística en el mismo periodo.</t>
  </si>
  <si>
    <t>Matriz en Excel de los servicios requeridos con la descripción de las acciones realizadas para atención del servicio requerido y sus respectivos soportes</t>
  </si>
  <si>
    <t>GL-002</t>
  </si>
  <si>
    <t>Sensibilización de uso responsable de los bienes</t>
  </si>
  <si>
    <t>Promover el uso responsable de los bienes públicos de la entidad</t>
  </si>
  <si>
    <t>Buen uso de los bienes institucionales por parte de los funcionarios y contratistas de la SDIS</t>
  </si>
  <si>
    <t>(Campañas de sensibilización ejecutadas en el periodo / Campañas de sensibilización programadas en el periodo) * 100 
2 campañas de sensibilización en el año</t>
  </si>
  <si>
    <t>Normatividad y procedimientos vigentes en lo que concierne al manejo de inventarios en la SDIS</t>
  </si>
  <si>
    <t>Realizar el conteo de las campañas de sensibilización y dividirlo en la cantidad campañas de sensibilización programadas para el periodo.</t>
  </si>
  <si>
    <t>Correos electrónicos, memorandos y/o reuniones, piezas comunicativas</t>
  </si>
  <si>
    <t>GL-003</t>
  </si>
  <si>
    <t xml:space="preserve">Traslados realizados en tiempo real </t>
  </si>
  <si>
    <t>Gestionar traslados de bienes en tiempo real</t>
  </si>
  <si>
    <t xml:space="preserve">Actualizar los responsables y ubicación del inventario institucional </t>
  </si>
  <si>
    <t xml:space="preserve">
(Número de solicitudes de traslado  atendidas en el trimestre / Total de solicitudes de traslado recibidas en el trimestre) *100</t>
  </si>
  <si>
    <t>Aplicativo SEVEN</t>
  </si>
  <si>
    <t>Identificar en la base de datos consolidada de inventarios de traslados realizados en el periodo en el aplicativo SEVEN, los cuales deben compararse con el total solicitudes de traslado recibidas en el periodo</t>
  </si>
  <si>
    <t>Matriz en Excel de los traslados atendidos</t>
  </si>
  <si>
    <t>GL-005</t>
  </si>
  <si>
    <t>Seguimiento a las pruebas representativas y/o conteos selectivos</t>
  </si>
  <si>
    <t>Realizar el seguimiento a las pruebas representativas ejecutadas por las dependencias, Subdirecciones Locales y unidades operativas en general de la SDIS</t>
  </si>
  <si>
    <t>Realizar seguimientos de la ubicación y estado del inventario institucional</t>
  </si>
  <si>
    <t>(Seguimientos de las pruebas representativas realizadas por las dependencias, Subdirecciones Locales y unidades operativa de la SDIS /   Seguimientos de las pruebas representativas  programados por las dependencias, Subdirecciones Locales y unidades operativa de la SDIS) * 100
12 pruebas representativas y/o conteos selectivos en la vigencia</t>
  </si>
  <si>
    <t>Subdirecciones Locales y unidades operativas en general de la SDIS</t>
  </si>
  <si>
    <t>Identificar en la base de datos consolidada de inventarios de pruebas representativas o selectivas realizadas, los cuales deben compararse con el total de pruebas representativas o selectivas programadas</t>
  </si>
  <si>
    <t>Informe de gestión por cada seguimiento realizado</t>
  </si>
  <si>
    <t>IVC-005</t>
  </si>
  <si>
    <t>Circular No. 026 del 18/08/2022</t>
  </si>
  <si>
    <t>Visitas realizadas por primera vez de inspección a las instituciones nuevas inscritas.</t>
  </si>
  <si>
    <t>Medir el porcentaje de cumplimiento de las visitas por primera vez  de Inspección a las Instituciones prestadoras de servicios sociales de Educación Inicial desde el enfoque de Atención Integral a la Primera Infancia - AIPI y de Protección y atención integral a personas mayores en el Distrito Capital, inscritas en el Sistema de Información y Registro de Servicios Sociales - SIRSS.</t>
  </si>
  <si>
    <t>Talento humano suficiente para atender todas las visitas de inspección de primera vez.
Disposición de las instituciones para atender la visita por primera vez.</t>
  </si>
  <si>
    <t xml:space="preserve">Instrumentos Únicos de Verificación - IUV diligenciados en el período.
Base de datos de inscripción en el Sistema de Información y Registro de Servicios Sociales - SIRSS </t>
  </si>
  <si>
    <t xml:space="preserve">El numerador corresponde al número de instituciones nuevas inscritas en el SIRSS que prestan servicios sociales con visitas por primera vez de inspección, realizadas acumuladas.
El denominador corresponde al total acumulado de instituciones nuevas inscritas en el SIRSS que prestan  servicios sociales.
</t>
  </si>
  <si>
    <t>Reporte en Excel de Instituciones prestadoras de servicios sociales de educación inicial y de protección y atención integral a personas mayores en el Distrito Capital, con fecha  de inscripción en el SIRSS, fecha de verificación de la primera visita de inspección</t>
  </si>
  <si>
    <t>IVC-007</t>
  </si>
  <si>
    <t>Visitas de Inspección y Vigilancia realizadas a las instituciones no inscritas, inscritas y activas en el Sistema de Información y Registro de Servicios Sociales (SIRSS).</t>
  </si>
  <si>
    <t>Establecer el porcentaje de visitas efectivas de inspección y vigilancia realizadas a las instituciones no inscritas, inscritas y activas en el Sistema de Información y Registro de Servicios Sociales (SIRSS), en el marco de la verificación de estándares técnicos de calidad u otros lineamientos.</t>
  </si>
  <si>
    <t>Talento humano suficiente para llevar a cabo las visitas de inspección y vigilancia a las instituciones no inscritas, e inscritas y activas.
Disposición de las instituciones para atender las visitas de inspección y vigilancia de verificación de estándares técnicos de calidad u otros lineamientos</t>
  </si>
  <si>
    <t>Base de datos de Instituciones no inscritas.
Base de datos de instituciones inscritas y activas en SIRSS.
Base de datos con la información de las visitas de inspección y vigilancia  programadas y las visitas efectivas realizadas a las instituciones.</t>
  </si>
  <si>
    <t>El numerador corresponde al número visitas de inspección y vigilancia  realizadas acumuladas en el marco de la verificación de estándares técnicos de calidad u otros lineamientos a las instituciones no inscritas, inscritas y activas en el SIRSS.
El denominador corresponde al número total visitas de inspección y vigilancia programadas acumuladas en el periodo del reporte.</t>
  </si>
  <si>
    <t xml:space="preserve">
Base de datos de las visitas de inspección y vigilancia programadas con la fecha de visita y resultado obtenido.</t>
  </si>
  <si>
    <t>PE-001</t>
  </si>
  <si>
    <t>Circular N° 026 del 18/08/2022</t>
  </si>
  <si>
    <t>Gestión en la verificación de los precios de referencia</t>
  </si>
  <si>
    <t>Verificar el cumplimiento de los requisitos mínimos para establecer los precios de referencia, de acuerdo con lo establecido en el procedimiento Precios unitarios de referencia (PCD-PE-014)</t>
  </si>
  <si>
    <t>Brindar respuesta a las solicitudes de precios de referencia entre tres (3) y ocho (8) días hábiles, una vez radicada la solicitud.</t>
  </si>
  <si>
    <t>(Número de solicitudes de tramitadas oportunamente en el mes / Número de solicitudes radicadas por las dependencias en el mes ) *100</t>
  </si>
  <si>
    <t>Matriz de seguimiento al tramite de solicitudes de precios de referencia</t>
  </si>
  <si>
    <t>Registrar en la matriz de seguimiento, las solicitudes de precios de referencia e indicar el memorando y la fecha en que se dio respuesta.
Numerador: hace referencia a la cantidad de solicitudes que tramitaron oportunamente en el mes del reporte.
Denominador: corresponde a la cantidad de solicitudes radicadas en el mes (el mes se contará desde el día 23 del mes anterior del reporte hasta el día 22 de mes de reporte).
Nota: el resultado del indicar al final de la vigencia será acumulado.</t>
  </si>
  <si>
    <t>PE-7741-003</t>
  </si>
  <si>
    <t>1. Identificar en el reporte mensual de la herramienta Aranda Query Manager, la cantidad de casos abiertos en el periodo que se encuentren en estado "solucionado" o estado "cerrado" 2.  Identificar en el reporte mensual de la herramienta Aranda Query Manager, la cantidad de casos abiertos en mesa de servicio en el periodo 3. Comparar el número de casos gestionados  (en estado "solucionado" o estado "cerrado")  con el total de casos recibidos en el periodo. 4. Comparar el porcentaje anterior, con la meta porcentual de atención de casos definida para el periodo.1. Extraer  de la herramienta Aranda Query Manager, un reporte  de los casos creados en el mes anterior
2. Identificar en el reporte mensual los casos creados cuyo especialista no pertenezca a la Subdirección de Investigación e Información
3. Identificar en el reporte mensual los casos creados  que se encuentren en estado "anulado"
4. Crear un reporte depurado del número de casos del periodo, eliminando del reporte mensual extraído de la herramienta Aranda Query Manager (punto 1) los casos que no fueron asignados a la Subdirección de Investigación e Información (punto 2) así como los casos en estado "anulado" (punto 3) 
5. Identificar en el reporte mensual  depurado (punto 4)  la cantidad de casos creados que fueron gestionados (casos se encuentren en estado "solucionado" o en estado "cerrado")
 6. Dividir el número de casos gestionados  (punto 5) sobre el número depurado de casos creados en el periodo (punto 4). 
7. Dividir el porcentaje anterior (punto 6), con la meta porcentual de gestión de casos definida para el mes.</t>
  </si>
  <si>
    <t>PSS-7564-002</t>
  </si>
  <si>
    <t>Actuaciones de seguimiento a casos de violencia intrafamiliar, delito sexual y maltrato infantil que evidencian resultado en SIRBE</t>
  </si>
  <si>
    <t>Monitorear el registro de actuaciones de seguimiento en SIRBE para los casos de violencia Intrafamiliar, delito sexual y maltrato infantil atendidos por Comisarías de Familia</t>
  </si>
  <si>
    <t>Recibir el reporte de DADE de manera oportuna, contar con el talento humano idóneo y suficiente en el área de seguimiento en las Comisarias de Familia, tener computadores con conectividad y acceso al SIRBE de manera permanente</t>
  </si>
  <si>
    <t>(No. De actuaciones de seguimiento a casos de VIF, Delito sexual y MI / No. De actuaciones de seguimiento a casos de VIF, Delito sexual y MI con resultado en Comisarías de Familia en el periodo) * 100</t>
  </si>
  <si>
    <t>SIRBE Comisarías de Familia</t>
  </si>
  <si>
    <t xml:space="preserve">1. Solicitar a DADE la base de datos que contenga las órdenes administrativas por acción de violencia intrafamiliar, denuncia delito sexual y maltrato infantil en Estado de Seguimiento y el resultado de las actuaciones del periodo a medir. 
2. Numerador: Filtrar las ordenes administrativas por acción de violencia intrafamiliar, denuncia delito sexual y maltrato infantil en Estado de Seguimiento con resultado del periodo a medir. 
3. Denominador: Total de las ordenes administrativas por acción de violencia intrafamiliar, denuncia delito sexual y maltrato infantil en Estado de Seguimiento del periodo a medir. 
4. Obtener el porcentaje con los datos del numerador y el denominador. </t>
  </si>
  <si>
    <t>Base de datos suministrada por la DADE</t>
  </si>
  <si>
    <t>Prestación de servicios sociales  para la inclusión social</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</si>
  <si>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</si>
  <si>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PSS-7730-001</t>
  </si>
  <si>
    <t>Circular No. 007 del 28/02/2022</t>
  </si>
  <si>
    <t>Personas en flujos migratorios mixtos con seguimiento a la referenciación</t>
  </si>
  <si>
    <t>Monitorear el proceso de seguimiento a la referenciación de población en flujos migratorios mixtos a servicios sociales</t>
  </si>
  <si>
    <t xml:space="preserve">Diligenciamiento correcto de los Formatos: Referenciación de población (FOR-PSS-079) que alimenta con información al Formato Seguimiento a la referenciación de población (FOR-PSS-086). </t>
  </si>
  <si>
    <t>(No. de personas migrantes con seguimiento a la referenciación en el período/ No. total de personas migrantes referenciadas en el período) * 100</t>
  </si>
  <si>
    <t>El Formato Seguimiento a la referenciación de población (FOR-PSS-086)</t>
  </si>
  <si>
    <t xml:space="preserve">Numerador:
El dato de las personas con seguimiento a la referenciación se tomará de la información contenida en el formato de seguimiento a la referenciación de población (FOR-PSS-086), Sección Seguimiento 1 Columna S “Fecha” y corresponderá al número de seguimientos hechos en el mes de reporte.
Denominador:
El dato de las personas referenciadas se tomará de la información contenida en el formato de seguimiento a la referenciación de población (FOR-PSS-086), Columna A “No.” y corresponderá al total de referenciaciones hechas en el mes de reporte.
Nota: El resultado del indicador de la vigencia corresponderá a la aplicación de la fórmula con la sumatoria de los periodos reportados.  </t>
  </si>
  <si>
    <t>Formato de seguimiento a la referenciación de población (FOR-PSS-086) consolidado por las unidades operativas del periodo de reporte correspondiente.</t>
  </si>
  <si>
    <t>PSS-7735-002</t>
  </si>
  <si>
    <t>SIRBE</t>
  </si>
  <si>
    <t>Reporte SIRBE</t>
  </si>
  <si>
    <t>36.8%</t>
  </si>
  <si>
    <t>PSS-7740-001</t>
  </si>
  <si>
    <t>Circular No. 029 del 26/09/2022</t>
  </si>
  <si>
    <t>Determinar el número de jóvenes informados en el marco del componente de prevención  integral: 
Prevención en Salud Mental y Orientación Socio Ocupacional-OSO; Prevención sustancias psicoactivas SPA; Prevención de paternidad y maternidad temprana PPYMT, y violencias.</t>
  </si>
  <si>
    <t xml:space="preserve">Monitorear el cumplimiento de las acciones que se encuentran a cargo de la Subdirección para la Juventud, que hacen parte del componente de Prevención Integral. </t>
  </si>
  <si>
    <t>(Número de jóvenes informados sobre prevención integral / Número de jóvenes programados para ser informados sobre prevención integral) *100</t>
  </si>
  <si>
    <t>Sistema de Información Misional.</t>
  </si>
  <si>
    <r>
      <t>Conteo de metas del Sistema de Información Misional</t>
    </r>
    <r>
      <rPr>
        <strike/>
        <sz val="9"/>
        <color rgb="FFFF0000"/>
        <rFont val="Arial"/>
        <family val="2"/>
      </rPr>
      <t xml:space="preserve"> </t>
    </r>
  </si>
  <si>
    <t>PSS-7740-002</t>
  </si>
  <si>
    <t xml:space="preserve">Determinar el número de jóvenes vinculados a la plataforma Distrito Joven con relación a la proyección de metas de registro anual. </t>
  </si>
  <si>
    <t>Implementar de manera efectiva las acciones proyectadas en materia de comunicación y gestión de oportunidades.</t>
  </si>
  <si>
    <t>(Número de jóvenes vinculados a la plataforma distrito joven / número de jóvenes programados para vincular a la plataforma distrito joven) *100</t>
  </si>
  <si>
    <t xml:space="preserve">Reportes plataforma Distrito Joven. </t>
  </si>
  <si>
    <t>Reporte de registros de la plataforma Distrito Joven</t>
  </si>
  <si>
    <t>PSS-7740-003</t>
  </si>
  <si>
    <t>Determinar el número de mujeres jóvenes beneficiadas por los servicios sociales, del total de jóvenes atendidas con vulnerabilidad social.</t>
  </si>
  <si>
    <t>Implementar estrategias con enfoque diferencial de inclusión para las mujeres jóvenes en los servicios prestados.</t>
  </si>
  <si>
    <t xml:space="preserve">(Número de mujeres jóvenes beneficiadas por los servicios sociales de la Subdirección para la Juventud / Número total de jóvenes beneficiados por los servicios sociales de la Subdirección para la Juventud)*100.  </t>
  </si>
  <si>
    <t>PSS-7740-004</t>
  </si>
  <si>
    <t xml:space="preserve">Identificar la efectividad del plan de atención integral formulado para la ejecución de la medida de restablecimiento de derechos en administración de justicia o de la sanción penal, en el servicio de atención especializada a adolescentes vinculados al Sistema de Responsabilidad Penal para adolescentes. </t>
  </si>
  <si>
    <t>Seguimiento oportuno y documentado al plan de atención individual definido para cada participante.
Actualización del estado del participante en el sistema misional SIRBE de acuerdo al seguimiento al plan de atención individual.</t>
  </si>
  <si>
    <t xml:space="preserve">(No. de adolescentes que egresan del servicio de atención especializada por cumplimiento de la medida o sanción / No. de adolescentes en estado atendido en el periodo) * 100 </t>
  </si>
  <si>
    <t>Sistema Misional.</t>
  </si>
  <si>
    <t>Numerador: reporte oficial del sistema misional de la vigencia (Estado: atendido por criterio cumplimiento de la medida o sanción, o finalización del proceso de atención)
Denominador: reporte oficial del sistema misional de la vigencia (estado: atendido).
Nota: el resultado del acumulado del periodo es la sumatoria.</t>
  </si>
  <si>
    <t>PSS-7744-001</t>
  </si>
  <si>
    <t>Numerador: Sistema Misional SIRBE.
Denominador: Sistema Misional SIRBE.</t>
  </si>
  <si>
    <t>Numerador: reporte de la meta 2 de las modalidades jardines infantiles diurnos, nocturnos, casas de pensamiento intercultural y espacios rurales. 
Denominador: reporte Sistema Misional SIRBE</t>
  </si>
  <si>
    <t>PSS-7744-002</t>
  </si>
  <si>
    <t>Numerador: Sistema Misional SIRBE
Denominador: directorio servicios sociales Subdirección para la Infancia</t>
  </si>
  <si>
    <t>Numerador: reporte Sistema Misional SIRBE.
Denominador: directorio servicios sociales Subdirección para la Infancia.</t>
  </si>
  <si>
    <t>PSS-7744-003</t>
  </si>
  <si>
    <t>Numerador: sistema misional SIRBE.
Denominador: sistema misional SIRBE.</t>
  </si>
  <si>
    <t>Numerador: reporte sistema misional SIRBE. 
Denominador: reporte sistema misional SIRBE.</t>
  </si>
  <si>
    <t>PSS-7744-004</t>
  </si>
  <si>
    <t>Gestantes, niñas y niños de primera infancia atendidos en la modalidad crecemos en la ruralidad.</t>
  </si>
  <si>
    <t xml:space="preserve">Monitorear la atención de gestantes, niñas y niños de primera infancia que participan en la modalidad crecemos en la ruralidad. </t>
  </si>
  <si>
    <t>Diligenciamiento del Formato Ficha SIRBE y registro oportuno de su información en el Sistema Misional SIRBE.</t>
  </si>
  <si>
    <t>(No. de gestantes, niñas y niños de primera infancia en estados: atendido, en atención y suspendido en la modalidad crecemos en la ruralidad en el periodo / No. de cupos ofertados en la modalidad crecemos en la ruralidad) * 100</t>
  </si>
  <si>
    <t>Numerador: sistema misional SIRBE
Denominador: directorio servicios sociales Subdirección para la Infancia</t>
  </si>
  <si>
    <t>Numerador: reporte sistema misional SIRBE.
Denominador: directorio servicios sociales Subdirección para la Infancia.</t>
  </si>
  <si>
    <t>PSS-7744-005</t>
  </si>
  <si>
    <t>Gestantes, niñas y niños de primera infancia con permanencia mínima de 90 días en la modalidad crecemos en la ruralidad.</t>
  </si>
  <si>
    <t xml:space="preserve">Monitorear la permanencia mínima de 90 días de gestantes, niñas y niños de primera infancia que participan en la modalidad crecemos en la ruralidad. </t>
  </si>
  <si>
    <t>Seguimiento a la permanencia de gestantes, niñas y niños que participan en la modalidad crecemos en la ruralidad.</t>
  </si>
  <si>
    <t>(No. acumulado de gestantes, niñas y niños de primera infancia en estados: atendido, en atención y suspendido (con motivo diferente a notificación de egreso) que permanecen mínimo 90 días en la modalidad crecemos en la ruralidad / No. acumulado de gestantes, niñas y niños de primera infancia en estados: atendido, en atención y suspendido (con motivo diferente a notificación de egreso) en la modalidad crecemos en la ruralidad) * 100</t>
  </si>
  <si>
    <t>Numerador: reporte sistema misional SIRBE 
Denominador: reporte sistema misional SIRBE</t>
  </si>
  <si>
    <t>PSS-7744-006</t>
  </si>
  <si>
    <t>Numerador: sistema misional SIRBE
Denominador: sistema misional SIRBE</t>
  </si>
  <si>
    <t>Numerador: Reporte de niñas, niños y adolescentes en estado atendido con motivo de egreso "finalización proceso de atención" del Sistema Misional SIRBE.
Denominador: Reporte de niñas, niños y adolescentes en estado atendido del Sistema Misional SIRBE.</t>
  </si>
  <si>
    <t>Bimestral</t>
  </si>
  <si>
    <t>PSS-7744-007</t>
  </si>
  <si>
    <t>Información actualizada en la base de datos de cualificación y en el directorio servicios sociales Subdirección para la Infancia.</t>
  </si>
  <si>
    <t>PSS-7744-010</t>
  </si>
  <si>
    <t>Jardines infantiles privados inscritos en el Sistema de Información y Registro de Servicios Sociales asesorados técnicamente.</t>
  </si>
  <si>
    <t>Monitorear el número de jardines infantiles privados inscritos en el Sistema de Información y Registro de Servicios Sociales asesorados técnicamente.</t>
  </si>
  <si>
    <t xml:space="preserve">Registro oportuno y con calidad de la información de los jardines infantiles privados asesorados en el sistema misional SIRBE.
Garantizar la oferta y divulgación del servicio de asesoría técnica a los jardines infantiles privados del Distrito. </t>
  </si>
  <si>
    <t>(No. de jardines infantiles privados inscritos en el Sistema de Información y Registro de Servicios Sociales que fueron asesorados técnicamente y registrados en el Sistema Misional SIRBE durante el mes (acumulado) / No. de jardines infantiles privados inscritos en el Sistema de Información y Registro de Servicios Sociales durante la vigencia (acumulados)) *100</t>
  </si>
  <si>
    <t>Numerador: Sistema Misional SIRBE.
Denominador: Sistema de Información y Registro de Servicios Sociales.</t>
  </si>
  <si>
    <t>Numerador: Reporte del Sistema Misional SIRBE por localidad.
Denominador: reporte del Sistema de Información y Registro de Servicios Sociales.</t>
  </si>
  <si>
    <t>PSS-7744-011</t>
  </si>
  <si>
    <t>Numerador: Sistema Misional SIRBE.
Denominador: directorio de servicios sociales Subdirección para la Infancia.</t>
  </si>
  <si>
    <t>PSS-7745-001</t>
  </si>
  <si>
    <t>Población participante de los servicios sociales y apoyos alimentarios con clasificación de su estado nutricional.</t>
  </si>
  <si>
    <t>Analizar la eficacia de la vigilancia nutricional en la Secretaría Distrital de Integración Social al medir el porcentaje de población participante (con estado en atención en el SIRBE) de los servicios y apoyos alimentarios que cuenta con clasificación del estado nutricional.</t>
  </si>
  <si>
    <t>Calidad y oportunidad del dato de antropometría registrado</t>
  </si>
  <si>
    <t>(Número de participantes en atención en servicios sociales o apoyos alimentarios con clasificación del estado nutricional / Total de participantes en atención en servicios sociales o apoyos alimentarios con tamizaje nutricional)*100%</t>
  </si>
  <si>
    <t>Sistema SIRBE base de nutrición</t>
  </si>
  <si>
    <t xml:space="preserve">Base de datos del Total de participantes en atención en servicios sociales o apoyos de complementación alimentaria con clasificación del estado nutricional en la SDIS.           </t>
  </si>
  <si>
    <t>PSS-7749-001</t>
  </si>
  <si>
    <t xml:space="preserve">Personas atendidas en emergencia social, referenciadas a servicios sociales </t>
  </si>
  <si>
    <t>Monitorear la referenciación de población a servicios sociales</t>
  </si>
  <si>
    <t>Diligenciamiento correcto del formato Seguimiento a la referenciación de población (FOR-PSS-086),  por parte de los equipos locales</t>
  </si>
  <si>
    <t>(Número de personas atendidas en emergencia social, referenciadas a los servicios sociales en el periodo / Número de personas atendidas en emergencia social en el periodo) *100</t>
  </si>
  <si>
    <t>Formato seguimiento a la referenciación de población (FOR-PSS-086)
Reporte SIRBE personas atendidas en emergencia social</t>
  </si>
  <si>
    <t>Para calcular el numerador, se debe:
* Solicitar a los equipos locales la información registrada en el formato seguimiento a la referenciación de población (FOR-PSS-086) con corte mensual.
* Sumar y totalizar los reportes de cada equipo local.
* El dato se extrae del total de registros de la columna A de la base consolidada del formato de seguimiento a la referenciación de población (FOR-PSS-086)
Para calcular el denominador, se debe solicitar a la Dirección de Análisis y Diseño Estratégico (DADE) el reporte del número de personas atendidas en la modalidad de emergencia social del período a medir.
Finalmente, dividir el número de personas referenciadas entre el número de personas atendidas en la modalidad de emergencia social en el período y multiplicar por 100.
Nota: el cálculo del indicador para la vigencia (tanto el numerador como el denominador), corresponderá a la sumatoria de los períodos.</t>
  </si>
  <si>
    <t>Base consolidada del formato de Seguimiento a la referenciación de población (FOR-PSS-086)
Reporte SIRBE personas atendidas en emergencia social</t>
  </si>
  <si>
    <t>PSS-7749-002</t>
  </si>
  <si>
    <t xml:space="preserve">Familias atendidas en EDRAN social con registro de población afectada (F05), orientadas a servicios sociales </t>
  </si>
  <si>
    <t>Monitorear las orientaciones de familias atendidas en EDRAN social con registro de población afectada (F05) a servicios sociales</t>
  </si>
  <si>
    <t>Diligenciamiento correcto del formato de registro de población afectada (F05) por parte del equipo de Gestión del Riesgo</t>
  </si>
  <si>
    <t>(Número de familias atendidas en EDRAN Social con registro de población afectada (F05), orientadas a los servicios sociales en el periodo / Número de familias atendidas en EDRAN Social con registro de población afectada (F05) en el periodo) *100</t>
  </si>
  <si>
    <t>Formato de reporte de las orientaciones realizadas a las Familias atendidas en EDRAN social con registro de población afectada (F05). (Formato No controlado)
Reporte SIRBE de EDRAN Social con registro de población afectada (F05.)</t>
  </si>
  <si>
    <t>Numerador:
1. Solicitar al equipo de Gestión de Riesgo los formatos  de registro de población afectada (F05), diligenciados durante el mes.
2. Consolidar los formatos de registro de población afectada (F05) que contengan observaciones de orientación, en el Formato de reporte de las orientaciones realizadas a las Familias atendidas en EDRAN social con registro de población afectada (F05). (Formato No controlado) diligenciados durante el mes.
3. El dato se extrae del total de registros de la columna A (# FAMILIAS 
ORIENTADAS) de la base consolidada del Formato de reporte de las orientaciones realizadas a las Familias atendidas en EDRAN social con registro de población afectada (F05). (Formato No controlado).
Denominador:
4. Solicitar a la Dirección de Análisis y Diseño Estratégico -DADE- el reporte del número de familias (núcleos) atendidas en EDRAN social con registro de población afectada (F05).
Dividir el número de familias orientadas entre el número de familias atendidas en EDRAN social con registro de población afectada (F05) y multiplicar por 100.
Nota: Para el cálculo del indicador de la vigencia tanto el numerador como el denominador corresponderá a la sumatoria de los períodos.</t>
  </si>
  <si>
    <t>Base consolidada del Formato de reporte de las orientaciones realizadas a las Familias atendidas en EDRAN social con registro de población afectada (F05). (Formato No controlado)
Reporte SIRBE familias atendidas en EDRAN social con registro de población afectada (F05)</t>
  </si>
  <si>
    <t>PSS-7752-001</t>
  </si>
  <si>
    <t>Casos atendidos oportunamente en los Centros Proteger</t>
  </si>
  <si>
    <t xml:space="preserve">Medir la oportunidad de la atención a casos en los Centros Proteger, de acuerdo a la normatividad vigente aplicable, con el fin de garantizar la protección de los Niños, Niñas y adolescentes. </t>
  </si>
  <si>
    <t>Registro oportuno de datos en el sistema de información.</t>
  </si>
  <si>
    <t xml:space="preserve">(Número de casos atendidos oportunamente en Centros Proteger / Número total de casos recibidos en Centros Proteger) * 100 </t>
  </si>
  <si>
    <t>Herramienta para registro y seguimiento de los niños y niñas en los Centros Proteger</t>
  </si>
  <si>
    <t>PSS-7753-001</t>
  </si>
  <si>
    <t>Circular Nº 29 del 26/09/2022</t>
  </si>
  <si>
    <t>Asistencia de jóvenes a sesiones grupales e individuales de las Salas de Escucha-Siente tu sexualidad.</t>
  </si>
  <si>
    <t>Crear una convocatoria y atención que atraiga a las y los jóvenes a participar, para que una vez programados, asistan a las sesiones grupales e individuales de las Salas de Escucha-Siente tu sexualidad.</t>
  </si>
  <si>
    <t>(Número de jóvenes  atendidos en sesiones  de las Salas de Escucha-Siente tu sexualidad/ Número de jóvenes programados para ser atendidos en las Salas de Escucha-Siente tu sexualidad) *100</t>
  </si>
  <si>
    <t xml:space="preserve">
1. Listado de asistencia (donde los jóvenes participan en toda la jornada) con información básica 
</t>
  </si>
  <si>
    <r>
      <t>El numerador corresponde al número de jóvenes atendidos</t>
    </r>
    <r>
      <rPr>
        <sz val="9"/>
        <color rgb="FF7030A0"/>
        <rFont val="Arial"/>
        <family val="2"/>
      </rPr>
      <t xml:space="preserve">,  </t>
    </r>
    <r>
      <rPr>
        <sz val="9"/>
        <rFont val="Arial"/>
        <family val="2"/>
      </rPr>
      <t xml:space="preserve">entendiendo como las y los jóvenes que asisten al menos a una sesión </t>
    </r>
    <r>
      <rPr>
        <sz val="9"/>
        <color rgb="FF7030A0"/>
        <rFont val="Arial"/>
        <family val="2"/>
      </rPr>
      <t>a</t>
    </r>
    <r>
      <rPr>
        <sz val="9"/>
        <rFont val="Arial"/>
        <family val="2"/>
      </rPr>
      <t xml:space="preserve"> las Salas de Escucha-Siente tu sexualidad, a través del dato que aporta el listado de asistencia con la información básica de las y los jóvenes
El denominador corresponde a la totalidad de jóvenes que se programaron para ser atendidas/os en las Salas de Escucha-Siente tu sexualidad durante la vigencia.</t>
    </r>
  </si>
  <si>
    <t>1. Listados de asistencia con información básica 
2. Matriz Excel con información
3. Memoria de la sala de escucha</t>
  </si>
  <si>
    <t>NA</t>
  </si>
  <si>
    <t>7756 - Compromiso Social por la Diversidad en Bogotá</t>
  </si>
  <si>
    <t>PSS-7756-003</t>
  </si>
  <si>
    <t>Nivel de atenciones en el componente de orientación psicosocial individual del servicio social Casas LGBTI</t>
  </si>
  <si>
    <t>Monitorear el nivel de atenciones realizadas en el componente de orientación psicosocial individual del servicio social Casas LGBTI, en el marco del Plan de Atención Integral del servicio, con la finalidad de evidenciar la gestión del equipo psicosocial.</t>
  </si>
  <si>
    <t xml:space="preserve">Registro del Seguimiento psicosocial (FOR-PSS-424) que soportan las atenciones realizadas en el componente de orientación psicosocial individual del servicio Casas LGBTI.
</t>
  </si>
  <si>
    <t>PSS-7757-001</t>
  </si>
  <si>
    <t>Circular N° 010 del 31/03/2022</t>
  </si>
  <si>
    <r>
      <t xml:space="preserve">Personas en riesgo de habitar la calle atendidas mediante la </t>
    </r>
    <r>
      <rPr>
        <sz val="9"/>
        <color theme="1"/>
        <rFont val="Arial"/>
        <family val="2"/>
      </rPr>
      <t>estrategia de prevención de la habitabilidad en calle</t>
    </r>
  </si>
  <si>
    <t>Medir el número de personas en riesgo de habitar calle identificadas y atendidas mediante la estrategia de prevención de la habitabilidad en calle, a fin de generar insumos con miras a optimizar la ruta para su abordaje.</t>
  </si>
  <si>
    <t>Identificación del nivel de riesgo de las personas vinculadas en la estrategia de prevención
Gestión de los recursos necesarios para la atención de las personas identificadas.</t>
  </si>
  <si>
    <t>(Número de personas en riesgo de habitar la calle atendidas mediante la estrategia / Número de personas  en riesgo de habitar la calle identificadas para ser atendidas mediante la estrategia) * 100</t>
  </si>
  <si>
    <t xml:space="preserve">
Base de datos de personas en riesgo atendidas  
Base de datos instrumento de tamizaje</t>
  </si>
  <si>
    <t>El valor del numerador corresponde al número de personas en riesgo de habitar la calle atendidas mediante la estrategia de prevención de la habitabilidad en calle. Este valor se encuentra registrado en la base de datos que administra la Subdirección para la Adultez.
El denominador hace referencia al número de personas en riesgo de habitar la calle identificadas para ser atendidas mediante la estrategia de prevención de la habitabilidad en calle. Este valor se encuentra detallado en la base de datos del instrumento de tamizaje.
Nota: el reporte acumulado corresponde al resultado obtenido al final de la vigencia, que reúne los datos recopilados a lo largo de la misma.</t>
  </si>
  <si>
    <t>Reporte de las personas atendidas en el periodo vs las personas identificadas mediante la herramienta de tamizaje.</t>
  </si>
  <si>
    <t>7757 - Implementación de estrategias y servicios integrales para el abordaje del fenómeno de habitabilidad en calle en Bogotá</t>
  </si>
  <si>
    <t>PSS-7757-002</t>
  </si>
  <si>
    <t xml:space="preserve">Ciudadanas y ciudadanos habitantes de calle atendidos mediante Planes de Atención Individual para el Desarrollo de Capacidades </t>
  </si>
  <si>
    <t>Medir el número de personas habitantes de calle atendidas mediante Planes de Atención Individual para el Desarrollo de Capacidades, a fin de generar insumos con miras a la optimización de la estrategia de abordaje en calle.</t>
  </si>
  <si>
    <t>Identificación de las ciudadanas y ciudadanos habitantes de calle para su atención mediante los planes de atención.</t>
  </si>
  <si>
    <t>(Número de personas atendidas mediante los planes de atención individual para el desarrollo de capacidades / Número de personas identificadas como potenciales para ser atendidas mediante los planes de atención individual para el desarrollo de capacidades) * 100</t>
  </si>
  <si>
    <t>Registro Ruta Individual de Derechos en SIRBE
Base de datos instrumento de identificación para planes de atención individual para el desarrollo de capacidades de la Subdirección para la Adultez</t>
  </si>
  <si>
    <t>Para el cálculo del número de ciudadanas y ciudadanos habitantes de calle atendidos en la Ruta Individual de Derechos (numerador) se deben consultar las personas únicas atendidas teniendo en cuenta el tipo de actuación de estado "2 INTERVENCION" durante el periodo de consulta, realizando la misma de la siguiente manera: 1. Ingresar a la herramienta SIRBE, pestaña superior "consulta" seleccionar "estado y actuaciones", luego seleccionar "consulta de actuaciones" 2. Definir el proyecto, modalidad Contacto y atención en calle- submodalidad Ruta Individual de derechos-RID, 3. Los campos siguientes de SLIS, CDS, localidad donde vive el beneficiario y filtro por actuaciones se dejan en blanco y solo se diligenciará la fecha inicial y la fecha final. 4. Se seleccionan las variables básicas necesarias, teniendo en cuenta nombre corto CDS para definir localidad y actuación. Sin embargo, para este conteo solo se filtrarán las actuaciones de Acompañamiento al proceso, Compromiso a derechos, Seguimiento a derechos. 5. Seleccionar Generar y exportar, comparado con el número de ciudadanas y ciudadanos habitantes de calle registrados en la base de datos del instrumento de identificación de la subdirección.
Esta información se divide entre la información suministrada por la Subdirección para la Adultez en la base de datos de identificación de posibles Planes de Atención Individual para el Desarrollo de Capacidades (denominador), la cual se recopila mediante la aplicación del formato Plan de Atención individual (FOR-PSS-128). A través de este instrumento se identifican las y los potenciales participantes en Planes de atención Individual para el Desarrollo de Capacidades (PIDC).
Nota: el reporte acumulado corresponde al resultado obtenido al final de la vigencia, que reúne los datos recopilados a lo largo de la misma.</t>
  </si>
  <si>
    <t>Reporte de las personas atendidas mediante los planes de atención individual para el desarrollo de capacidades vs personas identificadas como potenciales.</t>
  </si>
  <si>
    <t>PSS-7757-003</t>
  </si>
  <si>
    <t xml:space="preserve">
Personas que participan en las acciones propuestas por la estrategia de abordaje comunitario</t>
  </si>
  <si>
    <t xml:space="preserve">
Medir el número de personas que participan en las acciones propuestas por la estrategia de abordaje comunitario, a fin de generar insumos para optimizar la intervención de conflictos en torno al fenómeno de habitabilidad en calle.</t>
  </si>
  <si>
    <t>Identificación de actores sociales para la vinculación del desarrollo de capacidades colectivas para la transformación de imaginarios.</t>
  </si>
  <si>
    <t>(Número de personas que participan en educación en calle como parte de la estrategia de abordaje comunitario / Número de personas identificadas en los territorios mediante el mapeo de actores sociales) * 100</t>
  </si>
  <si>
    <t>Contacto y atención en calle - Educación en calle del SIRBE
Base de datos instrumento de mapa de actores sociales de la Subdirección para la Adultez</t>
  </si>
  <si>
    <t>El valor del numerador corresponde con el número de personas que participan en educación en calle como parte de la estrategia de abordaje comunitario (1. Ubicar y seleccionar en la parte superior de la pantalla la opción "Consultas". 2. Seleccionar la opción "Consulta información cursos" y luego "Cursos registrados" 3. Seleccionar el proyecto.  4. Desplegar la modalidad de "Contacto y atención en calle" y seleccionar la submodalidad "Educación en calle". 5. En actuación seleccionar "Educación en calle".  6. En la pestaña de "Información de cursos" se debe de diligenciar, en los espacios de filtros de fechas, en la opción que "Cuya fecha de inicio este entre" se debe diligenciar la fecha inicial de consulta. Y en el filtro "Cuya fecha de fin este entre" se debe diligenciar la fecha final de la consulta, los demás espacios de fecha no se deben de seleccionar. Las variables de consulta para esta pestaña son: actividad, código del curso, fecha fin, fecha inicio, nombre corto del CDS, nombre del curso, asistentes asignados e instructor. 7. Para conocer los asistentes a estos cursos se debe de seleccionar la pestaña de "Información de beneficiarios inscritos en curso y seleccionar las variables básicas de consulta como nombre, apellidos etc.).
El denominador hace referencia al número total de personas registradas en la base de datos de mapa de actores sociales de la Subdirección para la Adultez.
Nota: el reporte acumulado corresponde al resultado obtenido al final de la vigencia, que reúne los datos recopilados a lo largo de la misma.</t>
  </si>
  <si>
    <t>Reporte de las personas que participan en las acciones de la estrategia de abordaje comunitario vs personas identificadas en el territorio mediante el mapa de actores sociales.</t>
  </si>
  <si>
    <t>PSS-7757-004</t>
  </si>
  <si>
    <t>Servicios adaptados desde los enfoques diferencial, de género y territorial para la atención de ciudadanas y ciudadanos habitantes de calle o en riesgo de estarlo</t>
  </si>
  <si>
    <t>Medir el número de servicios adaptados bajo enfoque diferencial, de género y territorial para la atención de personas habitantes de calle o en riesgo de estarlo, a fin de generar insumos con miras a optimizar la oferta del proyecto 7757.</t>
  </si>
  <si>
    <t>Adaptar la prestación de los servicios, brindando una atención diferencial con enfoque de género y territorial.</t>
  </si>
  <si>
    <t>(Número de servicios adaptados desde los enfoques diferencial, de género y territorial / Número de servicios en funcionamiento) * 100</t>
  </si>
  <si>
    <t>Herramienta de valoración y seguimiento de la implementación de los enfoques diferencial, de género y territorial de la Subdirección para la Adultez</t>
  </si>
  <si>
    <t>El valor del numerador corresponde al número de servicios adaptados con enfoque diferencial, de género y territorial verificados a partir de la implementación de la herramienta de valoración y seguimiento.
El denominador hace referencia al número de servicios que presta la entidad y que están en funcionamiento para la vigencia.</t>
  </si>
  <si>
    <t>Reporte del avance en la adaptación de los enfoques en los servicios en funcionamiento.</t>
  </si>
  <si>
    <t>Prestación de servicios sociales para la inclusión social</t>
  </si>
  <si>
    <t>PSS-7757-005</t>
  </si>
  <si>
    <t>Ciudadanos y ciudadanas habitantes de calle y en riesgo de estarlo con avances en procesos de inclusión social</t>
  </si>
  <si>
    <t>Medir el número de ciudadanas y ciudadanos habitantes de calle y en riesgo de estarlo con avances en procesos de inclusión social, a fin de generar insumos para optimizar su abordaje integralmente.</t>
  </si>
  <si>
    <t xml:space="preserve"> 
Acciones promovidas desde las estrategias y modalidades frente a los procesos de inclusión social de los participantes.</t>
  </si>
  <si>
    <t>(Número de personas habitantes de calle y en riesgo de estarlo que participan en estrategias y modalidades y logran avances en sus planes de atención individual / Número de personas habitantes de calle y en riesgo de estarlo que participan en estrategias y modalidades y cuentan con planes de atención individual activos) * 100</t>
  </si>
  <si>
    <t>Base de datos de personas registradas a partir de la herramienta de monitoreo y seguimiento a los procesos de inclusión social de la Subdirección para la Adultez</t>
  </si>
  <si>
    <t>El valor del numerador corresponde al número de personas con avances en sus planes de atención individual, según la herramienta de monitoreo y seguimiento de la Subdirección para Adultez.
El denominador se refiere al número de personas vinculadas a las estrategias y modalidades del proyecto con planes de atención individual activos.</t>
  </si>
  <si>
    <t>Informe del monitoreo y seguimiento a los procesos de inclusión social de personas atendidas en servicios y estrategias del proyecto.</t>
  </si>
  <si>
    <t>PSS-7768-001</t>
  </si>
  <si>
    <t>Cumplimiento de las Tareas del plan de acción de la vigencia del proyecto de inversión</t>
  </si>
  <si>
    <t>Monitorear el cumplimiento de las tareas programadas en el plan de acción del proyecto de inversión 7768</t>
  </si>
  <si>
    <t xml:space="preserve">Imprevistos en la contratación del Talento humano
Cuarentenas estrictas que impidan la circulación y visitas a hogares
Por restricciones
normativas no entregar los Bonos de Oportunidad </t>
  </si>
  <si>
    <t xml:space="preserve">
(Número de tareas realizadas del plan de acción a la fecha del corte del período reportado / Número de tareas  programadas del plan de acción al período reportado)*100
</t>
  </si>
  <si>
    <t>Plan de Acción Proyecto 7768 corresponde a los soportes relacionados en el Plan de Acción:
Matriz de Seguimiento, Documentos Técnicos,
Informes de proceso y  tablero de Control</t>
  </si>
  <si>
    <t xml:space="preserve">
El numerador corresponderá al número total de tareas realizadas del plan de acción a la fecha del corte del período reportado y el denominador corresponderá al número total de tareas programadas al periodo de reporte.
Nota: el resultado del indicador de gestión corresponderá al total tareas realizadas en la vigencia
La cantidad de tareas programadas puede variar según las dinámicas propias del proyecto las cuales se verán reflejadas en plan de acción actualizado.</t>
  </si>
  <si>
    <t xml:space="preserve">Reporte en Excel de los soportes programados para cada periodo. Este contendrá el listado de tareas con: fecha de creación de la tarea, fecha programada de ejecución, fecha de ejecución y observaciones
</t>
  </si>
  <si>
    <t>PSS-7770-001</t>
  </si>
  <si>
    <t>PSS-7770-002</t>
  </si>
  <si>
    <t>PSS-7770-003</t>
  </si>
  <si>
    <t>PSS-7770-004</t>
  </si>
  <si>
    <t>PSS-7770-008</t>
  </si>
  <si>
    <t>PSS-7771-001</t>
  </si>
  <si>
    <t>Personas con discapacidad, sus familias, cuidadores(as) y otros actores presentes en los territorios que participan en ejercicios de sensibilización y toma de conciencia para la disminución de barreras frente a la discapacidad</t>
  </si>
  <si>
    <t>Medir el porcentaje de participación de las personas con discapacidad, sus familias, cuidadores - as  y otros actores presentes en los territorios en los ejercicios de sensibilización y toma de conciencia para la disminución de barreras frente a la discapacidad que desarrolle el proyecto</t>
  </si>
  <si>
    <t>Disponibilidad de las personas con discapacidad, sus familias, cuidadores(as)  y otros actores presentes en los territorios para participar en los ejercicios de sensibilización y toma de conciencia para la disminución de barreras frente a la discapacidad </t>
  </si>
  <si>
    <t xml:space="preserve">(Número de personas con discapacidad, sus familias, cuidadores(as) y otros actores presentes en los territorios  que participan en ejercicios de sensibilización y toma de conciencia para la disminución de barreras frente a la discapacidad / Número de personas con discapacidad, sus familias, cuidadores(as) y otros actores presentes en los territorios programadas para participar en ejercicios de sensibilización para la disminución de barreras frente a la discapacidad) * 100 </t>
  </si>
  <si>
    <t>Reporte de personas con discapacidad, sus familias, cuidadores(as) y otros actores presentes en los territorios que participan en ejercicios de sensibilización y toma de conciencia para la disminución de barreras frente a la discapacidad </t>
  </si>
  <si>
    <t>Este indicador se calcula tomando la cantidad de personas con discapacidad, sus familias, cuidadores(as) y otros actores presentes en los territorios que participan en ejercicios de sensibilización y toma de conciencia que son reportadas por los servicios,  estrategias y equipo de política en la matriz que consolida el equipo de la Estrategia de Fortalecimiento a la Inclusión y se cruza con la cantidad de personas programadas por los servicios,  estrategias y equipo de política en el período  para determinar el porcentaje de participantes en los ejercicios de sensibilización mencionados.  
Nota: el reporte acumulado corresponde a la suma de los valores reportados en el trimestre.</t>
  </si>
  <si>
    <t>Matriz de registro de ejercicios de sensibilización y toma de conciencia</t>
  </si>
  <si>
    <t>PSS-7771-002</t>
  </si>
  <si>
    <t>Entidades privadas o públicas que realizan procesos de inclusión de personas con discapacidad, sus familias, cuidadores - as.</t>
  </si>
  <si>
    <t>Reportar las entidades, organizaciones, instituciones, empresas privadas o públicas que realizan procesos de inclusión de personas con discapacidad, sus familias y cuidadores(as), gracias a la gestión que adelanta el proyecto</t>
  </si>
  <si>
    <t>Compromiso de las entidades organizaciones, instituciones, empresas privadas o públicas, para incluir a personas con discapacidad, sus familias y cuidadores(as) en entornos productivos y educativos</t>
  </si>
  <si>
    <t>(Número de entidades privadas o públicas que incluyen personas con discapacidad, sus familias, cuidadores(as) / Número de entidades privadas o públicas gestionadas para la inclusión de personas con discapacidad, sus familias, cuidadores(as)) *100</t>
  </si>
  <si>
    <t xml:space="preserve">Reporte de entidades privadas o públicas que incluyen personas con discapacidad, sus familias, cuidadores(as) </t>
  </si>
  <si>
    <t>Para determinar el valor de indicador se calcula a partir del registro de entidades públicas o privadas, que incluyen personas con discapacidad, sus familias, cuidadores(as) en entornos educativo y productivo, que se encuentran registradas en formato de gestión y articulación  y la matriz consolidada la cual es diligenciada por el equipo de la estrategia de Fortalecimiento a la inclusión  a partir de la información reportada por los servicios y estrategias del proyecto sobre el total de entidades que fueron contactadas por los servicios y estrategias del proyecto para la inclusión de personas con discapacidad en entornos productivo y educativo durante el periodo.   
Nota: el reporte acumulado corresponde a la suma de los valores reportados en el semestre.</t>
  </si>
  <si>
    <t>Matriz de registro de gestión y articulación. </t>
  </si>
  <si>
    <t>PSS-7771-003</t>
  </si>
  <si>
    <t>Acciones de articulación transectorial concertadas para promover oportunidades de inclusión de las personas con discapacidad, sus familias y cuidadores(as) en diferentes entornos.</t>
  </si>
  <si>
    <t>Medir la cantidad de acciones de articulación transectorial concertadas por Centro Renacer, Centros Crecer, Centros Avanzar y Centros Integrarte Atención Interna y Atención Externa, para promover la inclusión de personas con discapacidad, sus familias y cuidadores(as) en diferentes entornos.</t>
  </si>
  <si>
    <t>Respuesta oportuna de los sectores con los que se articule la acción</t>
  </si>
  <si>
    <t>(Número de acciones de articulación transectorial concertadas / Número de acciones de articulación transectorial gestionadas) * 100</t>
  </si>
  <si>
    <t>Reporte generado por Centro Renacer, Centros Crecer, Centros Avanzar y Centros Integrarte Atención Interna y Atención Externa, del número de acciones de articulación transectorial gestionadas y finalmente concertadas, para promover oportunidades de  inclusión de personas con discapacidad , sus familias y cuidadores(as) en diferentes entornos</t>
  </si>
  <si>
    <t>Este indicador se calcula tomando el número de acciones de articulación transectorial reportadas como concertadas por Centro Renacer, Centros Crecer, Centros Avanzar y Centros Integrarte Atención Interna y Atención Externa en la matriz de registro acciones de articulación  y se cruza con el número de acciones de articulación gestionadas por  Centro Renacer, Centros Crecer, Centros Avanzar y Centros Integrarte Atención Interna y Atención Externa
Nota: el reporte acumulado corresponde a la suma de los valores reportados en el trimestre.</t>
  </si>
  <si>
    <t>Porcentaje </t>
  </si>
  <si>
    <t>1. Matriz de registro acciones de articulación transectorial
2. Actas de reunión</t>
  </si>
  <si>
    <t>PSS-7771-004</t>
  </si>
  <si>
    <t xml:space="preserve">Actividades realizadas con familias y cuidadores(as) para promover el desarrollo de capacidades y habilidades de las personas con discapacidad </t>
  </si>
  <si>
    <t>Medir el número de actividades que realiza por Centro Renacer, Centros Crecer, Centros Avanzar y Centros Integrarte Atención Interna y Atención Externa para el desarrollo de capacidades y habilidades  para familias y cuidadores(as) de las personas con discapacidad vinculadas a las servicios de atención</t>
  </si>
  <si>
    <t>Respuesta de las familias</t>
  </si>
  <si>
    <t xml:space="preserve">(Número de actividades desarrolladas con familias y cuidadores(as) en Centro Renacer, Centros Crecer, Centros Avanzar y Centros Integrarte Atención Interna y Atención Externa / Número de actividades programadas con familias y cuidadores(as) de las personas con discapacidad de Centro Renacer, Centros Crecer, Centros Avanzar y Centros Integrarte Atención Interna y Atención Externa) * 100% </t>
  </si>
  <si>
    <t>Actas de actividades desarrolladas, formatos diligenciados de intervenciones individuales y grupales</t>
  </si>
  <si>
    <t>Informe cualitativo y cuantitativo</t>
  </si>
  <si>
    <t>SG-002</t>
  </si>
  <si>
    <t>Medir el grado de implementación de las actividades definidas por las dependencias frente a la adecuación del Sistema de Gestión, bajo los requisitos del Modelo Integrado de Planeación y Gestión - MIPG.</t>
  </si>
  <si>
    <t>Ejecución de las actividades del plan de ajuste y sostenibilidad por parte de las dependencias responsables en los tiempos establecidos.</t>
  </si>
  <si>
    <t>Matriz del Plan de ajuste y sostenibilidad del Modelo Integrado de Planeación y Gestión (MIPG) con seguimiento trimestral.</t>
  </si>
  <si>
    <t>TI-002</t>
  </si>
  <si>
    <t>Circular No. 029 del 26/10/2022</t>
  </si>
  <si>
    <t>Nivel de ejecución de los Proyectos y/o actividades de TI de la Subdirección de Investigación e Información.</t>
  </si>
  <si>
    <t>Mide el avance en la ejecución de los proyectos y/o actividades de TI de la entidad a cargo de la Subdirección de Investigación e Información.</t>
  </si>
  <si>
    <t>Implementación de los Proyectos y/o actividades de TI de la Subdirección de Investigación e Información.</t>
  </si>
  <si>
    <t>Número de proyectos y/o actividades ejecutados en el periodo / Número de proyectos y/o actividades programados en el periodo * 100</t>
  </si>
  <si>
    <t xml:space="preserve">
Matriz de seguimiento a las solicitudes de desarrollo o modificaciones de software. </t>
  </si>
  <si>
    <t>Para el cálculo del indicador se toma el número de proyectos y/o actividades que se ejecutaron en el periodo trimestral y se divide con respecto al número de los proyectos y/o actividades que se programaron en ese periodo determinado.
Nota: El avance por periodo se reporta de manera acumulada y se tomará la sumatoria de los cuatro trimestres.</t>
  </si>
  <si>
    <t xml:space="preserve">
Informes mensuales de solicitudes de desarrollo.</t>
  </si>
  <si>
    <t>Versión 3</t>
  </si>
  <si>
    <t>26 de junio de 2023</t>
  </si>
  <si>
    <t>Se incorporaron las acciones 137,138 y 39 correspondientes a la Dirección de Transferencias y la Subdirección de Administración de la Información de Transferencias.</t>
  </si>
  <si>
    <t>Versión 4</t>
  </si>
  <si>
    <t>Agosto de 2023</t>
  </si>
  <si>
    <t>Se ajusta la meta de la acción No. 72 de acuerdo con la solicitud radicada el 27 de julio de 2023.</t>
  </si>
  <si>
    <t>Desarrollar un módulo de peticiones (que incluye registro de atención ciudadana y flujo de peticiones)</t>
  </si>
  <si>
    <t>Módulos en la AppIMG</t>
  </si>
  <si>
    <t>N° de módulos realizados en APP IMG</t>
  </si>
  <si>
    <t>Dirección de Transferencias</t>
  </si>
  <si>
    <t>Primer módulo en APP IMG</t>
  </si>
  <si>
    <t>Segundo Módulo APP IMG</t>
  </si>
  <si>
    <t>Construir una herramienta de consulta de información oportuna sobre el pago de transferencias monetarias desagregado por localidad y upz</t>
  </si>
  <si>
    <t>Herramienta de información en power bi construida</t>
  </si>
  <si>
    <t>Herramienta de consulta  power bi</t>
  </si>
  <si>
    <t>Subdirección de Administración de la Información de Transferencias</t>
  </si>
  <si>
    <t>Avances del desarrollo de la Herramienta PowerBI</t>
  </si>
  <si>
    <t>Herramienta PowerBI</t>
  </si>
  <si>
    <t xml:space="preserve">Boletin financiero </t>
  </si>
  <si>
    <t>N° de Boletines financieros de la estrategia IMG realizados</t>
  </si>
  <si>
    <t>Boletin financiero I semestre</t>
  </si>
  <si>
    <t xml:space="preserve">Boletín financiero  II semestre
</t>
  </si>
  <si>
    <r>
      <t>Elabora</t>
    </r>
    <r>
      <rPr>
        <sz val="9"/>
        <color theme="1"/>
        <rFont val="Arial"/>
        <family val="2"/>
      </rPr>
      <t>r un boletin financiero de la estrategia IMG</t>
    </r>
  </si>
  <si>
    <t xml:space="preserve">1. Identificar el número total de respuestas definitivas a requerimientos ciudadanos entregados mensualmente a la ciudadanía (tamaño de la población), las cuales se exportan del Sistema Distrital para la Gestión de Peticiones Ciudadanas – Bogotá te escucha-, SDQS.
2. Ingresar mensualmente al aplicativo Epi-info el número de requerimientos con respuesta definitiva para obtener el tamaño de la muestra a evaluar (la muestra es establecida según la fórmula* con un margen de confiabilidad del 90%, margen de error del 10% y una ocurrencia del 0,5; estos márgenes los establece el SIAC y serán constantes durante la vigencia).
3. Ingresar en hoja de Excel (macro) el tamaño de la muestra y el tamaño de la población para obtener aleatoriamente los requerimientos a evaluar.
4. Ubicar los requerimientos seleccionados en la base de datos exportada mensualmente de Bogotá te escucha -SDQS-, y descargar la respuesta definitiva para verificar el criterio de coherencia.
5.  Evaluar que la respuesta emitida corresponda a lo solicitado por el/la ciudadano/a.
6. Consolidar trimestralmente las bases de datos con respuestas y criterio de coherencia verificado durante el mes (la cual corresponde al denominador del indicador).
7.Si el dato arrojado (cumple -Sí) para el atributo de coherencia será el numerador del indicador.  
*Nota: para el cálculo del indicador de la vigencia, tanto el numerador como el denominador corresponderán a la suma de todos los periodos. 
* </t>
  </si>
  <si>
    <t>Circular 013 de 28 de abril de 2021</t>
  </si>
  <si>
    <t xml:space="preserve">Cumplimiento, por parte de las dependencias, de la remisión de los insumos para la consolidación y respuesta final del requerimiento, dentro de los tiempos establecidos </t>
  </si>
  <si>
    <t>Archivo físico y registros digitales.
Matriz de seguimiento.</t>
  </si>
  <si>
    <t>Respuestas a solicitudes de conceptos a proyectos y acuerdos de Ley entregadas oportunamente</t>
  </si>
  <si>
    <t xml:space="preserve">Cumplimiento, por parte de las dependencias, de la remisión de los insumos para la consolidación y respuesta final de la solicitud de conceptos a proyectos y acuerdos de ley, dentro de los tiempos establecidos </t>
  </si>
  <si>
    <t>(No. de respuestas a solicitudes de conceptos a proyectos y acuerdos de ley entregadas dentro de  los términos en el periodo / No. total de solicitudes de conceptos a proyectos y acuerdos de ley cuyo tiempo de respuesta vence en el periodo) *100</t>
  </si>
  <si>
    <t>Archivo físico y registros digitales
Matriz de seguimiento</t>
  </si>
  <si>
    <t>(Número de actividades de liderazgo estratégico ejecutadas en el periodo / Número de actividades de liderazgo estratégico programadas para el periodo) *100</t>
  </si>
  <si>
    <t xml:space="preserve">*Plan Anual de Auditoría
*Registros de la sensibilización sobre el Sistema de control Interno, la transparencia y el autocontrol
*Alertas preventivas emitidas
*Tablero de control acompañamiento audiencias contractuales (Por solicitud)   </t>
  </si>
  <si>
    <t xml:space="preserve">1. Plan Anual de Auditoría
2. Registros de la  Sensibilización sobre el Sistema de control Interno, la transparencia y el autocontrol
3. Alerta preventiva emitida por la Oficina de control interno
4. Tablero de control acompañamiento  audiencias contractuales  </t>
  </si>
  <si>
    <t xml:space="preserve">*Plan Anual de Auditoría
*Informe de evaluación a la gestión del riesgo publicado.
*Registros de la jornada de sensibilización en administración de riesgos. </t>
  </si>
  <si>
    <t xml:space="preserve">1. Plan Anual de Auditoría
2. Informe de evaluación a la gestión del riesgo publicado.
3. Registros de la jornada de sensibilización en administración de riesgos. </t>
  </si>
  <si>
    <t xml:space="preserve">*Plan Anual de Auditoría
*Informes de auditorías internas publicados 
*Informes de seguimiento de ley publicados
*Formato Registro y control del plan de mejoramiento publicado  </t>
  </si>
  <si>
    <t>El numerador corresponde al número de actividades finalizadas en el período de la medición de acuerdo con lo establecido en el Plan Anual de Auditoría para el rol de Evaluación y seguimiento  independiente.
El denominador corresponde al número de actividades programadas para finalizar en el periodo de la medición, de acuerdo con lo establecido en el Plan Anual de Auditoría para el rol de Evaluación y seguimiento  independiente.
Nota: el resultado del indicador al final de la vigencia será el promedio de los resultados de acuerdo con la periodicidad del indicador.</t>
  </si>
  <si>
    <t xml:space="preserve">1. Plan Anual de Auditoría
2. Informes de auditorías internas publicados 
3.Informes de seguimiento de ley publicados 
4. Formato Registro y control del plan de mejoramiento publicado </t>
  </si>
  <si>
    <t>El numerador corresponde al número de actividades finalizadas en el periodo de la medición de acuerdo con lo establecido en el Plan Anual de Auditoría para el rol de Relación con entes externos de control. 
El denominador corresponde al número de actividades solicitadas para finalizar en el periodo de la medición de acuerdo con lo establecido en el Plan Anual de Auditoría para el rol de Evaluación y seguimiento  independiente.
Nota: el resultado del indicador al final de la vigencia será el promedio de los resultados de acuerdo con la periodicidad del indicador.</t>
  </si>
  <si>
    <t>Circular 012-29/04/2022</t>
  </si>
  <si>
    <t>Clientes internos satisfechos con la atención de la oficina asesora de comunicaciones</t>
  </si>
  <si>
    <t>Noticias o información positiva de la entidad en medios de comunicación.</t>
  </si>
  <si>
    <t xml:space="preserve">Monitorear en los medios de comunicación externa la orientación positiva,  o neutra de las noticias o información publicada sobre la gestión de la entidad. </t>
  </si>
  <si>
    <t>Clasificación y análisis de noticias  e  información positiva o neutra publicada en medios de comunicación, relacionadas con la gestión de la Secretaría Distrital de Integración Social.</t>
  </si>
  <si>
    <t>(No. de noticias o información positiva o neutra  en medios de comunicación acerca de la gestión de la entidad en el periodo / No. total de noticias o información   sobre la entidad en medios de comunicación monitoreados en el periodo) * 100</t>
  </si>
  <si>
    <t xml:space="preserve"> Identificar , clasificar y cuantificar   en el informe mensual de monitoreo de medios de comunicación, el registro de  noticias o información  de la entidad.
Para identificar el índice de noticias positivas o neutras, se calculará el numerador  el cual corresponde  al No. de noticias o información positiva o neutra  en medios de comunicación acerca de la gestión de la entidad en el periodo y el denominador al No. total de noticias o información   sobre la entidad en medios de comunicación monitoreados en el periodo.
 </t>
  </si>
  <si>
    <t>Informe mensual de monitoreo de medios</t>
  </si>
  <si>
    <t>Oportunidad en la publicación y divulgación de la información en los medios  de comunicación institucionales.</t>
  </si>
  <si>
    <t xml:space="preserve">Monitoreo de la gestión de la oficina Asesora de Comunicaciones   en la publicación y divulgación de  información en los medios  de comunicación institucionales solicitadas por las diferentes áreas. </t>
  </si>
  <si>
    <t>(No. De notas publicadas en la página web del periodo reportado/No.de solicitudes de publicación recibidas  de las dependencias)*100</t>
  </si>
  <si>
    <t>Portal web institucional y matriz  de registro de solicitudes por dependencia.</t>
  </si>
  <si>
    <t xml:space="preserve">Se Cuantifica el número de solicitudes de publicación de información gestionadas por parte de la Oficina Asesora de Comunicaciones. El nivel de  cumplimiento  de divulgación de información se obtendrá al calcular el numerador el cual corresponde  al No. De notas publicadas en la página web del periodo reportado y denominador al No. de solicitudes de publicación recibidas  de las dependencias
 </t>
  </si>
  <si>
    <t>La página web y matriz de registro de solicitudes por dependencia.</t>
  </si>
  <si>
    <t>DIS-003</t>
  </si>
  <si>
    <t>Circular No 007 del 28/02/2022</t>
  </si>
  <si>
    <t>Cumplimiento de las actividades a desarrollar para la construcción de la política de calidad de los servicios sociales de la SDIS.</t>
  </si>
  <si>
    <t xml:space="preserve">Cumplir con las actividades definidas para la construcción de la Política de calidad de los servicios sociales de la Secretaría Distrital de Integración Social, con el fin de garantizar la prestación de los servicios con calidad, la satisfacción de la ciudadanía y el uso eficiente de los recursos. </t>
  </si>
  <si>
    <t xml:space="preserve">Que exista coordinación y articulación para el diseño de la Política entre  la Dirección de Análisis y Diseño Estratégico - DADE, la Oficina Asesora Jurídica, y las áreas técnicas a cargo de los servicios sociales. 
</t>
  </si>
  <si>
    <t>(No. de actividades realizadas para la expedición de la Política de Calidad de los servicios sociales de la Secretaría Distrital de Integración Social en el periodo
/(No. de actividades programadas para la expedición de la Política de calidad de  los servicios sociales de la  Secretaría Distrital de Integración Social en el periodo )*100</t>
  </si>
  <si>
    <t>Actas de reunión.
Cronograma de actividades.</t>
  </si>
  <si>
    <t xml:space="preserve">El numerador corresponde al número de actividades realizadas para la expedición de la Política de calidad de los servicios sociales de la Secretaría Distrital de Integración Social en el periodo del reporte, a partir de las actas presentadas.
El denominador corresponde al número de actividades programadas en el período para expedición de la Política de calidad de los servicios sociales de la Secretaría Distrital de Integración Social, producto del cronograma definido.
Nota 1: el resultado del indicador de la vigencia se calculará sumando los resultados de cada período.
</t>
  </si>
  <si>
    <t>Registro de actividades programadas y  realizadas (archivo en Excel).
Actas de realización de actividades.
Cronograma de actividades.</t>
  </si>
  <si>
    <t xml:space="preserve">  </t>
  </si>
  <si>
    <t>GPS-001</t>
  </si>
  <si>
    <t>Seguimiento a la ejecución de las políticas públicas sociales que lidera la Secretaría Distrital de Integración Social</t>
  </si>
  <si>
    <t>Verificar el seguimiento a la  implementación de las políticas públicas sociales lideradas por la Secretaría Distrital de Integración Social (infancia y adolescencia,  familias, envejecimiento y vejez, adultez, habitabilidad en calle y juventud) a través del informe semestral</t>
  </si>
  <si>
    <t>Seguimiento a las Subdirecciones Técnicas Poblacionales en la implementación de las políticas públicas sociales a cargo de la Secretaría Distrital de Integración Social</t>
  </si>
  <si>
    <t>(Número de informes entregados / Número de políticas lideradas por la entidad) * 100</t>
  </si>
  <si>
    <t>Diligenciamiento total del formato Informe de seguimiento y autocontrol de las políticas públicas sociales (FOR-GPS-004)</t>
  </si>
  <si>
    <t>Para obtener el numerador se suma semestralmente  el número de informes presentados oportunamente en el formato establecido
El denominador corresponde a las seis (6) políticas que lidera la entidad
El cumplimiento de la meta corresponde a 6 informes semestrales, es decir uno por cada política pública liderada por la entidad.
Nota: el resultado al final de la vigencia es acumulado.</t>
  </si>
  <si>
    <t>Formato Informe de seguimiento y autocontrol de las políticas públicas sociales (FOR-GPS-004) diligenciado</t>
  </si>
  <si>
    <t>GA-001</t>
  </si>
  <si>
    <t>Unidades operativas con medición del nivel de implementación de los lineamientos ambientales institucionales.</t>
  </si>
  <si>
    <t>Establecer el porcentaje de unidades operativas a las que se les realiza la medición de implementación de lineamientos ambientales institucionales.</t>
  </si>
  <si>
    <t>Atención oportuna por parte de las unidades operativas a los responsables de desarrollar la medición de la implementación de los lineamientos ambientales institucionales de conformidad a la programación establecida.  
Actualización constante de la programación de intervenciones ambientales de conformidad a la dinámica de la entidad y factores externos que modifiquen la disponibilidad de la unidades operativas para el desarrollo de la intervención.</t>
  </si>
  <si>
    <t xml:space="preserve">(No. de unidades operativas con medición del nivel de implementación de los lineamientos ambientales institucionales / No. total de unidades operativas bajo inventario en el periodo ) * 100  </t>
  </si>
  <si>
    <t>* Lista y acta de asistencia de la intervención (medición del nivel de implementación de los lineamientos ambientales institucionales)
* Programación de unidades operativas a intervenir ambientalmente</t>
  </si>
  <si>
    <t>Numerador: Sumar las unidades operativas programadas con soportes de intervención ambiental (medición del nivel de implementación de los lineamientos ambientales institucionales) acumuladas.
Denominador: Se tomará el numero de unidades operativas del último inventario del periodo.
Nota: La tendencia del indicador es creciente en el año, por lo cual el resultado de la vigencia corresponderá a la medición del ultimo periodo.</t>
  </si>
  <si>
    <t>Acta de intervención con su respectiva lista de asistencia
Base de Excel con la programación del periodo.</t>
  </si>
  <si>
    <t>Circular No. 013 del 28/04/2020</t>
  </si>
  <si>
    <t xml:space="preserve">Solicitud de liquidaciones de contratos tramitadas </t>
  </si>
  <si>
    <t>Determinar el número de liquidaciones tramitadas de contratos, convenios y terminaciones anticipadas en el periodo, gestionadas por el equipo de Liquidaciones para la firma de la Asesora del Despacho delegada. En las liquidaciones las partes establecen las condiciones jurídicas, técnicas y financieras, que le pongan  fin al negocio jurídico, respetando las condiciones contractuales pactadas y cumpliendo a cabalidad con los principios generales que rigen el estatuto de contratación para la administración pública.</t>
  </si>
  <si>
    <t>Radicación para tramite de liquidación por fuera de los términos legales y con la documentación pertinente, de acuerdo a lo estipulado en el artículo 60 de la Ley 80 de 1993, modificado por el artículo 217 del Decreto Nacional 019 del 2012 y el artículo 11 de la Ley 1150 del 2007.</t>
  </si>
  <si>
    <t xml:space="preserve">Base consolidada de liquidaciones </t>
  </si>
  <si>
    <t>Tomar el número de solicitudes de liquidaciones y terminaciones anticipadas tramitadas por el equipo de liquidaciones en el periodo, del 1 al 30 de cada mes y dividirlo en el número de solicitudes radiadas en el periodo, del 20 al 20 de cada mes.
Nota: el resultado del indicar al final de la vigencia será acumulado.</t>
  </si>
  <si>
    <t>Base consolidada de liquidaciones con el resumen de la gestión realizada</t>
  </si>
  <si>
    <t>Circular N° 013 del 28/04/2020</t>
  </si>
  <si>
    <t>Establecer el porcentaje  de solicitudes de modificaciones contractuales tramitadas en la Subdirección de Contratación, frente a las solicitudes radicadas.</t>
  </si>
  <si>
    <t xml:space="preserve"> Administración del contrato</t>
  </si>
  <si>
    <t>(No. de modificaciones de contratos tramitadas dentro del término (10 días hábiles desde la fecha de entrega de la solicitud de modificación en la Subdirección de Contratación) / No. total de solicitudes de modificación de contratos radicadas) * 100</t>
  </si>
  <si>
    <t>seguimiento de modificaciones Contractuales</t>
  </si>
  <si>
    <t>Se toman las modificaciones tramitadas y se divide sobre las modificaciones radicadas por 100.
Nota: el resultado del indicar al final de la vigencia será acumulado.</t>
  </si>
  <si>
    <t>Registro de seguimiento a las modificaciones contractuales</t>
  </si>
  <si>
    <t>Cumplimiento de procesos radicados</t>
  </si>
  <si>
    <t xml:space="preserve">
Establecer el nivel de cumplimiento de la Subdirección de Contratación mediante la cuantificación de las solicitudes de contratación de prestación de recurso humano atendidas versus las radicadas para medir la gestión de la dependencia. 
</t>
  </si>
  <si>
    <t>Radicación de los procesos contractuales formulados en Plan Anual de Adquisiciones que cuenten con los lineamientos establecidos en el Manual de contratación y supervisión y el documento interno de trabajo (Cartilla ABC de contratación)</t>
  </si>
  <si>
    <t xml:space="preserve">
(No. de solicitudes de  contratación de prestación de servicios de recurso humano gestionadas / No. de solicitudes de contratación de prestación de servicios de recurso humano radicados en la Subdirección de Contratación) * 100</t>
  </si>
  <si>
    <t>Registro obtenido de matriz de contratación.</t>
  </si>
  <si>
    <t xml:space="preserve">
Numerador: se toma el número de las solicitudes de contratación de prestación de recurso humano gestionadas por la Subdirección de Contratación en el mes.
Nota: se define gestionado como las solicitudes que suscribieron contratos con éxito / solicitudes rechazadas por la Subdirección de Contratación / solicitudes desistidas por el área o por el contratista.
Denominador: se toma el numero de las solicitudes de contratación de prestación de recurso humano  radicados por las dependencias en la Subdirección de Contratación en el mes.
EL RESULTADO DEL INDICADOR ACOMULADO VA A SER LA SUMATORIA DE CADA PERIODO </t>
  </si>
  <si>
    <t xml:space="preserve">Base de datos mensual </t>
  </si>
  <si>
    <t>Circular No. 012 del 29/04/2022</t>
  </si>
  <si>
    <t>Establecer el porcentaje de solicitudes de procesos de selección tramitadas en la Subdirección de Contratación, frente a las solicitudes radicadas por las áreas.</t>
  </si>
  <si>
    <t xml:space="preserve">Radicación de los procesos de selección formulados en Plan Anual de Adquisiciones que cuenten con los lineamientos establecidos por la SDIS. </t>
  </si>
  <si>
    <t>(No. de procesos de selección tramitadas  / No. total de solicitudes de procesos de selección radicadas) * 100</t>
  </si>
  <si>
    <t>Seguimiento de procesos de selección</t>
  </si>
  <si>
    <t>Se toma el numero de procesos de selección tramitadas por las diferentes áreas y registrados en la matriz de contratación en el periodo del 1 al 30 de cada mes. 
Posteriormente, se divide el valor anterior en el número de procesos de selección gestionados por la Subdirección de Contratación, para que las áreas técnicas aprueben e inicien la ejecución contractual del 20 al 20 de cada mes.
Nota: el resultado del indicador acumulado será la sumatoria de cada mes.</t>
  </si>
  <si>
    <t>Registro de seguimiento a los procesos de selección</t>
  </si>
  <si>
    <t>GEC-005</t>
  </si>
  <si>
    <t>Solicitud de tipologías tramitadas</t>
  </si>
  <si>
    <t>Establecer el porcentaje de solicitudes de contratación directa diferente de la contratación de prestación de servicios en la Subdirección de Contratación, frente a las solicitudes radicadas.</t>
  </si>
  <si>
    <t xml:space="preserve">Radicación de los procesos contractuales de tipologías (arrendamientos, convenios) formulados en Plan Anual de Adquisiciones que cuenten con los lineamientos establecidos por la SDIS. </t>
  </si>
  <si>
    <t>(Número de tipologías tramitadas dentro del término / Número total de solicitudes de tipologías contractuales radicadas) * 100</t>
  </si>
  <si>
    <t>Seguimiento de tipologías contractuales</t>
  </si>
  <si>
    <t>Se toma el numero de procesos de tipologías tramitadas por las diferentes áreas y registrados en la matriz de contratación en el periodo del 1 al 30 de cada mes. 
Posteriormente, se divide el valor anterior en el número de procesos de tipologías gestionados por la Subdirección de Contratación, para que las áreas técnicas aprueben e inicien la ejecución contractual del 20 al 20 de cada mes.
Nota: el resultado del indicador al final de la vigencia será acumulado.</t>
  </si>
  <si>
    <t>Registro de seguimiento a las tipologías contractuales</t>
  </si>
  <si>
    <t>Construcción y reforzamiento y/o restitución de equipamientos.</t>
  </si>
  <si>
    <t>El indicador se mide con respecto a los proyectos de obra nueva, reforzamiento y/o restitución terminados, de la programación anual de la meta.
La magnitud programada para la vigencia 2022, será de 1 proyecto de reforzamiento estructural y/o restitución y 1 proyecto de obra nueva.</t>
  </si>
  <si>
    <t>Informes mensuales o semanales de interventoría o supervisión o acta de terminación.</t>
  </si>
  <si>
    <t>El indicador se mide con respecto a las intervenciones terminadas en modalidad de reparaciones locativas, optimización de infraestructura o realizadas por personal técnico de la subdirección de plantas físicas, con respecto al total de equipamientos administrados por la SDIS, que para la vigencia 2022 será de 498 equipamientos, y su meta de ejecución será al menos el 60%.
Para calcular el avance del indicador se realizará con el último reporte de la vigencia.</t>
  </si>
  <si>
    <t>Calcular el porcentaje de satisfacción de los usuarios de la mesa de servicio  a través de la calificación otorgada en la herramienta Aranda (calificaciones entre 4 y 5), respecto a la meta porcentual establecida para el periodo, con el fin de evaluar la satisfacción de los usuarios de los servicios tecnológicos</t>
  </si>
  <si>
    <t>Porcentaje de casos de mesa  de servicio calificados en la herramienta Aranda como excelente o bueno (puntajes entre 4 y 5) / Meta porcentual de satisfacción de los usuarios de la mesa de servicio para el periodo</t>
  </si>
  <si>
    <t>1. Identificar en el reporte mensual de la herramienta Aranda Query Manager, la cantidad de casos de mesa de servicio calificados como excelente o bueno (entre 4 y 5)  en el periodo.
2.  Identificar en el reporte mensual de la herramienta Aranda Query Manager, la cantidad de casos de mesa de servicio calificados en el periodo
3. Comparar el número de casos calificados como excelente o bueno, con el total de casos calificados.
4. Comparar el porcentaje anterior, con la meta porcentual de satisfacción de los usuarios de la mesa de servicio para el periodo</t>
  </si>
  <si>
    <t xml:space="preserve">(Porcentaje de casos recibidos en mesa de servicio en el periodo, que se encuentren atendidos / Meta porcentual de atención de casos para el periodo) </t>
  </si>
  <si>
    <t>Circular No. 010 - 31/03/2022</t>
  </si>
  <si>
    <t>Circular No. 010 del 31/03/2022.</t>
  </si>
  <si>
    <t>(número de personas que superaron la calificación inicial de evaluación pre / número de personas que diligenciaron la evaluación pre y post)100.</t>
  </si>
  <si>
    <t xml:space="preserve">Formatos de evaluación pre y post diligenciado
</t>
  </si>
  <si>
    <t>Primero registrar para cada servidor participante, el valor de la evaluación pre test y luego registrar el valor de la evaluación post test, posteriormente calcular del 100% de las personas que diligenciaron la evaluación pre y post test, cuántos incrementaron su calificación.</t>
  </si>
  <si>
    <t>Base de datos con resultados de evaluaciones Pre y Post test con el porcentaje de incremento individual que contenga el número de personas que alcanzaron superar la brecha</t>
  </si>
  <si>
    <t>Medición del nivel de satisfacción de los funcionarios frente a las actividades para el bienestar</t>
  </si>
  <si>
    <t xml:space="preserve">Diligenciamiento oportuno de encuestas de satisfacción </t>
  </si>
  <si>
    <t>(Número total de personas con nivel  de satisfacción excelente en el periodo + número total de personas con nivel de satisfacción bueno en el periodo)  / (Número total de personas encuestadas en el periodo según la muestra)*100</t>
  </si>
  <si>
    <t>Encuestas diligenciadas</t>
  </si>
  <si>
    <r>
      <t xml:space="preserve">Medir  las actividades ejecutadas del plan de bienestar el grado de satisfacción sobre una muestra de funcionarios participantes. Calcular la suma del número de personas que contestaron la encuesta como "excelente" y "bueno" y sumar sus resultados . El resultado anterior se relaciona con el número de personas encuestadas, según la muestra. 
</t>
    </r>
    <r>
      <rPr>
        <b/>
        <u/>
        <sz val="11"/>
        <rFont val="Arial"/>
        <family val="2"/>
      </rPr>
      <t/>
    </r>
  </si>
  <si>
    <t xml:space="preserve">Una Matriz de encuestas tabuladas de satisfacción </t>
  </si>
  <si>
    <t xml:space="preserve">Cobertura del Plan de Bienestar e Incentivos </t>
  </si>
  <si>
    <t>Número de Servidores públicos participantes/ Número total de servidores públicos activos en el periodo.</t>
  </si>
  <si>
    <t>Una Matriz con los nombres de los servidores y todas las actividades en las que participó, y cuando sean presenciales se tomarán los listados de asistencia y se relacionaran en la matriz.
Nota : Todas las participaciones en las diferentes actividades, de los servidores públicos, serán registradas en la Matriz, sin embargo para efectos de cobertura solo se tendrá en cuenta una participación por servidor durante la vigencia.</t>
  </si>
  <si>
    <t>Matriz de control de participación en actividades programadas de Bienestar (Documento No Controlado)</t>
  </si>
  <si>
    <t xml:space="preserve">Circular No 023 del 25/07/2022 </t>
  </si>
  <si>
    <t>Frecuencia de Accidentalidad</t>
  </si>
  <si>
    <t>Determinar el número de accidentes presentados en un periodo,  en relación con el número total de los colaboradores activos de la entidad. Para lo cual se tendrá en cuenta la siguiente tabla de rangos:
Rango % Avance
0 a 2,00% - 100% Sobresaliente
2,01% a 4,00% - 75% Satisfactorio
&gt; 4,01% - 50% Deficiente
Nota: La línea de referencia para este indicador es 2.0% mensual, lo que significa que los valores superiores generan una alerta y los inferiores un buen desempeño.</t>
  </si>
  <si>
    <t>Ausentismo por causa médica</t>
  </si>
  <si>
    <t>(No. de días de ausencia por incapacidad laboral y común en el periodo / (No. de días de trabajo programados en la entidad para el periodo * el número de servidores activos del periodo)*100</t>
  </si>
  <si>
    <t>Calcular el número de días de ausencia por incapacidad medica laboral y común presentados en un periodo en relación con el número total de días programados por la entidad para laborar.  Para lo cual se tendrá en cuenta la siguiente tabla de rangos:
Rango %  Avance
0 a 1,80% - 100% Sobresaliente
1,81% a 3,60% - 75% Satisfactorio
&gt; 3,61% - 50% Deficiente
Nota: La línea de referencia para este indicador es 1.8% mensual, lo que significa que los valores superiores generan una alerta y los inferiores un buen desempeño.</t>
  </si>
  <si>
    <t>Seguimiento a la Provisión de Empleos en SDIS</t>
  </si>
  <si>
    <t>Implementación de las estrategias definidas en el Plan de Vacantes y Provisión de empleos de la vigencia 2022.</t>
  </si>
  <si>
    <t>Primero determinar el número de empleos provistos en el período, posteriormente verificar con la base de datos con la planta vigente de empleos de la SDIS.
Nota: El denominador será el total de la planta de empleos para la vigencia 2022, según Decreto 460 del 12 de noviembre de 2021 Por medio del cual se modifica la planta de empleos de la Secretaría Distrital de Integración Social.</t>
  </si>
  <si>
    <t xml:space="preserve">Realizar seguimiento al presupuesto ejecutado para cada meta del proyecto de inversión, con el fin de tomar decisiones oportunas y asegurar una línea base para la próxima vigencia.
</t>
  </si>
  <si>
    <t xml:space="preserve">Programación :
1.Se distribuye el valor de PAA en el formato de PAC trimestralmente (PAC Vigencia)
Seguimiento:
1. Se realiza sumando la ejecución mensual para obtener el valor del seguimiento trimestral </t>
  </si>
  <si>
    <t>Informe programación y ejecución presupuestal por meta</t>
  </si>
  <si>
    <t xml:space="preserve">Controlar la planeación y ejecución integral y sistemática de todas las metas - actividades - tareas que deben desarrollarse para el proyecto de inversión.
</t>
  </si>
  <si>
    <t>Programación :
Sumar las tareas que están programadas por cada uno de los meses por cada una de las actividades
Seguimiento:
Validar que las tareas estén ejecutadas
Sumar las tareas que se ejecutaron  y reportarlas mensualmente</t>
  </si>
  <si>
    <t>*Informe de Visitas de seguimiento.
*FUID de las dependencias con producción documental.</t>
  </si>
  <si>
    <t>Base de Datos de Conciliaciones de la OAJ.
Sistema de Información de Procesos Judiciales- SIPROJ WEB-  Módulo de MACS- Fichas de Conciliación.</t>
  </si>
  <si>
    <t>Se toma la base de datos "conciliaciones de la OAJ" y se filtra la columna "Conciliaciones con citación a Audiencia en la Procuraduría" por la fecha del periodo que corresponda.</t>
  </si>
  <si>
    <t>%</t>
  </si>
  <si>
    <r>
      <t>Base de datos Conciliaciones de la OAJ</t>
    </r>
    <r>
      <rPr>
        <strike/>
        <sz val="9"/>
        <color rgb="FFFF0000"/>
        <rFont val="Arial"/>
        <family val="2"/>
      </rPr>
      <t xml:space="preserve"> 
</t>
    </r>
  </si>
  <si>
    <t>GJ-003</t>
  </si>
  <si>
    <t xml:space="preserve">
Actuaciones de defensa jurídica atendidas</t>
  </si>
  <si>
    <t>Determinar la oportunidad en la defensa judicial de la Entidad, con el fin de evitar condenas y sanciones contra la Secretaría.</t>
  </si>
  <si>
    <t xml:space="preserve">Atención de los estados judiciales que requieren actuaciones dentro del termino establecido por la ley. </t>
  </si>
  <si>
    <t>(Número de actuaciones atendidas en el periodo / Número de actuaciones notificadas por los diferentes despachos judiciales) * 100%</t>
  </si>
  <si>
    <t>Base de Datos de Procesos Judiciales de la OAJ.
Sistema de Información de Procesos Judiciales- SIPROJ WEB-  Módulo Judiciales- Contingente Judicial</t>
  </si>
  <si>
    <t>Se toma la base de datos "Procesos judiciales de la OAJ" y se filtra la columna "Número de actuaciones atendidas" y la comuna "actuaciones notificadas" para el periodo del reporte.</t>
  </si>
  <si>
    <t>Base de datos Procesos judiciales</t>
  </si>
  <si>
    <t>Seguimientos y recomendaciones a los casos del Deber de Denuncia emitidos por la Oficina Asesora Jurídica- OAJ</t>
  </si>
  <si>
    <t xml:space="preserve">Informes de deber de denuncia radicados ante la Oficina Asesora Jurídica de contenido administrativo
</t>
  </si>
  <si>
    <t>(Número de seguimientos y recomendaciones remitido(s) a la dependencia(s) competente(s) dentro de los diez días hábiles siguientes a la radicación de los informes en la OAJ / Número de informes de Deber de denuncia de contenido administrativo radicados en la OAJ) * 100%</t>
  </si>
  <si>
    <t>Base de datos de deber de denuncia de la Oficina Asesora Jurídica</t>
  </si>
  <si>
    <t>Circular No. 012 del 29/04/2022.</t>
  </si>
  <si>
    <t xml:space="preserve">
Respuesta oportuna de las acciones de tutela notificadas a la Oficina Asesora Jurídica. </t>
  </si>
  <si>
    <t>Demostrar la oportuna defensa judicial, respecto de la respuesta a las acciones de tutela notificadas a la Oficina Asesora Jurídica dentro de los términos legales establecidos por los diferentes Despachos Judiciales.</t>
  </si>
  <si>
    <t>Contestación en termino legal de las acciones de tutela notificadas a la Oficina Asesora Jurídica</t>
  </si>
  <si>
    <t>(No. de Acciones de Tutela contestadas en el término legal / No. de Acciones de Tutela notificadas a la OAJ) * 100%</t>
  </si>
  <si>
    <t xml:space="preserve">"Base de Datos de Acciones de Tutela de la OAJ "
</t>
  </si>
  <si>
    <t>El Administrador de este procedimiento de acciones tutela, verifica mensualmente la base de datos de acciones de tutela,  verificando el cumplimiento de los términos establecidos por los respectivos despachos judiciales.
Para el cumplimiento del termino se tiene en cuenta la columna "contestada en términos".</t>
  </si>
  <si>
    <r>
      <t xml:space="preserve">
Medir el cumplimiento de los servicios logísticos a través de la atención oportuna de las solicitudes</t>
    </r>
    <r>
      <rPr>
        <strike/>
        <sz val="9"/>
        <color theme="1"/>
        <rFont val="Arial"/>
        <family val="2"/>
      </rPr>
      <t xml:space="preserve"> </t>
    </r>
    <r>
      <rPr>
        <sz val="9"/>
        <color theme="1"/>
        <rFont val="Arial"/>
        <family val="2"/>
      </rPr>
      <t>presentadas derivadas de las alertas tempranas, conceptos sanitarios , visitas de supervisión en campo o informes de los operadores.</t>
    </r>
  </si>
  <si>
    <t xml:space="preserve">(Número de instituciones nuevas inscritas en el SIRSS acumuladas al periodo con visita de inspección por primera vez / Número total  acumulado de instituciones nuevas  inscritas en el SIRSS)*100 
</t>
  </si>
  <si>
    <t xml:space="preserve">(Número total de visitas efectivas de inspección y vigilancia realizadas acumuladas / Número total de visitas de inspección y vigilancia programadas acumuladas en el periodo)*100
</t>
  </si>
  <si>
    <t xml:space="preserve">Cumplimiento del plan de acción integrado de las dependencias que hacen parte del proyecto de inversión </t>
  </si>
  <si>
    <t xml:space="preserve">Calcular el promedio del porcentaje de avance de las actividades que conforman el Plan de Acción Institucional Integrado de la Dirección de Análisis y Diseño Estratégico, Subdirección de Diseño, Evaluación y Sistematización, Subdirección de Investigación e Información y Oficina Asesora de Comunicaciones </t>
  </si>
  <si>
    <t xml:space="preserve">Cumplimiento de las actividades del plan de acción institucional integrado para las dependencias Dirección de Análisis y Diseño Estratégico, Subdirección de Diseño, Evaluación y Sistematización, Subdirección de Investigación e Información y Oficina Asesora de Comunicaciones </t>
  </si>
  <si>
    <t xml:space="preserve">Promedio del resultado del seguimiento trimestral de las dependencias Dirección de Análisis y Diseño Estratégico, Subdirección de Diseño, Evaluación y Sistematización, Subdirección de Investigación e Información y Oficina Asesora de Comunicaciones en el Plan de Acción Institucional Integrado </t>
  </si>
  <si>
    <t xml:space="preserve">Reporte en Excel de la ejecución trimestral del plan de acción institucional integrado </t>
  </si>
  <si>
    <t xml:space="preserve">1. Solicitar el resultado del seguimiento trimestral por dependencias al Plan de Acción Institucional Integrado a la Subdirección de Diseño, Evaluación y Sistematización (Reporte en Excel y Acta del Comité Institucional de Gestión y Desempeño) 
2. Sumar el porcentaje de cumplimiento en el Plan de Acción Institucional Integrado de las dependencias Dirección de Análisis y Diseño Estratégico, Subdirección de Diseño, Evaluación y Sistematización, Subdirección de Investigación e Información y Oficina Asesora de Comunicaciones y dividirlo entre el número de dependencias analizadas 
Notas: 
*Para el reporte del I trimestre (corte a 30 de marzo ) se toma la información del reporte del Plan de Acción Institucional Integrado con corte al 31 de diciembre de la vigencia anterior. </t>
  </si>
  <si>
    <t xml:space="preserve">Reporte trimestral de ejecución del Plan de Acción Institucional Integrado 
Acta del Comité Institucional de Gestión y Desempeño con el resultado del seguimiento por dependencias en el Plan de Acción Institucional Integrado </t>
  </si>
  <si>
    <t>Circular 010 de 31/03/2022</t>
  </si>
  <si>
    <t>Circular N° 015 del 20/05/2022</t>
  </si>
  <si>
    <t>Personas atendidas en el servicio Centros de Desarrollo Comunitario que participan en otros servicios de la Secretaría Distrital de Integración Social.</t>
  </si>
  <si>
    <t>Medir el número de personas que se vinculan al servicio Centros de Desarrollo Comunitario-CDC,  que participan en otros servicios sociales de la Secretaría Distrital de integración Social - SDIS.</t>
  </si>
  <si>
    <t xml:space="preserve">1. Desarrollo de acciones del servicio CDC, para vincular participantes de otros servicios de la SDIS
2. Complementariedad y articulación de acciones  entre los servicios de la SDIS y el servicio CDC
</t>
  </si>
  <si>
    <t>(Número de personas vinculadas al servicio Centros de Desarrollo Comunitario en estado "atendido formado(cursos)" y estado "atendido no formado (cursos)", que participan en otros servicios de la SDIS en cualquier estado / Número total de personas vinculadas al servicio Centros de Desarrollo Comunitario en estado "atendido formado(cursos) y estado atendido no formado (cursos))*100</t>
  </si>
  <si>
    <t>Del reporte SIRBE  suministrado por la Subdirección de Diseño, Evaluación y Sistematización, se toma la siguiente información: 
1. Para el numerador, la información corresponderá a la cantidad de personas atendidas en el servicio CDC en los estados “ATENDIDO FORMADO(CURSOS)" y "ATENDIDO NO FORMADO (CURSOS)", y que participan en otros servicios de la SDIS (acumulado).
2. Para el denominador, la información corresponderá al reporte del producto MGA, del periodo correspondiente (acumulado)
Nota: teniendo en cuenta que las mediciones se realizan de manera acumulada, el resultado del indicador de la vigencia será el del último mes.</t>
  </si>
  <si>
    <t>Jóvenes informados sobre Prevención Integral en el marco del componente de prevención integral.</t>
  </si>
  <si>
    <t>El numerador corresponde al número de jóvenes informados en prevención integral de acuerdo con el  conteo de datos del Sistema misional
El denominador corresponde a la totalidad de jóvenes que se programaron para ser informados en prevención integral para la vigencia 2020-2024. de acuerdo con el plan de acción del proyecto 7740.
Nota: el resultado del acumulado del periodo es la sumatoria.</t>
  </si>
  <si>
    <t xml:space="preserve">Jóvenes vinculados a la plataforma Distrito Joven. </t>
  </si>
  <si>
    <t>El numerador corresponde al dato obtenido de los reportes de la plataforma Distrito Joven.
El denominador corresponde al totalidad de jóvenes programados para vincular a la plataforma Distrito Joven de acuerdo con lo definido en el perfil del proyecto de inversión.
Nota: el resultado del acumulado del periodo es la sumatoria.</t>
  </si>
  <si>
    <t>Mujeres jóvenes vinculadas y beneficiadas de los servicios sociales.</t>
  </si>
  <si>
    <t>El Numerador corresponde al dato tomado del conteo de metas de la ficha sirbe especifica para los servicios sociales de la Subdirección para la Juventud de las variables clasificación por grupo etario y sexo femenino.
El denominador corresponde al dato tomado del conteo de metas de la ficha sirbe especifica para los servicios sociales de la Subdirección para la Juventud de las variables grupo etario y sexo en su totalidad.
Nota: el resultado del acumulado del periodo es la sumatoria.</t>
  </si>
  <si>
    <t>Conteo de metas del  Sistema de Información Misional.</t>
  </si>
  <si>
    <t>Adolescentes y jóvenes vinculados al Sistema de Responsabilidad Penal para adolescentes que cumplen la medida o sanción.</t>
  </si>
  <si>
    <t>Conteo de metas del  Sistema de Información Misional.
Jóvenes en estado  atendido en la vigencia en el sistema misional SIRBE.</t>
  </si>
  <si>
    <t>Circular No. 029 - 26/09/2022</t>
  </si>
  <si>
    <t>Niñas y niños de primera infancia con permanencia mínima de 90 días en las modalidades jardines infantiles diurnos, nocturnos, casas de pensamiento intercultural y espacios rurales.</t>
  </si>
  <si>
    <t>Monitorear la permanencia mínima de 90 días de niñas y niños de primera infancia que participan en las modalidades jardines infantiles diurnos, nocturnos, casas de pensamiento intercultural y espacios rurales.</t>
  </si>
  <si>
    <t>Diligenciamiento del Formato Ficha SIRBE y el registro oportuno de su información en el Sistema  Misional SIRBE.
Formalización del cupo asignado a niñas y niños de primera infancia en las modalidades jardines infantiles diurnos, nocturnos, casas de pensamiento intercultural y espacios rurales.</t>
  </si>
  <si>
    <t>(No. acumulado de niñas y niños de primera infancia que permanecen mínimo 90 días en jardines infantiles diurnos, nocturnos, casas de pensamiento intercultural y espacios rurales / No. acumulado de niñas y niños de primera infancia atendidos en jardines infantiles diurnos, nocturnos, casas de pensamiento intercultural y espacios rurales) * 100</t>
  </si>
  <si>
    <t>Identificar en el reporte de la meta 2 remitido por la DADE el número acumulado de niñas y niños de primera infancia en estados: atendido, en atención y suspendido que hayan permanecido mínimo 90 días en las modalidades jardines infantiles diurnos, nocturnos, casas de pensamiento intercultural y espacios rurales y dividirlo entre el número acumulado de niñas y niños en estados: atendido, en atención y suspendido en jardines infantiles diurnos, nocturnos, casas de pensamiento intercultural y espacios rurales.
La permanencia de 90 días es el tiempo mínimo requerido para evidenciar efectos de la atención en el desarrollo de niñas y niños.
El denominador se registrará de manera trimestral dado que se obtiene del reporte suministrado por la DADE.</t>
  </si>
  <si>
    <t>Gestantes, niñas y niños de primera infancia atendidos en la modalidad creciendo juntos.</t>
  </si>
  <si>
    <t xml:space="preserve">Monitorear la atención de gestantes, niñas y niños de primera infancia que participan en la modalidad creciendo juntos. </t>
  </si>
  <si>
    <t>Calidad de la información al focalizar gestantes, niñas y niños de primera infancia para el ingreso a la modalidad creciendo juntos.
Diligenciamiento del Formato Ficha SIRBE y registro oportuno de su información en el Sistema Misional SIRBE.
Formalización del ingreso de gestantes, niñas y niños de primera infancia en la modalidad creciendo juntos.</t>
  </si>
  <si>
    <t>(No. de gestantes, niñas y niños de primera infancia en estados: atendido, en atención y suspendido  (con motivo notificación de egreso) en la modalidad creciendo juntos en el periodo / No. de cupos ofertados en la modalidad creciendo juntos) * 100</t>
  </si>
  <si>
    <t>Identificar en el aplicativo SIRBE el número de gestantes, niñas y niños de primera infancia de la modalidad creciendo juntos atendidos en el mes en estados: atendido, en atención y suspendido (con motivo notificación de egreso) y dividirlo entre el número de cupos ofertados en la modalidad creciendo juntos registrado en el directorio servicios sociales Subdirección para la Infancia.</t>
  </si>
  <si>
    <t>Gestantes, niñas y niños de primera infancia con permanencia mínima de 90 días en la modalidad creciendo juntos.</t>
  </si>
  <si>
    <t xml:space="preserve">Monitorear la permanencia mínima de 90 días de gestantes, niñas y niños de primera infancia que participan en la modalidad creciendo juntos. </t>
  </si>
  <si>
    <t>Promoción de acuerdos de corresponsabilidad con participantes de la modalidad creciendo juntos.
Seguimiento a la permanencia de gestantes, niñas y niños de la modalidad creciendo juntos.</t>
  </si>
  <si>
    <t>(No. acumulado de gestantes, niñas y niños de primera infancia en estados: atendido, en atención y suspendido (con motivo diferente a notificación de egreso) que permanecen mínimo 90 días en la modalidad creciendo juntos / No. acumulado de gestantes, niñas y niños de primera infancia en estados: atendido, en atención y suspendido (con motivo diferente a notificación de egreso) durante la vigencia en la modalidad creciendo juntos) * 100</t>
  </si>
  <si>
    <t>Identificar en el sistema misional SIRBE el número acumulado de gestantes, niñas y niños de primera infancia en estados: atendido, en atención y suspendido (con motivo diferente a notificación de egreso) con mínimo 90 días de permanencia en la modalidad creciendo juntos y dividirlo entre el número acumulado de gestantes, niñas y niños de primera infancia en estados: atendido, en atención y suspendido (con motivo diferente a notificación de egreso) durante la vigencia en la modalidad creciendo juntos, identificados en el sistema misional SIRBE. 
Se toma la permanencia de 90 días dado que es el tiempo mínimo en el que gestantes, niñas y niños reciben la totalidad de atenciones ofrecidas por la modalidad.
El denominador se registrará de manera trimestral dado que se obtiene del reporte suministrado por la DADE.</t>
  </si>
  <si>
    <t>Identificar en el sistema misional SIRBE el número de gestantes, niñas y niños de primera infancia de la modalidad crecemos en la ruralidad en estados: atendido, en atención y suspendido en el periodo y dividirlo entre el número de cupos ofertados en la modalidad crecemos en la ruralidad registrado en el directorio servicios sociales Subdirección para la Infancia.</t>
  </si>
  <si>
    <t xml:space="preserve">Identificar en el sistema misional SIRBE el número acumulado de gestantes, niñas y niños de primera infancia en estados: atendido, en atención y suspendido (con motivo diferente a notificación de egreso) con mínimo 90 días de permanencia en la modalidad crecemos en la ruralidad y dividirlo entre el número acumulado de gestantes, niñas y niños de primera infancia en estados: atendido, en atención y suspendido (con motivo diferente a notificación de egreso) en la modalidad crecemos en la ruralidad identificado en el sistema misional SIRBE.
Se toma la permanencia de 90 días dado que es el tiempo mínimo en el que gestantes, niñas y niños reciben la totalidad de atenciones ofrecidas por la modalidad crecemos en la ruralidad.
El denominador se registrará de manera trimestral dado que obedece a un dato suministrado por la DADE.
</t>
  </si>
  <si>
    <t>Niñas, niños y adolescentes atendidos en las modalidades centros amar diurnos y nocturnos que culminan el plan de atención integral.</t>
  </si>
  <si>
    <t>Monitorear el número de niñas, niños y adolescentes atendidos en las modalidades centros amar diurnos y nocturnos que culminan el plan de atención integral.</t>
  </si>
  <si>
    <t>Estrategias oportunas de atención dirigidas a niñas, niñas, adolescentes y familias en situación de trabajo infantil vinculados a las modalidades centros amar diurnos y nocturnos.
Cambio del estado de seguimiento en el Sistema Misional SIRBE.</t>
  </si>
  <si>
    <t>(No. De niñas, niños y adolescentes que culminan el plan de atención integral en el periodo / No. total de niñas, niños y adolescentes en estado atendido en el período) * 100</t>
  </si>
  <si>
    <t>Identificar manera bimestral el número de niñas, niños y adolescentes que egresan de las modalidades centros amar diurnos y nocturnos  "estado ATENDIDO" con motivo "finalización proceso de atención" en el sistema misional SIRBE en el periodo; y dividirlo entre el número total de niñas, niños y adolescentes en "estado ATENDIDO" en el sistema misional SIRBE en el periodo.
Se entiende por "Culminar el plan de atención integral" el estado en el cual la niña, el niño o adolescente se encuentra fuera de situación o riesgo de trabajo infantil, en el marco de las estrategias de atención integral de los componentes del modelo de atención. La culminación del plan de atención integral tiene una duración variable y puede durar un tiempo mínimo de dos años.
El resultado anual del indicador se cálculo a través de la sumatoria de los reportes registrados cada bimestre.</t>
  </si>
  <si>
    <t>Unidades operativas de la Subdirección para la Infancia cualificadas por la estrategia atrapasueños para la atención de niñas, niños y adolescentes víctimas y afectados por el conflicto armado.</t>
  </si>
  <si>
    <t>Monitorear las unidades operativas de la Subdirección para la Infancia cualificadas por la estrategia atrapasueños para la atención de niñas, niños y adolescentes víctimas y afectados por el conflicto armado.</t>
  </si>
  <si>
    <t>(No. de unidades operativas de la Subdirección para la Infancia cualificadas en un ciclo de siete (7) sesiones por la estrategia atrapasueños (acumulado) / No. total de unidades operativas diurnas de la Subdirección para la Infancia que operan en el periodo de reporte) *100</t>
  </si>
  <si>
    <t>Numerador: base de datos de asistencia a las cualificaciones de la estrategia atrapasueños.
Denominador: directorio servicios sociales Subdirección para la Infancia.</t>
  </si>
  <si>
    <t>Identificar en la base de datos de cualificación de la estrategia atrapasueños, el número de unidades operativas de la Subdirección para la Infancia que participaron en un ciclo de cualificación de siete (7) sesiones (acumulado) y dividirlo entre el número de unidades operativas diurnas que operan en el periodo de reporte identificado en el directorio servicios sociales Subdirección para la Infancia.
El denominador se registrará de manera mensual dado que las unidades operativas pueden estar sujetas a cierres temporales, definitivos o nuevas aperturas.
El indicador se medirá de febrero a noviembre dadas las dinámicas de atención de las unidades operativas.</t>
  </si>
  <si>
    <t>Numerador: base de datos de cualificación de la estrategia atrapasueños.
Denominador: directorio servicios sociales Subdirección para la Infancia.</t>
  </si>
  <si>
    <t>PSS-7744-008</t>
  </si>
  <si>
    <t>Salas amigas de la familia lactante reconocidas en el Distrito.</t>
  </si>
  <si>
    <t xml:space="preserve"> Medir y monitorear el número de salas amigas de la familia lactante reconocidas en el Distrito.</t>
  </si>
  <si>
    <t>Implementación de los criterios establecidos para el reconocimiento de una sala amiga de la familia lactante en el Distrito.</t>
  </si>
  <si>
    <t>(No. de salas amigas de la familia lactante reconocidas en el Distrito durante el período / No. de salas amigas de la familia lactante programadas para evaluar en el Distrito durante el período) *100</t>
  </si>
  <si>
    <t>Actas de evaluación y reconocimiento</t>
  </si>
  <si>
    <t>Identificar en la base de datos oficial del equipo lactancia materna el número de salas amigas de la familia lactante reconocidas y dividirlo entre el número de salas amigas de la familia lactante programadas para evaluar durante el periodo.
El término salas amigas de la familia lactante reconocidas incluye salas reconocidas y con actualización del reconocimiento durante la vigencia dado que el proceso es el mismo y en ambos casos se emite un "reconocimiento".  
El denominador se registrará de manera anual pues depende de la implementación del procedimiento y el manual de la estrategia.</t>
  </si>
  <si>
    <t xml:space="preserve">Actas de verificación </t>
  </si>
  <si>
    <t>Identificar en el Sistema Misional SIRBE el número de jardines infantiles privados inscritos en el Sistema de Información y Registro de Servicios Sociales que fueron asesorados técnicamente durante el mes (acumulado) y dividirlo entre el número de jardines infantiles privados inscritos en el Sistema de Información y Registro de Servicios Sociales durante la vigencia (acumulados).
El denominador se registrará de manera mensual dado que depende del número de jardines infantiles privados inscritos en el Sistema de Información y Registro de Servicios Sociales (acumulados) y los jardines infantiles privados se inscriben en la Entidad en cualquier mes del año.
Se hará seguimiento al indicador de febrero a noviembre dado que los jardines infantiles privados brindan atención a las niñas y los niños de la última semana de enero y a la primera semana de diciembre.</t>
  </si>
  <si>
    <t>Niñas y niños de primera infancia atendidos en las modalidades jardines infantiles diurnos, nocturnos, casas de pensamiento intercultural y espacios rurales.</t>
  </si>
  <si>
    <t>Monitorear la atención de las niñas y los niños de primera infancia atendidos en las modalidades jardines infantiles diurnos, nocturnos, casa de pensamiento intercultural y espacios rurales.</t>
  </si>
  <si>
    <t>Diligenciamiento del Formato Ficha SIRBE y registro oportuno de su información en el Sistema Misional SIRBE.
Formalización del cupo asignado a niñas y niños de primera infancia en las modalidades jardines infantiles diurnos, nocturnos, casas de pensamiento intercultural y espacios rurales.</t>
  </si>
  <si>
    <t>(No. de niñas y niños de primera infancia que participan en jardines infantiles diurnos, nocturnos, casas de pensamiento intercultural y espacios rurales en el periodo / No. de cupos ofertados en jardines infantiles diurnos, nocturnos, casas de pensamiento intercultural y espacios rurales en el periodo) * 100</t>
  </si>
  <si>
    <t>Identificar en el reporte de la meta 2 remitido por la DADE el número de niñas y niños de primera infancia en estados: atendido, en atención y suspendido y dividirlo entre el número de cupos ofertados y su optimización en jardines infantiles diurnos, nocturnos, casas de pensamiento intercultural y espacios rurales del directorio de servicios sociales Subdirección para la Infancia en el periodo.
El denominador se registrará de manera mensual dado que la oferta de cupos depende de: apertura de nuevas unidades operativas, cierre definitivo o indefinido de unidades operativas y entrega de obras o mantenimiento de infraestructura programados por la Subdirección de Plantas Físicas.</t>
  </si>
  <si>
    <t>Numerador: reporte de la meta 2 de las modalidades jardines infantiles diurnos, nocturnos, casas de pensamiento intercultural y espacios rurales, remitido por la DADE.
Denominador: directorio de servicios sociales Subdirección para la Infancia.</t>
  </si>
  <si>
    <t>PSS-7744-013</t>
  </si>
  <si>
    <t>Gestantes, niñas y niños de primera infancia atendidos en las modalidades jardines infantiles diurnos (incluyendo horario adicional), nocturnos y creciendo juntos con recursos del plan de rescate social.</t>
  </si>
  <si>
    <t>Monitorear el número de gestantes, niñas y niños de primera infancia atendidos en las modalidades jardines infantiles diurnos (incluyendo horario adicional), nocturnos y creciendo juntos con recursos del plan de rescate social.</t>
  </si>
  <si>
    <t>Diligenciamiento del Formato Ficha SIRBE y registro oportuno de su información en el Sistema Misional SIRBE.
Formalización del cupo asignado a gestantes, niñas y niños de primera infancia en las modalidades jardines infantiles diurnos (incluyendo horario adicional), nocturnos y creciendo juntos.</t>
  </si>
  <si>
    <t>(No. gestantes, niñas y niños únicos atendidos en las modalidades jardines infantiles diurnos (incluyendo horario adicional), nocturnos y creciendo juntos con recursos del plan de rescate social durante la vigencia / No. de gestantes, niñas y niños que se proyecta atender con recursos del plan de rescate social) * 100</t>
  </si>
  <si>
    <t xml:space="preserve">Numerador: sistema misional SIRBE.
Denominador: documento proyección gestantes, niñas y niños que se atenderán con recursos del plan de rescate social.  </t>
  </si>
  <si>
    <t>Identificar por la variable id persona en su último estado actual (atendido, en atención y suspendido) a gestantes, niñas y niños únicos atendidos en las modalidades jardines infantiles diurnos (incluyendo horario adicional), nocturnos y creciendo juntos en unidades operativas que incluyan en su nemotecnia "RESO" o "RESCATE SOCIAL" o participantes con actuación de intervención "1010 rescate social subinfancia" atendidos en la unidad operativa Rayito de Luna durante la vigencia y dividirlo entre el número de gestantes, niñas y niños que se proyecta atender con recursos del plan de rescate social.</t>
  </si>
  <si>
    <t xml:space="preserve">Numerador: reporte sistema misional SIRBE.
Denominador: documento proyección gestantes, niñas y niños que se atenderán con recursos del plan de rescate social.  </t>
  </si>
  <si>
    <t>"Denominador:
Total de participantes en atención con apoyo alimentario en los servicios sociales de la Secretaria Distrital de Integración Social con información del tamizaje nutricional en la base de Nutrición del SIRBE.
Numerador: 
Total de participantes en atención con apoyo alimentario en los servicios sociales de la Secretaria Distrital de Integración Social con clasificación nutricional mediante indicadores antropométricos definidos para cada grupo etáreo.
Nota: 
No todos los participantes en atención pueden ser clasificados en su estado nutricional debido a datos incompletos o erróneos del tamizaje o del registro.
Participantes en servicios donde no hay apoyo alimentario o este no hace parte de los objetivos del servicio no son objeto de la vigilancia nutricional"
EL RESULTADO ACOMULADO DE LA VIGENCIA SERA EL PROMEDIO DE LOS CUATRO TRIMESTRES</t>
  </si>
  <si>
    <t>PSS-7745-002</t>
  </si>
  <si>
    <t>Familias vinculadas a la estrategia de mil días de oportunidades para la vida con acuerdos de transformación</t>
  </si>
  <si>
    <t>Analizar la eficacia de la permanencia de las familias vinculadas a la estrategia de mil días de oportunidades para la vida en la Secretaría Distrital de Integración Social al medir el porcentaje de Familias vinculadas a la estrategia de mil días de oportunidades para la vida con acuerdos de transformación.</t>
  </si>
  <si>
    <t>Permanencia de las familias en la estrategia</t>
  </si>
  <si>
    <t>(Número de familias con acuerdos de transformación/Número de familias atendidas en mil días de oportunidades para la vida programadas para la construcción de acuerdos de transformación)*100%</t>
  </si>
  <si>
    <t>Base de datos estrategia</t>
  </si>
  <si>
    <t>"Numerador:
Total de familias vinculadas a la estrategia de mil días de oportunidades para la vida de la Secretaria Distrital de Integración Social con acuerdos de transformación en la base de la estrategia.
Denominador: 
Total  de familias atendidas en la estrategia de mil días de oportunidades para la vida de la Secretaria Distrital de Integración Social programadas para la construcción de los acuerdos de transformación en el mes de medición en la base de la estrategia.
Nota: 
Solo se tendrán en cuenta en el denominador aquellas familias a las cuales de acuerdo a su proceso en la estrategia, les corresponda la construcción de los acuerdos de transformación (tres meses posteriores a la fecha de ingreso)
EL RESULTADO ACUMULADO DE LA VIGENCIA SERA LA SUMATORIA DE LOS CUATRO TRIMESTRES</t>
  </si>
  <si>
    <t>Base de datos del Total de participantes en atención en la estrategia de mil días de oportunidades para la vida en la SDIS, reportada por la Subdirección de Nutrición.</t>
  </si>
  <si>
    <t>PSS-7745-003</t>
  </si>
  <si>
    <t>Población participante de los servicios sociales con apoyos alimentarios que reciban socialización en acciones de Información, Educación y Comunicación para la Promoción de Hábitos en Estilos de Vida Saludables (IEC-PHEVS), con énfasis en alimentación, nutrición y actividad física.</t>
  </si>
  <si>
    <t>Analizar la eficacia de las acciones de socialización para la promoción de hábitos en estilos de vida saludable de los participantes en los servicios sociales con apoyo alimentario de la Secretaría Distrital de Integración Social con énfasis en alimentación, nutrición y actividad física.</t>
  </si>
  <si>
    <t>Calidad y oportunidad del dato consolidado y enviado</t>
  </si>
  <si>
    <t xml:space="preserve">Eficacia </t>
  </si>
  <si>
    <t>(Número de participantes únicos en atención en los servicios sociales con apoyo alimentario con acciones de IEC-PHEVS socializadas / Total de participantes en atención en los servicios sociales con apoyo alimentario programadas)*100%</t>
  </si>
  <si>
    <t>Base de consolidación mensual de las acciones de IEC-PHEVS</t>
  </si>
  <si>
    <t>Numerador:
Total de participantes únicos en atención en los servicios sociales de la Secretaría Distrital de Integración Social con apoyo alimentario con acciones de IEC-PHEVS socializadas, enviadas en la base de consolidación mensual (Formato: for_pss_298_v1_base_consolidacion_mensual_promocion_vida_saludable o base de reporte SIRBE)
Denominador:
Total de participantes en atención en los servicios sociales de la Secretaría Distrital de Integración Social con apoyo alimentario programadas de acuerdo con la base de programaciones por Subdirección Técnica.
Notas:
Se tendrán en cuenta las siguientes modalidades de apoyo alimentario: Comedores comunitarios - cocinas populares - bonos canjeables por alimentos (metas 4 y 11), canastas alimentarias y suministros a unidades propias SDIS donde se efectúen las acciones de IEC-PHEVS.
Solo se contarán personas únicas por vigencia.
La consolidación la efectúa la subdirección de Nutrición y el envío desde las áreas técnicas de la SDIS se realiza en el formato establecido FOR_PSS_298_v1_base_consolidacion__mensual_promocion_vida_saludable o base de reporte SIRBE.
EL RESULTADO ACUMULADO DE LA VIGENCIA SERA LA SUMATORIA DE LOS CUATRO TRIMESTRES</t>
  </si>
  <si>
    <t>Base de consolidación del total de los participantes en atención en los servicios sociales de la SDIS con apoyo alimentario que recibieron acciones de IEC-PHEVS (FOR_PSS_298 o la base de reporte SIRBE) remitida por la Subdirección de Nutrición.</t>
  </si>
  <si>
    <r>
      <t xml:space="preserve">El valor del numerador se toma de los casos a los cuales se les da cierre en los 6 primeros meses, lo cual ha sido definido como criterio interno en el servicio teniendo en cuenta que los procesos de restablecimiento de derechos, según la normatividad vigente pueden tener una duración de hasta 18 meses, tal valor se compara con el numero total de casos recibidos en el periodo y que están registrados en la herramienta de registro. 
Se entiende por oportunidad el periodo comprendido entre el momento en que se conoce el caso, hasta el momento en que el equipo psicosocial entrega el informe de cambio de medida, el cual puede sugerir el egreso o reintegro a medio familiar, la adaptabilidad o el mantenimiento de la medida de ubicación institucional.
Esta información se toma de la herramienta de control de permanencia que se tiene al interior de la Subdirección para la Familia y con la que adicionalmente se hace seguimiento a los tiempos de permanencia y estado de casos en atención en los Centros Proteger.
</t>
    </r>
    <r>
      <rPr>
        <sz val="9"/>
        <color rgb="FF7030A0"/>
        <rFont val="Arial"/>
        <family val="2"/>
      </rPr>
      <t xml:space="preserve">
</t>
    </r>
    <r>
      <rPr>
        <sz val="9"/>
        <rFont val="Arial"/>
        <family val="2"/>
      </rPr>
      <t>Nota: el resultado del indicar al final de la vigencia será acumulado.</t>
    </r>
  </si>
  <si>
    <t>Informe parcial de atención a niños y niñas con corte a la fecha</t>
  </si>
  <si>
    <t>Determinar el número de jóvenes que asisten a sesiones de las Salas de Escucha-Siente tu sexualidad, después de ser programados, para identificar la línea base de alcance de este nuevo beneficio para las y los jóvenes de la ciudad</t>
  </si>
  <si>
    <t xml:space="preserve">Diligenciamiento adecuado del instrumento Seguimiento psicosocial (FOR-PSS-424) que acompaña el  Plan de Atención Integral. </t>
  </si>
  <si>
    <t>(Número de personas con más de una atención en el componente de orientación psicosocial individual del servicio Casas LGBTI / Número de personas LGBTI que cuentan con una atención en el componente de orientación psicosocial individual del servicio Casas LGBTI) * 100</t>
  </si>
  <si>
    <t>1. Cada equipo psicosocial debe diligenciar el formato Seguimiento psicosocial (FOR-PSS-424) de manera mensual.
2. Mensualmente, la coordinadora del componente de orientación psicosocial individual consolida en un solo archivo el seguimiento de las atenciones.
3. Para obtener el denominador, la gestora de la dependencia del SG identifica el número de personas que cuentan con una atención en el componente de orientación psicosocial individual. Y para calcular el numerador, debe verificar el número de personas con más de una atención en el mismo componente.
Nota: el reporte acumulado corresponde a la suma de los valores reportados de manera mensual.</t>
  </si>
  <si>
    <t xml:space="preserve">Registro del Seguimiento psicosocial (FOR-PSS-424), con tabla resumen del resultado y análisis gráfico de la información. 
</t>
  </si>
  <si>
    <t>Circular No. 017 del 22/06/2022</t>
  </si>
  <si>
    <t>Número de personas Mayores que se encuentran activas en Apoyos Económicos.</t>
  </si>
  <si>
    <t>Evaluar e identificar la cantidad de personas mayores que están siendo atendidas en el servicio de Apoyos Económicos, a partir de los cupos disponibles.</t>
  </si>
  <si>
    <t>Generar las acciones y procedimientos necesarios para garantizar los ingresos de personas mayores, en el marco de la rotación de cupos del servicio.</t>
  </si>
  <si>
    <t>(Número de personas mayores únicas atendidas en el servicio de Apoyos Económicos / personas mayores programadas para la vigencia) *100</t>
  </si>
  <si>
    <t>* Sistema de Información y Registro de Beneficiarios (SIRBE) (A, B y B Desplazados).
* Informe de Balance del Programa Colombia Mayor (Cofinanciado).</t>
  </si>
  <si>
    <t>Se realiza el registro de las personas mayores en atención en el servicio de Apoyos Económicos, el cual es cargado en el sistema SIRBE, para los Apoyos tipo A, B y B Desplazados. Así mismo, se procesa el Informe de Balance del Programa Colombia Mayor, para los Apoyos Cofinanciados. En el denominador se incluye el dato del número de personas programadas para la vigencia 2022. Para el reporte trimestral se toma el total de las personas registradas en la hoja modalidad vigencia del reporte de conteo de metas.</t>
  </si>
  <si>
    <t>Apoyos económicos - Conteo de Metas reportado por la Dirección de análisis y Diseño Estratégico (DADE).</t>
  </si>
  <si>
    <t>Relación de la Cantidad de Abonos Efectivos respecto a los Cupos Disponibles.</t>
  </si>
  <si>
    <t>Evaluar el total de Abonos Efectivos a las personas mayores, respecto del total de cupos disponibles en el servicio.</t>
  </si>
  <si>
    <t>Gestión para realizar acciones de desbloqueo a personas mayores, o el egreso del servicio de acuerdo con el procedimiento específico.</t>
  </si>
  <si>
    <t>(Número de Abonos Efectivos / Total de Cupos Disponibles) * 100</t>
  </si>
  <si>
    <t>* Sistema de Información y Registro de Beneficiarios (SIRBE) (A, B y B Desplazados).
* Informes de Nómina al Corte (Cofinanciado), proveniente del Administrador Fiduciario del Programa Colombia Mayor.                          
*Base en excel de los abonos autorizados en el mes</t>
  </si>
  <si>
    <t>Con la información de SIRBE, se toma el total de personas mayores que se encuentran en atención en los Apoyos Tipo A, B y B Desplazados y que se le realizó el abono. Para los tipo Cofinanciado, se toma la cantidad de personas que están en atención y cuyo pago fue programado en Nomina, de acuerdo con el balance referenciado por Colombia Mayor. La información de los cupos corresponde a la cobertura global.</t>
  </si>
  <si>
    <t>*Listados de Nómina de Colombia Mayor (Apoyos Cofinanciados).
 *Abonos autorizados SDIS, no autorizados SDIS mes.                   
*Reporte de cupos.</t>
  </si>
  <si>
    <t>Número de personas mayores vinculadas al servicio social Centros Día, que inician sus procesos en desarrollo de los componentes de ocupación humana, participación y redes y estilos de vida saludables.</t>
  </si>
  <si>
    <t>Evaluar y hacer seguimiento a la vinculación de personas mayores que inician procesos en desarrollo de los componentes de ocupación humana, participación y redes y estilos de vida saludables en el Servicio Social Centro Día.</t>
  </si>
  <si>
    <t>Llevar a cabo acciones integrales que incentiven la participación y permanencia de la persona en el desarrollo de los componentes de ocupación humana, participación y redes o estilos de vida saludables, más allá de su vinculación al Servicio Social Centro Día.</t>
  </si>
  <si>
    <r>
      <t xml:space="preserve">(Número de personas mayores </t>
    </r>
    <r>
      <rPr>
        <sz val="9"/>
        <color rgb="FFFF0000"/>
        <rFont val="Arial"/>
        <family val="2"/>
      </rPr>
      <t xml:space="preserve"> </t>
    </r>
    <r>
      <rPr>
        <sz val="9"/>
        <rFont val="Arial"/>
        <family val="2"/>
      </rPr>
      <t>atendidas</t>
    </r>
    <r>
      <rPr>
        <sz val="9"/>
        <color rgb="FFFF0000"/>
        <rFont val="Arial"/>
        <family val="2"/>
      </rPr>
      <t xml:space="preserve">  </t>
    </r>
    <r>
      <rPr>
        <sz val="9"/>
        <rFont val="Arial"/>
        <family val="2"/>
      </rPr>
      <t xml:space="preserve"> en Centro Día / Número de personas mayores programadas en Centro Día) * 100</t>
    </r>
  </si>
  <si>
    <t xml:space="preserve">Sistema de Información y Registro de Beneficiaros (SIRBE).
</t>
  </si>
  <si>
    <t>La información se obtiene Sistema de Información y Registro de Beneficiaros (SIRBE), teniendo en cuenta el número de personas en estado de atención y atendidas para el servicio Centros Día.  En el denominador se incluye el dato del número de personas programadas en el plan de acción para la vigencia 2022.</t>
  </si>
  <si>
    <t>*Resultado Cruce Centro Día . En este archivo se puede identificar fácilmente el No. de personas mayores en atención o atendidas evidencia para el (Numerador)
*Reporte meta SIRBE, evidencia para el numerador (Denominador)</t>
  </si>
  <si>
    <t>Porcentaje de personas mayores de Cuidado Transitorio que participan en acciones de autocuidado y dignificación.</t>
  </si>
  <si>
    <t>Determinar cuántas personas que acceden al servicio Cuidado Transitorio participan en acciones de autocuidado y dignificación.</t>
  </si>
  <si>
    <t>Estrategias para implementar acciones de autocuidado y dignificación en las personas mayores participantes de la modalidad cuidado transitorio.</t>
  </si>
  <si>
    <r>
      <t>(Número de personas mayores participantes en acciones de Autocuidado y Dignificación que se encuentran en la modalidad de Cuidado Transitorio/ Total personas participantes</t>
    </r>
    <r>
      <rPr>
        <strike/>
        <sz val="9"/>
        <rFont val="Arial"/>
        <family val="2"/>
      </rPr>
      <t xml:space="preserve"> </t>
    </r>
    <r>
      <rPr>
        <sz val="9"/>
        <rFont val="Arial"/>
        <family val="2"/>
      </rPr>
      <t>que se encuentran en la modalidad de Cuidado Transitorio) * 100</t>
    </r>
  </si>
  <si>
    <t>Sistema de Información y Registro de Beneficiaros (SIRBE).</t>
  </si>
  <si>
    <t>La información se obtiene del Sistema de Información y Registro de Beneficiaros (SIRBE), teniendo en cuenta las personas que participan en acciones de autocuidado y dignificación (el número de personas en estado de atención y atendidas) / número de personas en estado en atención y atendidas para la modalidad de Cuidado Transitorio.</t>
  </si>
  <si>
    <t>*Registro de personas con actuación de seguimiento PAI en el SIRBE reportado por el DADE (Numerador).
*Reporte de conteo de metas dado por DADE. (Denominador)</t>
  </si>
  <si>
    <t>PSS-7770-006</t>
  </si>
  <si>
    <t>Personas mayores que cuentan con un plan de atención integral individual de la modalidad Comunidad de Cuidado</t>
  </si>
  <si>
    <t>Determinar las personas mayores con quienes se ha elaborado el Plan de Atención Integral Individual (herramienta que permite la planeación interdisciplinaria conjunta con la persona mayor y la implementación de las acciones de cuidado integral que den cuenta del cumplimiento del objetivo de atención) en la modalidad Comunidad de Cuidado.</t>
  </si>
  <si>
    <t>Contar con el plan de atención integral individual de cada persona mayor, en alguna de sus tres fases: conociendo, planeando y monitoreando (dependiendo de su tiempo de permanencia en el servicio) especificando las acciones a desarrollar por cada una de las disciplinas del equipo profesional de Comunidad de Cuidado.</t>
  </si>
  <si>
    <t>(Número de personas mayores que cuentan con Plan de Atención Integral Individual en los servicios de modalidad Comunidad de Cuidado / Número total de personas mayores en atención en los servicios de modalidad Comunidad de Cuidado.) * 100.</t>
  </si>
  <si>
    <t>Sistema de Información y Registro de Beneficiaros (SIRBE).
Se requiere parametrizar en el SIRBE la  actuación de intervención que responda a la etapa en que se encuentra el Plan de Atención Integral Individual, de cada persona mayor.
A todos los participantes se les registrará la actuación de intervención de acuerdo a su tiempo de permanencia en el servicio.</t>
  </si>
  <si>
    <t>La información se obtiene del Sistema de Información y Registro de Beneficiaros (SIRBE), teniendo en cuenta el número de personas mayores que cuentan con el Plan de Atención Integral Institucional en la etapa correspondiente de acuerdo a su tiempo de  permanencia en el servicio y las personas mayores en atención en la modalidad.</t>
  </si>
  <si>
    <t>*Base de datos de los Planes de Atención Integral Individual reportados por los Centros de Comunidad de Cuidado. (Numerador)
*Reporte de SIRBE con número de personas mayores en atención en la modalidad de Comunidad de Cuidado. (Denominador)</t>
  </si>
  <si>
    <t>PSS-7770-007</t>
  </si>
  <si>
    <t>Circular No. 023 del 25/07/2022</t>
  </si>
  <si>
    <t>Avance en la ejecución del Plan de Acción de la Política Pública Social para el Envejecimiento y la Vejez.</t>
  </si>
  <si>
    <t>Implementar la Política Pública Social para el Envejecimiento y la Vejez (PPSEV), desde las acciones que corresponden al Sector de Integración Social.</t>
  </si>
  <si>
    <t>Desarrollo de  procesos de articulación dentro de los servicios y estrategias de atención, para dar cumplimiento a los lineamientos de la PPSEV.</t>
  </si>
  <si>
    <t>(Número de comités realizados para el seguimiento del plan de acción/Número de comités programados  para el seguimiento del plan de acción)*100</t>
  </si>
  <si>
    <t>* Plan de Acción. 
* Seguimiento al proyecto de inversión (SPI).</t>
  </si>
  <si>
    <t>Se realizará una programación anual de las actividades contempladas dentro del Plan de Acción, haciendo su correspondiente seguimiento.</t>
  </si>
  <si>
    <t xml:space="preserve">*Actas del Comité Operativo de Envejecimiento y Vejez. (Numerador) 
*Resolución 0511 de 2011
(Articulo No.5) - Denominador </t>
  </si>
  <si>
    <t>Número de personas participantes de las Redes de Cuidado Comunitario.</t>
  </si>
  <si>
    <t>Establecer cuántas personas participan de las Redes de Cuidado Comunitario.</t>
  </si>
  <si>
    <t>Desarrollo de estrategias y acciones por parte de los gestores territoriales, para la identificación y vinculación de personas en las Redes de Cuidado Comunitario.</t>
  </si>
  <si>
    <t>(Número de personas participantes de la Redes de Cuidado Comunitario / Número de personas identificadas para participar en Redes de Cuidado Comunitario) * 100</t>
  </si>
  <si>
    <t>Instrumento de identificación de personas y seguimiento al proceso de participación.</t>
  </si>
  <si>
    <t>Se cuenta como persona vinculada a una Red de Cuidado Comunitario, aquella que participa en al menos el 75% de las líneas de acción. Se contará con un instrumento para realizar el registro y verificación.</t>
  </si>
  <si>
    <t xml:space="preserve">*Reporte SIRBE ERDC (Numerador)
*Banco de tiempo mayor (Denominador) </t>
  </si>
  <si>
    <t>PSS-7770-009</t>
  </si>
  <si>
    <t>Número de localidades con Redes de Cuidado Comunitario dinamizadas</t>
  </si>
  <si>
    <t>Determinar cuántas localidades de Bogotá cuentan con Redes de Cuidado Comunitario</t>
  </si>
  <si>
    <t>Desarrollo de estrategias y acciones por parte de los gestores territoriales, para la identificación y vinculación de personas en las Redes de Cuidado Comunitario</t>
  </si>
  <si>
    <t>(Número de localidades implementadas las Redes de Cuidado Comunitario / Número de localidades programadas para implementar las Redes de Cuidado Comunitario) *  100</t>
  </si>
  <si>
    <t>Informe de dinamización de redes de cuidado comunitario</t>
  </si>
  <si>
    <t>El cálculo del indicador se obtiene del seguimiento de los planes de acción local que cada localidad formula e implementa.
Se entiende como cumplido cuando se ha implementado mínimo 3 de las 4 de las líneas de acción establecidas en las localidades determinadas. Esta información se documenta en el Informe de dinamización de redes de cuidado comunitario.
El avance será progresivo a lo largo de la vigencia, contando a final del año con las localidades dinamizadas.</t>
  </si>
  <si>
    <t xml:space="preserve">
*Informe de Resultados y Balance (Numerador)
*Plan Distrital de Desarrollo (Propósito 1 -Programa 6 - Meta 49) - Denominador</t>
  </si>
  <si>
    <t xml:space="preserve">Creciente </t>
  </si>
  <si>
    <t>Circular N° 013 del 28/04/2021</t>
  </si>
  <si>
    <t>Sin Información</t>
  </si>
  <si>
    <t>Circular N.º 29 del 26/09/2022</t>
  </si>
  <si>
    <t xml:space="preserve">3. Transformar los servicios sociales de la SDIS con el fin de responder a los aspectos clave del Plan Distrital de Desarrollo como el Sistema Distrital de Cuidado, la Estrategia Territorial de Integración Social y el Ingreso Mínimo Garantizado.    </t>
  </si>
  <si>
    <t xml:space="preserve">Este indicador se calcula tomando el número de actividades reportadas en el informe cualitativo y cuantitativo como realizadas con las familias y cuidadores(as) de las personas con discapacidad en Centro Renacer, Centros Crecer, Centros Avanzar y Centros Integrarte Atención Interna y Atención Externa dividido entre la cantidad de actividades programadas con familias y cuidadores(as) de las personas con discapacidad en Centro Renacer, Centros Crecer, Centros Avanzar y Centros Integrarte Atención Interna y Atención Externa, de acuerdo con lo establecido en su plan de acción.
</t>
  </si>
  <si>
    <t>PSS-7771-005</t>
  </si>
  <si>
    <t xml:space="preserve">Solicitudes de personas con discapacidad y cuidadores(as) de personas con discapacidad atendidas por el Equipo de Atención Emergente. </t>
  </si>
  <si>
    <t xml:space="preserve">Medir las atenciones efectuadas por el Equipo de Atención Emergente a través de la solicitudes efectuadas a personas con discapacidad y cuidadores-as de personas con discapacidad,  atendidas  </t>
  </si>
  <si>
    <t>Contar con el talento humano para atender las solicitudes efectuadas al equipo de atención emergente por diferentes instancias</t>
  </si>
  <si>
    <t xml:space="preserve">(Número de solicitudes  de personas con discapacidad y cuidadores-as atendidas por el equipo Atención Emergente / Número de solicitudes recibidas  para atención por el equipo de Atención Emergente) * 100 </t>
  </si>
  <si>
    <t xml:space="preserve">Solicitudes recibidas 
Formatos del equipo de atención emergente 
</t>
  </si>
  <si>
    <t xml:space="preserve">Este indicador se calcula tomando el número de solicitudes de personas con discapacidad y cuidadores(as) atendidos(as) por el equipo de atención emergente durante el periodo de reporte, dividido entre el número de solicitudes recibidas de personas con discapacidad y cuidadores(as) para recibir atención por el equipo de atención emergente durante el periodo de reporte,  en coherencia con lo establecido en el plan de acción.
</t>
  </si>
  <si>
    <t xml:space="preserve">Informe cualitativo y cuantitativo 
Matriz de reporte </t>
  </si>
  <si>
    <t>Circular 002 del 31/01/2022</t>
  </si>
  <si>
    <t>Plan de ajuste y sostenibilidad del Modelo Integrado de Planeación y Gestión (MIPG), implementado</t>
  </si>
  <si>
    <t>(Avance promedio en las actividades ejecutadas en el periodo/ Porcentaje promedio programado para las actividades a ejecutar en el periodo)*100</t>
  </si>
  <si>
    <t>Para el cálculo del indicador se toma el avance promedio en las actividades ejecutadas por las dependencias (numerador) y se divide en el valor porcentual programado para las mismas hasta el periodo de seguimiento (denominador).
El cumplimiento anual corresponderá al promedio de los reportes por periodo.
Nota: el total de actividades corresponde a las establecidas en el Plan de ajuste y sostenibilidad del  Modelo Integrado de Planeación y Gestión (MIPG) aprobado por el Comité Institucional de Gestión y Desempeño.</t>
  </si>
  <si>
    <t>Profesionales del equipo de proyectos de la Subdirección de Diseño, Evaluación y Sistematización</t>
  </si>
  <si>
    <t>(N° de seguimientos realizados  a los proyectos de inversión / N° de seguimientos programados)*100
I trim: 10% (reporte febrero)
II trim: 40% (reporte marzo, abril, mayo)
III trim: 70% (reporte junio, julio y agosto) 
IV trim: 100% (reporte septiembre, octubre y noviembre)</t>
  </si>
  <si>
    <t>Circular No. 030 del 03/10/2022</t>
  </si>
  <si>
    <t>Debido a crisis sociales que generen paros, huelgas, alteración del orden público y/o transporte, así como crisis sanitarias que generen epidemias, enfermedades y/o pérdidas humanas</t>
  </si>
  <si>
    <t>Posibilidad de no contar con el talento humano necesario para asegurar la prestación continua de los servicios sociales en la entidad, de forma temporal o definitiva, debido a factores externos que afectan las seguridad y salud de personal o sus familias</t>
  </si>
  <si>
    <t>El equipo del sistema de gestión de continuidad del negocio de la Dirección de Análisis y Diseño Estratégico (DADE) identifica anualmente con todas las dependencias de la entidad los cargos críticos para conformar los equipos de recuperación de procesos y servicios, generando el documento "Anexo 1. Informe BIA - Cargos críticos". Esto se realiza con el fin de contar con la información del personal critico necesario para garantizar la operación de la entidad, en caso de la ocurrencia de crisis sociales o sanitarias que afecten el cumplimiento de la misionalidad institucional.
En caso de no contar con el documento actualizado, se deberá tener en cuenta la versión vigente publicada en el módulo web del Sistema de Gestión de la entidad.</t>
  </si>
  <si>
    <t xml:space="preserve">Equipo Sistema de gestión de continuidad del negocio de la Dirección de Análisis y Diseño Estratégico </t>
  </si>
  <si>
    <t>Actualizar y publicar en el  módulo web del Sistema de Gestión el Anexo 1 del Informe BIA- Cargos Críticos</t>
  </si>
  <si>
    <t xml:space="preserve">1 Documento actualizado y publicado </t>
  </si>
  <si>
    <t>Diseñar e implementar la estrategia de comunicación de la Secretaria de Integración Social a nivel interno y externo, con el fin de mantener informados a los grupos de interés y dar a conocer la gestión de la entidad.</t>
  </si>
  <si>
    <t>Establecer la estrategia de comunicación y sus respectivas directrices.</t>
  </si>
  <si>
    <t>Circular 007 de 28/02/2022</t>
  </si>
  <si>
    <t xml:space="preserve">Los insumos entregados por las áreas o procesos solicitantes de los servicios ofrecidos por la Oficina Asesora de Comunicaciones, pueden alterar el resultado del producto cuando no se entregan los insumos completos, a tiempo, o con la aprobación correspondiente. </t>
  </si>
  <si>
    <t>Posibilidad de afectación de la imagen institucional por Incumplimiento de la estrategia de comunicación interna y externa, la cual se encuentra alineada con la política de comunicaciones de la Entidad, debido a posibles desviaciones en la calidad y oportunidad  de la información suministrada por las dependencias, para la entrega de productos por parte de la Oficina Asesora de Comunicaciones.</t>
  </si>
  <si>
    <t xml:space="preserve">El profesional designado por el jefe de la Oficina Asesora de Comunicaciones realizará actividades de socialización mensuales a los referentes de comunicación territorial y de nivel central y al personal adscrito a la oficina, sobre la política y los lineamientos de comunicaciones de la entidad con el fin de asegurar la implementación de la estrategia de comunicación institucional, evitando así el uso inexacto por causa de desconocimiento de la misma. 
En caso de no realizarse socialización durante un mes, el profesional designado presentará en el siguiente periodo el contenido correspondiente al mes inmediatamente anterior, dejando evidencia de abordar los temas aplazados por exponer sobre política y lineamientos de comunicación a los referentes de comunicación territorial y de nivel central y al personal adscrito a la oficina Asesora de comunicaciones.  
Se aportarán como evidencias los PP de la presentación de los temas expuestos, actas y/o listados de asistencia o remisión de los contenidos vía correo electrónico.  </t>
  </si>
  <si>
    <t>(Número de socializaciones de la política y los lineamientos de comunicaciones de la entidad realizados / 11 socializaciones de la política y los lineamientos de comunicaciones de la entidad programadas) *100</t>
  </si>
  <si>
    <t xml:space="preserve"> Establecer la estrategia de comunicación y sus respectivas directrices.</t>
  </si>
  <si>
    <t xml:space="preserve">Falta de conocimiento y aplicación de los procedimientos establecidos por la entidad para el manejo de situaciones imprevistas o de crisis, que puedan afectar la imagen y la prestación de los servicios que brinda la Secretaría Distrital de Integración Social. </t>
  </si>
  <si>
    <t xml:space="preserve">El profesional designado por el  jefe de la Oficina Asesora de Comunicaciones realizará socializaciones bimensuales al equipo directivo de la entidad y a los referentes de comunicación de nivel central y territorial sobre de los lineamientos establecidos en el Manual de Crisis para el manejo apropiado de los sucesos institucionales que puedan afectar la imagen de la Secretaría Distrital de Integración Social, a fin de que la Entidad pueda reaccionar correcta y oportunamente frente los medios de comunicación y grupos de interés ante una situación de información negativa o imprecisa.
En caso de no realizar  la socializaciones bimensuales, el profesional designado elaborará un contenido estratégico para ser enviado por correo institucional  al equipo directivo de la entidad y a los referentes de comunicación de nivel central y territorial otorgando toda la información necesaria para generar conocimiento alrededor del Manual de Crisis. 
Se aportarán como evidencias las presentaciones de los temas expuestos, actas y/o listados de asistencia o remisión de los contenidos vía correo electrónico.  </t>
  </si>
  <si>
    <t>(Número de socializaciones del manual de crisis realizadas/ 6 socializaciones del manual de crisis programadas) 100</t>
  </si>
  <si>
    <t>El profesional  designado por el  jefe de la Oficina Asesora de Comunicaciones realizará seguimientos a las noticias y publicaciones de los medios masivos de comunicación en  las cuales  la Secretaría  de Integración  Social es mencionada,  a fin de que la Entidad pueda reaccionar a tiempo y de manera adecuada frente los medios de comunicación y grupos de interés ante una situación de información negativa o imprecisa; El seguimiento realizado se presentará al equipo directivo de la entidad los cinco primeros días de cada mes, a través de un informe cuantitativo y cualitativo que será remitido  vía correo electrónico.
En caso que no se remita el informe  en los cinco primeros días de cada mes, éste debe presentarse antes del día quince del mes con el fin de garantizar que el equipo directivo esté enterado del impacto  tanto positivo como negativo generado mediante las publicaciones de los medios masivos de comunicación.
Como evidencia se allegará un  informe mensual de monitoreo de medios de comunicación y los correos electrónicos de remisión al Equipo directivo de la entidad.</t>
  </si>
  <si>
    <t>Tecnologías de la Información</t>
  </si>
  <si>
    <t>(Número de seguimientos realizados al PETI. /Número de seguimientos programados al PETI)*100
Nota: 4 seguimientos.</t>
  </si>
  <si>
    <t>Gestion del conocimiento</t>
  </si>
  <si>
    <t>R-GC-003</t>
  </si>
  <si>
    <t>No se implementan los mecanismos de seguimiento y control a la implementación del procedimiento de Transferencia o Intercambio de Información con terceros</t>
  </si>
  <si>
    <t>Posibilidad de que se incumplan las disposiciones legales en materia de proteccion de datos personales a través de la transferencia o intercambio de informacion con terceros sin el cumplimiento de los requisitos legales y técnicos, debido a la deficiencia en la implementación de los mecanismos de seguimiento en el cumplimiento del procedimiento Transferencia e intercambio de informacion</t>
  </si>
  <si>
    <t>Cada vez que se gestione un proceso de Transferencia o Intercambio de Información, el(la) responsable del Procedimiento de Transferencia o Intercambio de Información verifica el completo y correcto diligenciamiento del FOR-GC-075 Formato de Identificación de Procesos de Transferencia o Intercambio de Información con Terceros y emite su visto bueno, como paso previo a la suscripción del Acuerdo de Intercambio de Informacion con el tercero. En caso de no realizar la verificacion del Formato de Identificación previo a la suscripción del Acuerdo de Intercambio de Información, la verificación del Formato se realizará dentro de los dos (2)meses siguientes a la suscripción del Acuerdo de Intercambio de Información. Como evidencia se cuenta con el FOR-GC-075 Formato de Identificación de Procesos de Transferencia o Intercambio de Información con Terceros, con el visto bueno de la Dirección de Análisis y Diseño Estratégico.</t>
  </si>
  <si>
    <t xml:space="preserve">1. Recibir del área interesada el FOR-GC-075 Formato de Identificación de Procesos de Transferencia o Intercambio de Información con Terceros
2. Diligenciar en el Formato la información a cargo de la Subdireccion de Investigación e Información -SII y de la Dirección de Análisis y Diseño Estratégico -DADE
4. Verificar el correcto y completo diligenciamiento del Formato 
5. Otorgar el visto bueno al Formato </t>
  </si>
  <si>
    <t>Responsable del procedimiento de Transferencia o Intercambio de Información</t>
  </si>
  <si>
    <t>(Número de Formatos de Identificación de Transferencia o Intercambio de Información con Terceros con visto bueno de la DADE/ Número de procesos de transferencia o intercambio de información con terceros gestionados) * 100</t>
  </si>
  <si>
    <t xml:space="preserve">Semestralmente, el(la) responsable del Procedimiento de Transferencia o Intercambio de Informacion consolida los FOR-GC-075 Formatos de Identificación de Procesos de Transferencia o Intercambio de Información con Terceros recibidos, identificando cuáles dieron cumplimiento a los requisitos técnicos y legales y generando alertas y recomendaciones para subsanar los procesos con deficiencias. En caso de no realizar semestralmente el análisis de los Formatos de Identificación, el(la) Gestor(a) del Proceso de Gestión del Conocimiento realiza el requerimiento al(a) responsable del procedimiento de Transferencia o Intercambio de Informacion para que lo realice de manera inmediata. Como evidencia se cuenta con el correo electrónico con el archivo con el análisis de los formatos de Identificacion y la generación de alertas y recomendaciones remitido al(a) Director(a) de Análisis y Diseño Estratégico y al(la) Gestor(a) del Proceso de Gestión del Conocimiento. </t>
  </si>
  <si>
    <t>1. Consolidar los Formatos de Identificación de Procesos de Transferencia o Intercambio de Información con Terceros recibidos en el semestre
2. Analizar el cumplimiento a los requisitos técnicos y legales de los formatos
3. Generar alertas y recomendaciones para subsanar los procesos de transferencia o intercambio de informacion con deficiencias
4.Remitir por correo electronico el documento consolidado al Director(a) de Análisis y Diseño Estratégico y al(a) gestor del proceso de Gestion del Conocimiento para aprobacion.
5. Remitir vía comunicacion interna a las dependencias responsables de los procesos de transferencia o intercambio de informacion las alertas y recomendaciones efectuadas para su implementacion.</t>
  </si>
  <si>
    <t xml:space="preserve">Número de documentos de análisis del cumplimiento de requisitos legales y tecnicos de los formatos de identificacion de procesos de transferencia o intercambio de información. </t>
  </si>
  <si>
    <t>Desarrollar las acciones establecidas por el lineamiento para la creación o actualización de los servicios sociales</t>
  </si>
  <si>
    <t>Circular 007 del 28/02/2022</t>
  </si>
  <si>
    <t>No se tiene estandarizado el diseño de los servicios sociales de la entidad.</t>
  </si>
  <si>
    <t>Posibilidad que los servicios diseñados no contemplen las necesidades de la población vulnerable, generando servicios aprobados sin cumplimiento de los objetivos trazados frente a la cobertura y beneficios entregados, sin generar impacto en la población y detrimento de los recursos públicos, esto debido a que el área técnica puede definir un servicio social partiendo de estimados de percepción de necesidades o de la necesidad de justificar una ejecución presupuestal.</t>
  </si>
  <si>
    <t>Cada vez que las subdirecciones misionales que lideran los servicios sociales, crean o transforman un servicio social, el designado(a) por el respectivo Subdirector(a) realiza la presentación respectiva ante la mesa técnica operativa del consejo GIS, la cual verifica que los documentos se encuentren en coherencia con el plan de desarrollo, el proyecto de inversión y los objetivos estratégicos, debido a que estos permiten determinar las acciones orientadas a satisfacer las necesidades detectadas de la población vulnerable. Luego se presenta para su aprobación en el consejo GIS. En caso que el servicio no supere la aprobación en alguna de las instancias, se devuelve para su ajuste hasta lograr su aprobación con el cumplimiento de los requisitos. 
Como evidencia se cuenta con las actas de las instancias que realizan la respectiva revisión y aprobación.</t>
  </si>
  <si>
    <t>Evitar</t>
  </si>
  <si>
    <t>Designado por el subdirector (a) misional correspondiente</t>
  </si>
  <si>
    <t xml:space="preserve">( # de servicios aprobados en el Consejo GIS acumulados / # de servicios creados o transformados  revisados en la mesa técnica acumulados) * 100
</t>
  </si>
  <si>
    <t>Formular estándares de calidad de los servicios sociales</t>
  </si>
  <si>
    <t>R-DIS-003</t>
  </si>
  <si>
    <t xml:space="preserve">Sólo 11 de los 32 servicios brindados en la entidad cuentan con estándares de calidad oficializados; y los servicios sociales que están estandarizados, tienen pendiente actualizaciones, que son necesarias para que los mismos cumplan con lineamientos de calidad. </t>
  </si>
  <si>
    <t>Posibilidad que los servicios sociales no cuenten con lineamientos de calidad, generando insatisfacción en la población atendida, debido a que la SDIS no cuenta con lineamientos y procedimientos actualizados acorde con los cambios normativos internos para la prestación de servicios con calidad y a que las Subdirecciones técnicas no realizan la implementación de los mismos.</t>
  </si>
  <si>
    <t>La asesora de Despacho asignada a la Subsecretaría en lo respectivo al diseño e innovación de los servicios sociales de la Secretaría Distrital de Integración Social, se encarga de liderar las actividades de acuerdo con un cronograma de actividades previamente establecido para la construcción de la Política de calidad de los servicios sociales de la SDIS. En caso que no se cree la Política de calidad, se dispondrá a la actualización del procedimiento para la formulación de los estándares de calidad de los servicios sociales. 
Como evidencia de esta actividad se cuenta con las actas de reunión, cronograma de actividades y al finalizar la vigencia la Política de calidad de los servicios sociales de la SDIS.</t>
  </si>
  <si>
    <t>Asesora de Despacho asignada a la Subsecretaría en lo respectivo al diseño e innovación de los servicios sociales de la SDIS</t>
  </si>
  <si>
    <t>(No. de actividades realizadas para la construcción de la Política de Calidad de los servicios sociales de la Secretaría Distrital de Integración Social en el periodo) / (No. de actividades programadas para la construcción de la Política de calidad de  los servicios sociales de la Secretaría Distrital de Integración Social en el periodo )*100</t>
  </si>
  <si>
    <t>Prestar servicios y atenciones sociales dirigidos a la población más vulnerable del Distrito, para contribuir a la inclusión social en desarrollo de las políticas públicas sociales.</t>
  </si>
  <si>
    <t>Realizar seguimiento y autocontrol al desempeño del proceso (Políticas de gestión y desempeño, planes, procedimientos, documentos asociados, indicadores y riesgos)</t>
  </si>
  <si>
    <t>Debido a la ausencia de mecanismos de seguimiento  que midan la gestión propia del proceso</t>
  </si>
  <si>
    <t>Posibilidad de que se implementen de manera deficiente los mecanismos de seguimiento y autocontrol en el desarrollo de las etapas del proceso, derivada de la ausencia de una instancia donde se realice el seguimiento y control de la operativización y acompañamiento a los equipos de los servicios sociales.</t>
  </si>
  <si>
    <t>El(la) Gestor(a) del Proceso Prestación de Servicios Sociales para la Inclusión Social debe realizar mensualmente reunión del proceso con los gestores del Sistema de Gestión de las subdirecciones técnicas de Territorial, Poblacional, Nutrición y abastecimiento e Inclusión y Familias, para realizar seguimiento a las diferentes actividades del Proceso y determinar si hay debilidades o aspectos por mejorar. En caso de identificar retrasos o debilidades en las actividades del proceso, éstas se registrarán en el acta con el fin de establecer compromisos y fechas para su cumplimiento. De las reuniones quedará como registro un acta y su listado de asistencia.</t>
  </si>
  <si>
    <t>(Número de reuniones de seguimiento realizadas / Una (1) reunión  mensual)*100
Meta: 11 reuniones</t>
  </si>
  <si>
    <t>11 reuniones correspondientes al 100%</t>
  </si>
  <si>
    <t>Debido a que el sistema de información existente no realiza procesamiento de datos y el mismo está sujeto a margen de error humano</t>
  </si>
  <si>
    <t>Posibilidad de que no se recolecten los datos de los participantes de los servicios sociales de manera oportuna, por la falta de lineamientos claros en la recolección, crítica y digitación de la información misional de los servicios sociales, derivada de una ausencia de conocimiento y apropiación de los procedimientos y protocolos relacionados al diligenciamiento y digitación de la información misional.</t>
  </si>
  <si>
    <t>Cuatrimestralmente el responsable de la Dirección Territorial, designado como administrador del Procedimiento Recolección, Crítica y Digitación (PCD-PSS-022) realiza un análisis de la calidad de la información bajo los criterios definidos por el Proceso Prestación de servicios sociales para la inclusión social, a partir del cual se realizarán las articulaciones pertinentes con la Subdirección Técnica misional para los ajustes requeridos. En caso de identificar dichos ajustes se hará seguimiento a su ejecución en el informe del siguiente cuatrimestre.  Como evidencia se cuenta con un Informe de Calidad de Información con los anexos correspondientes.</t>
  </si>
  <si>
    <t xml:space="preserve">Responsable procedimiento Recolección, Crítica y Digitación de la Dirección Territorial
</t>
  </si>
  <si>
    <t>(Número de informes de calidad de la información realizados / Número de informes de calidad de la información programados)*100</t>
  </si>
  <si>
    <t>3 informes de calidad de la información, correspondientes al 100%</t>
  </si>
  <si>
    <t>Debido a la falta de claridad en el diligenciamiento y digitación de la información de las fichas SIRBE</t>
  </si>
  <si>
    <t>Anualmente, los gestores del sistema de gestión de las dependencias misionales, realizan una jornada de socialización del protocolo Formulación de la descripción del problema y concepto profesional (PTC-PSS-035), con el propósito de que los responsables de servicios sociales conozcan el paso a paso para el correcto diligenciamiento de estos campos en las fichas SIRBE. En caso de no hacerse dicha socialización el gestor SG enviará por correo electrónico a los responsables del servicio social, el protocolo para su conocimiento y apropiación. De las reuniones quedará como registro un acta y su listado de asistencia.</t>
  </si>
  <si>
    <t>(Número socializaciones  realizadas / Número de dependencias misionales del nivel central)*100
Nota: se realizará una  socialización por dependencia misional sin tener en cuenta a la Subdirección para la familia, en la cual no aplica el protocolo.</t>
  </si>
  <si>
    <t>10 socializaciones correspondientes al 100%</t>
  </si>
  <si>
    <t>Circular 030 del 03/10/2022</t>
  </si>
  <si>
    <t>1. Debido a que las unidades operativas de la entidad no cuentan en su totalidad con el Plan de Emergencia y Contingencia (PEC) y aquellas que cuentan con este, no lo tienen actualizado.</t>
  </si>
  <si>
    <t xml:space="preserve">Posibilidad de la suspensión total o parcial en la prestación de servicios sociales, derivada de factores internos y/o externos que afecten al personal, los beneficiarios, y/o los proveedores, ocasionando un incumplimiento de la misión institucional. </t>
  </si>
  <si>
    <t>1.  En el último trimestre de la vigencia 2022, el Líder de Seguridad y Salud en el trabajo realiza la revisión, actualización  y socialización del formato para la elaboración  de los Planes de Emergencia y Contingencia (PEC) de cada unidad operativa, con el fin de generar las orientaciones vigentes que permitan atender apropiadamente  un evento que altere las condiciones normales de funcionamiento y que obligue a una respuesta inmediata en las instalaciones de cada unidad operativa, en coherencia con los lineamientos del sistema de continuidad de negocio. Como evidencia se cuenta con el formato actualizado. Teniendo en cuenta la prioridad de la actividad para el Plan de Continuidad de Negocio, no se contempla su no ejecución.</t>
  </si>
  <si>
    <t xml:space="preserve">Líder de Seguridad y Salud en el Trabajo </t>
  </si>
  <si>
    <t>Formato para el Plan de emergencia y contingencia - PEC, actualizado</t>
  </si>
  <si>
    <r>
      <t>Un</t>
    </r>
    <r>
      <rPr>
        <sz val="10"/>
        <color rgb="FF00B050"/>
        <rFont val="Arial"/>
        <family val="2"/>
      </rPr>
      <t xml:space="preserve"> </t>
    </r>
    <r>
      <rPr>
        <sz val="10"/>
        <rFont val="Arial"/>
        <family val="2"/>
      </rPr>
      <t>(01) formato correspondiente al 100%</t>
    </r>
  </si>
  <si>
    <t>2. Debido al presunto incumplimiento de la normatividad  aplicable a las unidades operativas.</t>
  </si>
  <si>
    <t>2. En el último trimestre de la vigencia 2022, el Gestor de Proceso de Prestación de Servicios Sociales junto con el equipo de planeación y misional de la Dirección Territorial, diseñarán un instrumento de chequeo que permita  identificar la normatividad  aplicable a cada unidad operativa (salubridad, licencias, permisos, etc.) con el fin de que no se genere incumplimiento que pueda ocasionar la suspensión parcial o total de las unidades operativas imposibilitando la prestación de los servicios sociales. Como evidencia se entregará el instrumento diseñado Teniendo en cuenta la prioridad de la actividad para el Plan de Continuidad de Negocio, no se contempla su no ejecución.</t>
  </si>
  <si>
    <t>Gestor de Proceso - Equipo de Planeación y Misional de la Dirección Territorial</t>
  </si>
  <si>
    <t>Formato Lista de chequeo creado.</t>
  </si>
  <si>
    <r>
      <rPr>
        <sz val="10"/>
        <rFont val="Arial"/>
        <family val="2"/>
      </rPr>
      <t>Un</t>
    </r>
    <r>
      <rPr>
        <sz val="10"/>
        <color rgb="FF00B050"/>
        <rFont val="Arial"/>
        <family val="2"/>
      </rPr>
      <t xml:space="preserve"> </t>
    </r>
    <r>
      <rPr>
        <sz val="10"/>
        <color theme="1"/>
        <rFont val="Arial"/>
        <family val="2"/>
      </rPr>
      <t>(01) Formato lista de Chequeo correspondiente al 100%</t>
    </r>
  </si>
  <si>
    <t>3. Debido a factores externos no controlables por la Entidad, como:
 - No contar con el suministro de insumos, materiales y otros por parte de los proveedores, 
 - La alteración del orden público, paros que impiden la entrega de suministros e insumos por proveedores o la movilidad de personal o de los beneficiarios.
 - La declaración de emergencia sanitaria o aislamiento preventivo que imposibilite el desplazamiento a las unidades operativas.
 - La suspensión de la red eléctrica, de acueducto o alcantarillado, el internet, etc.</t>
  </si>
  <si>
    <t>3. En el último trimestre de la vigencia 2022, los líderes de los equipos técnicos de los servicios sociales pertenecientes al proceso misional prestación de servicios sociales para la inclusión social y delegados de la mesa GIS, deben realizar actualización de las fichas técnicas de los servicios y modalidades ajustando la oferta de servicios sociales en casos de suspensión total o parcial, cambiando a servicios en casa, en calle u otras estrategias. Como evidencia se entregarán las fichas técnicas de los servicios y modalidades. Teniendo en cuenta la prioridad de la actividad para el Plan de Continuidad de Negocio, no se contempla su no ejecución.</t>
  </si>
  <si>
    <t>Líderes de los equipos técnicos de los servicios sociales y modalidades y delegados mesa GIS</t>
  </si>
  <si>
    <t>(Propuestas de Fichas Técnicas actualizadas de los servicios y modalidades / Total de  Servicios y modalidades que requieren actualización de Fichas técnicas)*100</t>
  </si>
  <si>
    <t xml:space="preserve">100% de propuestas de fichas técnicas actualizadas de los servicios y modalidades </t>
  </si>
  <si>
    <t>Circular 015 del 20/05/2022</t>
  </si>
  <si>
    <t>Desconocimiento y falta de apropiación del Manual de atención a la ciudadanía, procedimiento trámite de requerimientos en la Secretaría, canales de interacción y servicios sociales de la SDIS por parte de los integrantes del equipo SIAC, procesos y dependencias.</t>
  </si>
  <si>
    <t>.El profesional del componente de Fortalecimiento del Servicio del equipo del Servicio Integral de Atención a la Ciudadanía - SIAC, desarrolla 36 jornadas de sensibilización (talleres), estas se realizan mensualmente (según programación), dirigida a servidores, servidoras y contratistas de las subdirecciones locales y subdirecciones técnicas, con el propósito de socializar y generar apropiación sobre la cultura del servicio de atención a la ciudadanía. En el marco de estas jornadas se aplicará un pre test al inicio del taller y un pos test vía correo electrónico dentro del mes siguiente, como herramienta de valoración de las habilidades y apropiación de la cultura del servicio. En caso de no realizarse las jornadas de sensibilización se hace una reprogramación con las subdirecciones técnicas y subdirecciones locales.
Como evidencias se cuenta con listados de asistencia (formato controlado SDIS  o formularios web), correos electrónicos envío de pos test, resultados de pre y pos test, registro de formularios de seguimiento.</t>
  </si>
  <si>
    <t>Profesional del componente de Fortalecimiento del Servicio del Equipo del Servicio Integral de Atención a la Ciudadanía - SIAC</t>
  </si>
  <si>
    <r>
      <t xml:space="preserve">(# de jornadas de sensibilización realizadas, acumuladas / 36 de jornadas de sensibilización </t>
    </r>
    <r>
      <rPr>
        <sz val="10"/>
        <color theme="1"/>
        <rFont val="Arial"/>
        <family val="2"/>
      </rPr>
      <t>programadas en la vigencia</t>
    </r>
    <r>
      <rPr>
        <sz val="10"/>
        <rFont val="Arial"/>
        <family val="2"/>
      </rPr>
      <t>)* 100</t>
    </r>
  </si>
  <si>
    <t>El profesional del componente de Atención a la Ciudadanía, cada vez que ingresa un nuevo integrante al equipo del Servicio Integral de Atención a la Ciudadanía - SIAC, realiza una inducción que incluye el Manual de atención a la ciudadanía, el procedimiento para el  trámite de requerimientos ciudadanos en la Secretaría Distrital de Integración Social, los canales de interacción, servicios sociales, entre otros; con el propósito de garantizar su conocimiento e implementación en sus puestos de trabajo. Después de realizada la inducción se aplicará un cuestionario para verificar la apropiación de los temas vistos. En caso de identificar vacíos en algunos temas se remiten los resultados con documentos de apoyo para reforzar los contenidos.
Como evidencia se cuenta con actas de reunión y cuestionarios aplicados.</t>
  </si>
  <si>
    <t>El profesional del componente de Atención a la Ciudadanía anualmente, realiza una jornada de reinducción anualmente dirigida a servidores y contratistas que forman parte del equipo del Servicio Integral de Atención a la Ciudadanía - SIAC, con el fin de fortalecer el servicio de atención a la ciudadanía. Posteriormente se realiza la evaluación de la reinducción para determinar el nivel de apropiación de los conocimientos brindados a los participantes, en el caso de no presentarse un resultado satisfactorio se procede a realizar una retroalimentación con los temas que se requiere fortalecer.
Como evidencia se cuenta con listados de asistencia en formato controlado de la SDIS (FOR-GD-023) o formularios web, la evaluación de apropiación del conocimiento y correos electrónicos con la retroalimentación de la evaluación.</t>
  </si>
  <si>
    <t xml:space="preserve">Anualmente, se realiza jornada de reinducción por parte del equipo del Servicio Integral de Atención a la Ciudadanía - SIAC, dirigida a servidores y contratistas que forman parte del equipo, con el fin de fortalecer el servicio de atención a la ciudadanía. Posteriormente se realizará la evaluación de la reinducción para determinar el nivel de apropiación de los conocimientos brindados a los participantes, en el caso de no presentarse un resultado satisfactorio se procederá a realizar una retroalimentación con los temas que se requiere fortalecer. Como evidencia se cuenta con  listados de asistencia (formato controlado SDIS - o formularios web), evaluación de apropiación del conocimiento y correos electrónicos con la retroalimentación de la evaluación.
</t>
  </si>
  <si>
    <t>1 jornada de reinducción realizada</t>
  </si>
  <si>
    <t>El profesional del componente de Atención a la Ciudadanía, realiza anualmente 1 (una) visita de seguimiento y acompañamiento a los responsables de los 23 puntos de atención ubicados en las subdirecciones locales, subdirección ICI, centros de desarrollo comunitario, nivel central y Súper CADE Manitas, con el fin de identificar fortalezas y debilidades en la prestación del servicio de atención a la ciudadanía. Frente a las debilidades identificadas en las visitas, se realiza retroalimentación y se establecen compromisos de mejora a los cuales se les verifica el cumplimiento. 
Como evidencias se cuenta con el cronograma de visitas y actas de visitas.</t>
  </si>
  <si>
    <t>(# de visitas de seguimiento y acompañamiento realizadas acumuladas / # de visitas de seguimiento y acompañamiento programadas acumuladas) * 100
*Se anexa con el mapa, listado de puntos a visitar.</t>
  </si>
  <si>
    <t>Aplicar encuestas de percepción sobre la atención brindada por el Servicio Integral de Atención a la Ciudadanía - SIAC</t>
  </si>
  <si>
    <t>R-ATC-002</t>
  </si>
  <si>
    <t>Los resultados de las encuestas de satisfacción y percepción no se socializan a todas las partes interesadas en estos.</t>
  </si>
  <si>
    <t>Posibilidad que desde el proceso no se promuevan mejoras a los servicios sociales según las necesidades de la ciudadanía afectando la percepción y satisfacción de la ciudadanía frente a los servicios, esto debido a la no socialización de los resultados de las encuestas.</t>
  </si>
  <si>
    <t>El profesional del componente de Fortalecimiento del Servicio trimestralmente solicita a la Oficina Asesora de Comunicaciones - OAC, la publicación en la página web de la entidad (menú Atención ciudadana), el reporte de los resultados de las encuestas de percepción y satisfacción implementadas por los responsables de los puntos de atención SIAC, con el fin de que las diferentes dependencias de la entidad consulten la información y desarrollen acciones de mejora si hay lugar a ello. En caso de no ser publicado se realiza seguimiento a la solicitud hasta que se efectúa la publicación. Adicionalmente, se envía un correo electrónico a los Subdirectores Locales indicando que ya se encuentra publicado el informe con el reporte de los resultados de las encuestas de percepción y satisfacción y luego se hace seguimiento por medio de correo electrónico solicitando a las dependencias den a conocer las acciones que se tomaron frente a las solicitudes que emitieron  los ciudadanos.
Como evidencia se cuenta con las solicitudes de publicación a la OAC, los informes publicados en la página web y los correos electrónicos solicitando las acciones que se tomaron frente a las solicitudes de los ciudadanos, si hay lugar a ello.</t>
  </si>
  <si>
    <t>(# de solicitudes atendidas acumuladas / # de solicitudes realizadas a la OAC acumuladas)*100</t>
  </si>
  <si>
    <t>Informar y direccionar a la ciudadanía acerca del funcionamiento de los servicios de la entidad o temas de su interés, a través de los canales de interacción dispuestos por la entidad</t>
  </si>
  <si>
    <t>R-ATC-003</t>
  </si>
  <si>
    <t>Desde las subdirecciones técnicas no se comunica de manera oportuna al proceso Atención a la ciudadanía, los cambios de los servicios sociales.</t>
  </si>
  <si>
    <t>Posibilidad de que la información de los servicios sociales no llegue a tiempo para ser divulgada a la ciudadanía afectando la confianza de la ciudadanía en la gestión institucional y generando desinformación por no contar con la información oportuna, debido a que las subdirecciones técnicas no comunican de manera oportuna los cambios en el funcionamiento de los servicios.</t>
  </si>
  <si>
    <t>El profesional del componente de Atención a la Ciudadanía mensualmente solicita mediante correo electrónico, a los delegados, con copia a los jefes de las dependencias, la información sobre las novedades presentadas en el funcionamiento de los servicios que brinda la entidad. 
En caso de que se evidencie algún cambio en el funcionamiento de los servicios, y este no haya sido reportado por parte de las dependencias, el SIAC solicitará confirmación de actualización de la información.
Como evidencia se cuenta con correo electrónico mensual de recordatorio y los correos electrónicos solicitando confirmación si hay lugar a ello.</t>
  </si>
  <si>
    <t>(# de correos con solicitud de novedades enviados acumulados/ # de correos de novedades programados acumulados) * 100</t>
  </si>
  <si>
    <t>Preparar y gestionar la liquidación de la nómina, seguridad social y 
parafiscales.</t>
  </si>
  <si>
    <t>R-TH-001</t>
  </si>
  <si>
    <t>Debido a que el software para la administración de personal no genera toda la información necesaria  para la liquidación de la nómina y prestaciones sociales y se realizan ajustes manuales de las novedades de nómina en el sistema</t>
  </si>
  <si>
    <t>Posibilidad que se  pueda generar una liquidación inexacta y/o no  oportuna de salarios,  prestaciones sociales, aportes  parafiscales y viáticos</t>
  </si>
  <si>
    <r>
      <t xml:space="preserve">1.El colaborador designado del área funcional de Nómina de la Subdirección de Gestión y Desarrollo del Talento Humano, realiza mensualmente la pre nómina, en la cual se revisan las novedades aportadas desde el área funcional de Administración de personal. Se realiza una pre nómina por cada nómina oficial generada en el periodo, haciendo un  comparativo con los soportes de  novedades recibidos y verificando su conformidad con base en la normativa vigente. En caso de encontrar inconsistencias, estas se reportan al área funcional de Administración de personal quien tomará las acciones pertinentes, dependiendo del tipo de inconsistencia generada.  En caso de que el colaborador designado no realice la revisión mensual de la Pre nómina, el profesional responsable del área funcional de nómina deberá realizar dicha verificación.
</t>
    </r>
    <r>
      <rPr>
        <sz val="10"/>
        <color rgb="FFFF0000"/>
        <rFont val="Arial"/>
        <family val="2"/>
      </rPr>
      <t xml:space="preserve">
</t>
    </r>
    <r>
      <rPr>
        <sz val="10"/>
        <rFont val="Arial"/>
        <family val="2"/>
      </rPr>
      <t>Como evidencia se cuenta con los formatos de revisión de pre nómina FOR-TH-023 diligenciados y debidamente firmados por el referente de nómina y el técnico.</t>
    </r>
  </si>
  <si>
    <t>1.El colaborador designado del área funcional de Nómina de la Subdirección de Gestión y Desarrollo del Talento Humano, realiza mensualmente la pre nómina, en la cual se revisan las novedades aportadas desde el área funcional de Administración de personal. Se realiza una pre nómina por cada nómina oficial generada en el periodo, haciendo un  comparativo con los soportes de  novedades recibidos y verificando su conformidad con base en la normativa vigente. En caso de encontrar inconsistencias, estas se reportan al área funcional de Administración de personal quien tomará las acciones pertinentes, dependiendo del tipo de inconsistencia generada.  En caso de que el colaborador designado no realice la revisión mensual de la Pre nómina, el profesional responsable del área funcional de nómina deberá realizar dicha verificación.
Como evidencia se cuenta con los formatos de revisión de pre nómina FOR-TH-023 diligenciados y debidamente firmados por el referente de nómina y el técnico.</t>
  </si>
  <si>
    <t>Colaborador designado del área funcional de Nómina de la Subdirección de Gestión y Desarrollo de Talento Humano</t>
  </si>
  <si>
    <t>(Número de Formatos de Revisión de Pre nómina FOR-TH-023 diligenciados en el periodo/Número total de nóminas generadas en el periodo)*100</t>
  </si>
  <si>
    <t>R-TH-002</t>
  </si>
  <si>
    <t xml:space="preserve">Posibilidad que se pueda presentar la pérdida,  desactualización y filtración de información confidencial y reservada de la historia laboral de los servidores de la Entidad </t>
  </si>
  <si>
    <t>1.El colaborador del área funcional de Administración de Personal, designado por el (la) Subdirector(a) de Gestión y Desarrollo del Talento Humano, realizará cuatro revisiones durante la vigencia, de los préstamos realizados y registrados en el formato préstamo, consulta documental - Historias Laborales  (FOR-GD-012) y los comparará con la información de la comunicación oficial que contiene la relación  personas autorizadas para acceder a las mismas, dicha comparación será registrada en un acta, con el fin de realizar la validación de las personas que tuvieron acceso a las Historias Laborales y garantizar la integridad de los documentos. 
En caso de encontrar anomalías en las validaciones realizadas, se remitirá comunicación al responsable del archivo solicitando los respectivos correctivos a que haya lugar.
Como evidencia se cuenta con un acta de la revisión realizada y en caso de inconsistencia se adjuntará una comunicación al colaborador designado del archivo de gestión, por cada revisión realizada.</t>
  </si>
  <si>
    <t>Colaborador designado del área funcional de Administración de Personal por el (la) Subdirector(a) de Gestión y Desarrollo de Talento Humano</t>
  </si>
  <si>
    <t>Debido a la falta de divulgación por parte de la SDGTH y/o bajo interés de los colaboradores sobre las actividades programadas en los Planes de la Subdirección</t>
  </si>
  <si>
    <t>Posibilidad que se pueda registrar una baja participación de los colaboradores de la SDIS en las actividades programadas en los Planes y Programas de la SGDTH para la vigencia</t>
  </si>
  <si>
    <t>El colaborador designado por el(la) Subdirector(a) de Gestión y Desarrollo de Talento Humano diseñará de manera digital  un boletín mensual que tiene por objetivo informar, motivar y promover la participación de los colaboradores de la entidad, en las actividades programadas en los planes y programas de la SGDTH durante la vigencia, en especial: Plan de Bienestar e Incentivos, Plan de Capacitación y Plan de SST.
En caso de no diseñar y emitir el boletín en el mes, este deberá realizarse máximo en el mes siguiente.
Como evidencia se cuenta con un boletín de talento humano mensual, emitido a los colaboradores de la entidad para mejorar la participación.</t>
  </si>
  <si>
    <t>El colaborador designado por el(la) Subdirector(a) de Gestión y Desarrollo de Talento Humano diseñará de manera digital un boletín mensual que tiene por objetivo informar, motivar y promover la participación de los colaboradores de la entidad, en las actividades programadas en los planes y programas de la SGDTH durante la vigencia, en especial: Plan de Bienestar e Incentivos, Plan de Capacitación y Plan de SST.
En caso de no diseñar y emitir el boletín en el mes, este deberá realizarse máximo en el mes siguiente.
Como evidencia se cuenta con un boletín de talento humano mensual, emitido a los colaboradores de la entidad para mejorar la participación.</t>
  </si>
  <si>
    <t>Colaborador designado de la Subdirección de Gestión y Desarrollo de Talento Humano</t>
  </si>
  <si>
    <t>(No de boletines divulgados mensualmente / 10 boletines programados) * 100</t>
  </si>
  <si>
    <t>Debido a falta de controles en el procedimiento de afiliación y desafiliación de los servidores al Sistema General de Seguridad Social en Salud - SGSSS</t>
  </si>
  <si>
    <t>Posibilidad que no se realice la afiliación o desafiliación oportuna de un servidor al Sistema General de Seguridad Social en Salud - SGSSS</t>
  </si>
  <si>
    <t>(No de verificaciones realizadas a la afiliación o desvinculación a la EPS y AFP / 11 verificaciones programadas) * 100</t>
  </si>
  <si>
    <t>El Líder de Infraestructura trimestralmente debe realizar seguimiento y monitoreo al estado de la infraestructura y servicios tecnológicos de la Entidad administrados por la Subdirección de Investigación e Información, con el objetivo de garantizar los servicios tecnológicos para la correcta disponibilidad de los mismos. En caso de presentarse alguna inconsistencia en la ejecución de seguimiento y monitoreo, se deberá analizar y proceder con las acciones respectivas para dar solución a lo presentado. La evidencia debe ser un informe que el líder de Infraestructura deberá hacer trimestralmente del resultado del seguimiento y monitoreo al estado de la infraestructura y servicios tecnológicos.</t>
  </si>
  <si>
    <t>(Seguimientos y monitoreos realizados al estado de la infraestructura y servicios tecnológicos de la Entidad administrados por la Subdirección de Investigación e Información /  Seguimientos y monitoreos programados al estado de la infraestructura y servicios tecnológicos de la Entidad administrados por la Subdirección de Investigación e Información )* 100
Nota: 4 seguimientos.</t>
  </si>
  <si>
    <t>El líder de mesa de servicios de manera trimestral realiza seguimiento a las estrategias de divulgación y apropiación del punto único de contacto y los canales de la mesa de servicio, con el fin de evitar la perdida del punto único de contacto. En caso de encontrar alguna inconsistencia en las divulgaciones, procede a analizar y solicitar la corrección. La evidencia debe ser un informe del seguimiento que se hace trimestralmente a las estrategias de divulgación.</t>
  </si>
  <si>
    <t>(Seguimientos realizados a las estrategias de divulgación y apropiación del punto único de contacto y los canales de la mesa de servicio /  Seguimientos programados a las estrategias de divulgación y apropiación del punto único de contacto y los canales de la mesa de servicio)* 100
Nota: 4 seguimientos.</t>
  </si>
  <si>
    <t>Posibilidad de la perdida de información de registros financieros, documentos críticos, información contable, registro de beneficiarios, daño en los sistemas y/o vulneración de los mismos, debido a la falta de preparación tecnológica ante un incidente que pueda provocar un desastre o evento catastrófico que impida a la entidad llevar a cabo sus procesos esenciales y misionales lo que puede generar  afectación en los servicios de atención a usuarios internos y externos.</t>
  </si>
  <si>
    <t>El funcionario o contratista encargado de ejecutar las actividades de Oficial de Seguridad de la Información realizará seguimiento trimestral a los lineamientos definidos frente a la gestión de vulnerabilidades en el Plan de Seguridad y Privacidad de la Información. En caso tal de que el Oficial de Seguridad de la Información no haga el seguimiento este será realizado por el profesional de seguridad en apoyo a la gestión. 
Evidencia: Informe de seguimiento al Plan de Seguridad y Privacidad de la Información.</t>
  </si>
  <si>
    <t>Oficial de Seguridad de la Información</t>
  </si>
  <si>
    <t>Informe de Seguimiento al Plan de Seguridad y Privacidad de la Información</t>
  </si>
  <si>
    <t>2. Malos manejos en los equipos y sistemas de la entidad por parte de servidores públicos de la  SDIS.</t>
  </si>
  <si>
    <t>El funcionario o contratista encargado de infraestructura trimestralmente realizará seguimiento al correcto uso del espacio asignado en la nube a las dependencias de la Entidad, en caso de que el funcionario o contratista encargado de infraestructura no realice el seguimiento, será realizado por el profesional de apoyo a la gestión del equipo de infraestructura. 
Evidencia: Informe del seguimiento al correcto uso del espacio asignado en la nube.</t>
  </si>
  <si>
    <t xml:space="preserve">Líder de infraestructura </t>
  </si>
  <si>
    <t>Informe del seguimiento al correcto uso del espacio asignado en la nube.</t>
  </si>
  <si>
    <t>3. Desconocimiento de normatividad vigente en relación con la seguridad de la información de la SDIS.</t>
  </si>
  <si>
    <t>Los funcionarios o contratistas encargados de ejecutar las actividades de Oficial de Seguridad y Líder de Infraestructura cada vez que sea requerido, actualizaran los lineamientos definidos frente a la implementación del DRP tecnológico de la entidad en el Plan de recuperación de desastres tecnológico a cargo de la Subdirección de Investigación e Información. En caso tal de que el Oficial de Seguridad y Líder de infraestructura no realicen la actualización a los lineamientos, será realizado por el profesional de seguridad en apoyo a la gestión. 
Evidencia: Plan de recuperación de desastres tecnológico de la entidad actualizado.</t>
  </si>
  <si>
    <t>Líder de infraestructura y Oficial de Seguridad de la Información</t>
  </si>
  <si>
    <t>Plan de recuperación de desastres tecnológico de la entidad actualizado.</t>
  </si>
  <si>
    <t xml:space="preserve">Gestión contractual </t>
  </si>
  <si>
    <t>Formular plan acción institucional del proceso</t>
  </si>
  <si>
    <t xml:space="preserve">Demoras por parte de las dependencias de la entidad para iniciar el trámite a la liquidación de contratos o convenios </t>
  </si>
  <si>
    <t>Posibilidad de incumplimiento de los términos legales o pactados para la liquidación de los contratos o convenios de la entidad, debido a que las dependencias no inician a tiempo la gestión para liquidar los contrato y/o convenios en los tiempos estipulados o establecidos en cada uno de ellos</t>
  </si>
  <si>
    <r>
      <t>El líder del equipo de liquidaciones de la Subdirección de Contratación, remite al inicio de cada mes alertas a los supervisores de contratos a través de correo electrónico, con el fin</t>
    </r>
    <r>
      <rPr>
        <b/>
        <sz val="10"/>
        <rFont val="Arial"/>
        <family val="2"/>
      </rPr>
      <t xml:space="preserve"> </t>
    </r>
    <r>
      <rPr>
        <sz val="10"/>
        <rFont val="Arial"/>
        <family val="2"/>
      </rPr>
      <t>de recordar la obligación de tramitar la liquidación dentro de los términos establecidos. 
En caso que se identifique alguna demora de los supervisores se envían memorandos a los ordenadores de gasto. 
Como evidencia de esta actividad queda los correos remitidos.</t>
    </r>
  </si>
  <si>
    <t>Líder del equipo de liquidaciones Subdirección de Contratación</t>
  </si>
  <si>
    <t xml:space="preserve"> (No. de alertas de liquidaciones remitidas en el periodo / No. de alertas de liquidaciones programadas en el período) * 100</t>
  </si>
  <si>
    <t>Identificar los lineamientos y requisitos legales a utilizar según los procesos contractuales que se manejen en la entidad</t>
  </si>
  <si>
    <t xml:space="preserve">Deficiencia en el cargue de la información derivada de la ejecución del proceso contractual, durante el ejercicio de la supervisión y/o interventoría </t>
  </si>
  <si>
    <t>Posibilidad de ejercer una indebida supervisión en los contratos o convenios, debido a que las áreas técnicas no realizan el cargue de la información contractual en cada uno de los expedientes que soportan la ejecución de los procesos de la entidad</t>
  </si>
  <si>
    <t xml:space="preserve">El líder del proceso de Gestión Contractual socializa semestralmente con los diferentes supervisores o apoyos a la supervisiones,  las directrices y lineamientos oficiales y vigentes referente a la contratación institucional, documentación de los expedientes, así como los posibles incumplimientos cuando a ello hubiere lugar, según lo evidenciado en la supervisión, con el propósito de se realice un adecuado cargue de información contractual.
En caso de no poder hacer la socialización se enviará memorando con los documentos a cargar en la supervisión contractual.
Como evidencia se cuenta con registro de las socializaciones realizadas (presentaciones, actas, listados de asistencias, entre otras) o memorando remitidos. </t>
  </si>
  <si>
    <t xml:space="preserve">El líder del proceso de Gestión Contractual socializa semestralmente con los diferentes supervisores o apoyos a la supervisiones, las directrices y lineamientos oficiales y vigentes referente a la contratación institucional, documentación de los expedientes, así como los posibles incumplimientos cuando a ello hubiere lugar, según lo evidenciado en la supervisión, con el propósito que se realice un adecuado cargue de información contractual.
En caso de no poder hacer la socialización se enviará memorando con los documentos a cargar en la supervisión contractual.
Como evidencia se cuenta con registro de las socializaciones realizadas (presentaciones, actas, listados de asistencias, entre otras) o memorando remitidos. </t>
  </si>
  <si>
    <r>
      <t xml:space="preserve">Líder del proceso 
</t>
    </r>
    <r>
      <rPr>
        <strike/>
        <sz val="10"/>
        <rFont val="Arial"/>
        <family val="2"/>
      </rPr>
      <t xml:space="preserve">
</t>
    </r>
  </si>
  <si>
    <t>(Número de socializaciones ejecutadas en el periodo / Número de socializaciones programadas en el periodo)*100</t>
  </si>
  <si>
    <t>R-GEC-003</t>
  </si>
  <si>
    <t>Desconocimiento por parte de las dependencias de los procedimientos establecidos para el control de riesgos asociados a la contratación</t>
  </si>
  <si>
    <t>Posibilidad de no incluir los riesgos de los procesos contractuales en la matriz de riesgos previsibles inherentes a la compra o contratación de bienes y/o servicios de supervisión, ya que estos pueden generar efectos adversos y de distinta magnitud en el logro de los objetivos del proceso contractual</t>
  </si>
  <si>
    <t>Cada vez que las dependencias inician un proceso de contratación, remiten la solicitud del aval de la respectiva matriz de riesgos previsibles inherentes a la compra o contratación de bienes y/o servicios, a los profesionales designados en la Subdirección de Contratación de acuerdo con lo definido en el "Procedimiento Administración de riesgos previsibles inherentes a la compra o contratación de bienes o servicios (PCD-GEC-007)", quienes revisan y avalan que los ordenadores de gasto hayan realizado un análisis de los posibles eventos que se puedan presentar en desarrollo de las actividades contratadas, con el propósito de identificar riesgos inherentes a la contratación y realizar el buen ejercicio de la supervisión.
En caso que las áreas radiquen un proceso sin la matriz de riesgos avalada, se procede con la devolución de la misma para que se surta con este trámite.
Como evidencia se cuenta con los correos electrónicos de aval y una matriz de consolidado trimestral con la relación de solicitudes y avales generados.</t>
  </si>
  <si>
    <t>Profesional designado en la Subdirección de Contratación</t>
  </si>
  <si>
    <r>
      <t xml:space="preserve">
</t>
    </r>
    <r>
      <rPr>
        <sz val="10"/>
        <color theme="1"/>
        <rFont val="Arial"/>
        <family val="2"/>
      </rPr>
      <t>(N° de matrices avaladas en el periodo / N° de solicitudes de matrices recibidas</t>
    </r>
    <r>
      <rPr>
        <sz val="10"/>
        <rFont val="Arial"/>
        <family val="2"/>
      </rPr>
      <t xml:space="preserve"> en el periodo) *100%
</t>
    </r>
    <r>
      <rPr>
        <sz val="10"/>
        <color theme="1"/>
        <rFont val="Arial"/>
        <family val="2"/>
      </rPr>
      <t>Nota: debido a que la actividad se ejecuta a demanda, la meta para cada trimestre es del 100%</t>
    </r>
    <r>
      <rPr>
        <sz val="10"/>
        <color rgb="FF7030A0"/>
        <rFont val="Arial"/>
        <family val="2"/>
      </rPr>
      <t>.</t>
    </r>
  </si>
  <si>
    <t>Realizar la estructura del proceso según su modalidad contractual</t>
  </si>
  <si>
    <t>Insuficiente apropiación de las directrices del proceso de gestión contractual por parte de los  equipos que apoyan la gestión contractual en cada dependencia</t>
  </si>
  <si>
    <t xml:space="preserve">Posibilidad de no adquirir los bienes y servicios requeridos por la entidad por errores (fallas o deficiencias) en los tramites contractuales requeridos para la suscripción de los contratos por retrasos, inconsistencias u omisiones </t>
  </si>
  <si>
    <t xml:space="preserve">El (los) profesional (es) designado por el (la)  Subdirector (a) de Contratación, cada vez que se actualiza algún procedimiento socializa las directrices con los enlaces de contratación mediante comunicación oficial o jornadas de socialización con el propósito de divulgar los cambios realizados. Si no se realiza la socialización oportuna, se realizará una socialización masiva cada 3 meses. Como evidencia se deja registro de las comunicaciones o jornadas de sensibilización. </t>
  </si>
  <si>
    <t>El (los) profesional (es) designado por el (la)  Subdirector (a) de Contratación.</t>
  </si>
  <si>
    <t xml:space="preserve">(Numero de socializaciones realizadas a las actualizaciones de los documentos, asociados al proceso Gestión Contractual / Numero de socializaciones programas a las actualizaciones de los documentos, asociados al proceso Gestión Contractual) * 100. </t>
  </si>
  <si>
    <t xml:space="preserve">Debilidades en la oportuna actualización de los documentación del proceso Gestión Contractual.
</t>
  </si>
  <si>
    <t xml:space="preserve">El profesional designado por el (la) Subdirector (a) de Contratación, cada vez que un procedimiento cumple un año de vigencia realiza la autoevaluación, para identificar si es necesario mantener, actualizar o derogar. Si no realiza la autoevaluación, se estructura un plan de acción como resultado de la carta de alerta generada por el equipo del SG-SDES. Como evidencia queda el registro de las autoevaluaciones o el plan de acción resultado de la carta de alerta. </t>
  </si>
  <si>
    <t xml:space="preserve">El (los) profesional (es) designado por el (la)  Subdirector (a) de Contratación  
</t>
  </si>
  <si>
    <t xml:space="preserve">(Numero de autoevaluaciones realizadas a los procedimientos del proceso de Gestión Contractual, con ultima revisión igual o superior a un año  / Numero procedimientos del proceso de Gestión Contractual, con ultima revisión igual o superior a un año) * 100
Nota: Para el tercer periodo del 2022, se estima hacer 3 autoevaluaciones de procedimientos. </t>
  </si>
  <si>
    <r>
      <t>El(la) contador(a) de la SDIS</t>
    </r>
    <r>
      <rPr>
        <strike/>
        <sz val="10"/>
        <rFont val="Arial"/>
        <family val="2"/>
      </rPr>
      <t xml:space="preserve"> </t>
    </r>
    <r>
      <rPr>
        <sz val="10"/>
        <rFont val="Arial"/>
        <family val="2"/>
      </rPr>
      <t xml:space="preserve"> mensualmente lidera la realización de las conciliaciones de información reportada por las dependencias de la entidad frente a los registros contables, con el propósito de identificar similitudes, inconsistencias y/o diferencias para unificar la información entre las áreas. En caso de encontrarse diferencias y con base en los soportes se realizan los ajustes en los estados financieros o en los reportes de las áreas generadoras de información contable. 
Como evidencia queda el registro de las conciliaciones suscritas por las partes en un archivo de excel. </t>
    </r>
  </si>
  <si>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</si>
  <si>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La coordinación del área administrativa y financiera de la Subdirección de Plantas Físicas elabora y presenta bimestralmente el estado de la ejecución presupuestal del proyecto de inversión a cargo. Este informe debe ser socializado en reunión de coordinadores de la Subdirección, con el fin de que se analice y tomen decisiones que permitan generar acciones que minimicen la posibilidad de no ejecución de las reservas constituidas y aumentar los pasivos exigibles con respecto a los constituidos en la vigencia inmediatamente anterior. Las fuentes de información utilizadas son los reportes del sistema financiero de la entidad.
En caso de no socializar el informe en el periodo por no presentarse reuniones, se socializará en la siguiente reunión de coordinadores de la Subdirección, dejando como evidencia el acta de reunión o presentación de información.</t>
  </si>
  <si>
    <t>(# informes presentados / # de informes programados) * 100</t>
  </si>
  <si>
    <t>Ocurrencia de inundaciones, tormentas, temblores, terremotos, incendios, actos vandálicos o violentos, y/o actos terroristas de alto impacto en equipamientos administrados por la entidad. Así como, el incumplimiento de la normatividad aplicable a infraestructura que genere sellamiento de equipamientos o el deterioro de los equipamientos por uso y falta de mantenimiento.</t>
  </si>
  <si>
    <t>Posibilidad de la destrucción total o parcial de los equipamientos de la entidad, por factores externos como la ocurrencia de un evento de alto impacto de carácter natural, ambiental o normativo, repercutiendo en la continuidad de su operación.</t>
  </si>
  <si>
    <t>La Subdirección de Plantas Físicas a través del equipo de optimización y mantenimiento de infraestructura, adelantará anualmente la implementación de acciones de mantenimiento y prevención de riesgos en los equipamientos administrados por la entidad, con el fin de proporcionar infraestructura adecuada que garantice la operación continua de la entidad. Como registro queda la matriz de intervenciones de mantenimiento realizados.
En caso de evidenciar observaciones, desviaciones o diferencias se realizará la priorización de intervenciones integrales a los equipamientos identificados, a través de contratos de obra de optimización de infraestructura conforme a lo establecido en el procedimiento de Mantenimiento de infraestructura (PCD-GIF-002). Como registro quedarán las actas de entrega a satisfacción.</t>
  </si>
  <si>
    <t>Equipo de optimización y mantenimiento de infraestructura de la Subdirección de Plantas Físicas</t>
  </si>
  <si>
    <t>(N° de equipamientos intervenidos / N° de equipamientos susceptibles de intervenir) *100</t>
  </si>
  <si>
    <t>Falta de reforzamiento estructural a infraestructura de equipamientos</t>
  </si>
  <si>
    <t>La Subdirección de Plantas Físicas, prioriza las intervenciones en la modalidad de reforzamiento estructural y/o restitución de la infraestructura de los equipamientos administrados por la entidad de acuerdo a la necesidad, los recursos asignados y disponibles del proyecto de inversión que lidera la dependencia. Como registro queda el Certificado de Disponibilidad Presupuestal con el cual se adelantará la consultoría para los estudios, diseños y trámite de licencia de construcción según recursos disponibles en el proyecto de inversión. 
En caso de que no sean identificados equipamientos y/o priorizados los recursos, se realizarán las alertas correspondientes al equipo de coordinación y al(a) Subdirector(a) en las mesas de socialización del estado de avance físico y presupuestal del proyecto de inversión, como evidencia quedará el o las actas de reunión.</t>
  </si>
  <si>
    <t>(N° de CDP emitidos / N° de CDP solicitados) *100</t>
  </si>
  <si>
    <t xml:space="preserve">1. Anualmente, los gestores ambientales y referentes ambientales técnicos, realizan seguimiento a la implementación del Plan de acción interno para el aprovechamiento eficiente de los residuos sólidos - PAIPAERS en las unidades operativas mediante la metodología de intervención ambiental de la entidad, con el propósito de socializar los lineamientos ambientales, valorar la implementación del lineamiento y, en caso de identificar una desviación, subsanar los posibles incumplimientos y consolidar las necesidades que apliquen. Como evidencia se tiene el acta de intervención, informe de intervención y lista de asistencia de intervención. </t>
  </si>
  <si>
    <t>2. Cada vez que se recibe una solicitud por parte de las diferentes áreas de la entidad, el líder del programa de consumo sostenible, realiza la revisión de los estudios previos, anexo técnico y objeto contractual con el fin de definir y adelantar la inclusión de cláusulas ambientales en el manejo integral de los residuos aprovechables en los contratos que les aplique. Como evidencia queda el correo electrónico con la trazabilidad de la solicitud y respuesta.
En caso de que no se realice la inclusión de las cláusulas ambientales, el área solicitante reitera la solicitud hasta que el responsable del área de gestión ambiental genere la respuesta.</t>
  </si>
  <si>
    <t>1. Cada vez que se recibe una solicitud por parte de las diferentes áreas de la entidad, el líder del programa de consumo sostenible realiza la revisión de los estudios previos, anexo técnico y objeto contractual con el fin de definir y adelantar la inclusión de cláusulas ambientales en la sustitución, cambio y/o uso de material reciclable por no aprovechable en los contratos que les aplique. Como evidencia queda el correo electrónico con la trazabilidad de la solicitud y respuesta. En caso de  que no se realice la inclusión de las cláusulas ambientales, el área solicitante reitera la solicitud hasta que el responsable del área de gestión ambiental genere la respuesta.</t>
  </si>
  <si>
    <t>2. Anualmente la líder del programa de consumo sostenible informa a las dependencia de la entidad a través de un mecanismo de comunicación, las directrices para la inclusión e implementación de cláusulas ambientales relacionadas con la potencialización del uso de materiales aprovechables. Como evidencia se cuenta con el registro de la comunicación envidada.
En caso de que no se remita la comunicación, se generan recordatorios de la inclusión de cláusulas en la reuniones de mesas ambientales.</t>
  </si>
  <si>
    <t>2. Anualmente la líder del programa de consumo sostenible informa a las dependencias de la entidad, a través de un mecanismo de comunicación, las directrices para la inclusión e implementación de cláusulas ambientales relacionadas con la potencialización del uso de materiales aprovechables. Como evidencia se cuenta con el registro de la comunicación envidada.
En caso de que no se remita la comunicación, se generan recordatorios de la inclusión de cláusulas en la reuniones de mesas ambientales.</t>
  </si>
  <si>
    <t xml:space="preserve">1. Anualmente, los gestores ambientales y referentes ambientales técnicos, realizan seguimiento a la implementación del Plan de gestión integral de residuos peligrosos - PGIRP, Plan de gestión integral de residuos hospitalarios y similares - PGIRH, la generación y manejo de residuos especiales en las unidades operativas mediante la metodología de intervención ambiental de la entidad, con el propósito de socializar los lineamientos ambientales, valorar la implementación del lineamiento y en caso de identificar una desviación, subsanar los posibles incumplimientos y consolidar las necesidades que apliquen. Como evidencia se tiene el acta de intervención, informe de intervención y lista de asistencia de intervención. </t>
  </si>
  <si>
    <t>2.Cada que se recibe una solicitud por parte de las diferentes áreas de la entidad, el líder del programa de consumo sostenible, realiza la revisión de los estudios previos, anexo técnico y objeto contractual con el fin de definir y adelantar la inclusión de cláusulas ambientales en el manejo integral de los residuos hospitalarios, peligrosos y especiales a los contratos que les aplique. Como evidencia queda el correo electrónico con la trazabilidad de la solicitud y respuesta. 
En caso que no se realice la inclusión de las cláusulas ambientales, el área solicitante reitera la solicitud hasta que el responsable del área de gestión ambiental genere la respuesta.</t>
  </si>
  <si>
    <t>3. Semestralmente el líder del programa de Gestión Integral Residuos del área ambiental realiza un seguimiento a la implementación del instructivo RCD y del instructivo de manejo y disposición de colchones y colchonetas, con el propósito de valorar la implementación y gestión integral de estos residuos al interior de la entidad. Como evidencia se tiene dos matrices en Excel consolidando la información de implementación. En caso de que no se realice el seguimiento, se adelantará la verificación del cumplimento bajo las herramienta Storm User y aplicativo web de la Secretaría Distrital de Ambiente.</t>
  </si>
  <si>
    <t>1. Cada vez que se recibe una solicitud por parte de las diferentes áreas de la entidad, el líder del programa de consumo sostenible, realiza la revisión de los estudios previos, anexo técnico y objeto contractual con el fin de definir y adelantar la inclusión de cláusulas ambientales en control y manejo integral a la generación de emisiones atmosféricas, ruido y vertimientos en los contratos que les aplique. Como evidencia queda el correo electrónico con la trazabilidad de la solicitud y respuesta.
En caso de que no se realice la inclusión de las cláusulas ambientales, el área solicitante reitera la solicitud hasta que el responsable del área de gestión ambiental genere la respuesta.</t>
  </si>
  <si>
    <t>2. Semestralmente el líder del programa de Gestión Integral de Residuos del área ambiental realiza un seguimiento a los procesos de mantenimiento preventivo para los equipos y elementos fijos que generan emisiones atmosféricas, con el propósito de verificar el cumplimiento de los lineamientos ambientales en el tema. Como evidencia se tiene una matriz en Excel consolidando la información de los equipos y elementos de la entidad.
En caso de que no se realice el seguimiento se adelantará la verificación del cumplimento bajo la respuesta anual de auditoría a la Secretaría Distrital de Ambiente.</t>
  </si>
  <si>
    <t>Seguimientos realizados al procesos de mantenimiento preventivo o correctivo para los equipos y elementos fijos que generan emisiones atmosféricas.</t>
  </si>
  <si>
    <t>3. Anualmente, los gestores ambientales y referentes ambientales técnicos, realizan seguimiento a la implementación del Plan de Gestión Integral de aceite vegetal usado (AVU) y grasas y el Instructivo para Mejorar los Vertimientos en las unidades operativas mediante la metodología de intervención ambiental de la entidad, con el propósito de socializar los lineamientos ambientales, valorar la implementación de los lineamientos y, en caso de identificar una desviación, subsanar los posibles incumplimientos y consolidar las necesidades que apliquen. Como evidencia se tiene el acta de intervención, el informe de intervención y la lista de asistencia de intervención.</t>
  </si>
  <si>
    <t>1. Cada vez que se recibe una solicitud por parte de las diferentes áreas de la entidad, el líder del programa de consumo sostenible, realiza la revisión de los estudios previos, anexo técnico y objeto contractual con el fin de definir y adelantar la inclusión de cláusulas ambientales en el manejo y control de la Publicidad Exterior Visual (PEV) en los contratos que les aplique. Como evidencia queda el correo electrónico con la trazabilidad de la solicitud y respuesta. 
En caso de que no se realice la inclusión de las cláusulas ambientales, el área solicitante reitera la solicitud hasta que el responsable del área de gestión ambiental genere la respuesta.</t>
  </si>
  <si>
    <t>1. Cada vez que se recibe una solicitud por parte de las diferentes áreas de la entidad, el líder del programa de consumo sostenible realiza la revisión de los estudios previos, anexo técnico y objeto contractual con el fin de definir y adelantar la inclusión de cláusulas ambientales en el manejo y control de la Publicidad Exterior Visual (PEV) en los contratos que les aplique. Como evidencia queda el correo electrónico con la trazabilidad de la solicitud y respuesta. 
En caso de que no se realice la inclusión de las cláusulas ambientales, el área solicitante reitera la solicitud hasta que el responsable del área de gestión ambiental genere la respuesta.</t>
  </si>
  <si>
    <t>2. Semestralmente el líder del programa de Prácticas Sostenibles del área ambiental realiza un seguimiento a la implementación, control y manejo de Publicidad Exterior Visual (PEV) de la SDIS, con el propósito de verificar el cumplimiento de los lineamientos ambientales en el tema. Como evidencia se tiene una matriz en Excel consolidando la información del diagnóstico y necesidades de cada elemento PEV de la entidad. En caso de que no se realice el seguimiento se adelantará la verificación del cumplimento bajo la respuesta anual de auditoría a la Secretaría Distrital de Ambiente.</t>
  </si>
  <si>
    <t xml:space="preserve">1. Anualmente, los gestores ambientales y referentes ambientales técnicos, realizan seguimiento a la implementación de las políticas, programas y metodologías de agua y energía en las unidades operativas mediante el proceso de intervención ambiental de la entidad, con el propósito de socializar los lineamientos ambientales, valorar la implementación de los lineamientos y, en caso de identificar una desviación, subsanar los posibles incumplimientos y consolidar las necesidades que apliquen.
Como evidencia se tiene el acta de intervención, el informe de intervención y la lista de asistencia de intervención. </t>
  </si>
  <si>
    <t>2. Semestralmente, el líder del programa de uso eficiente del agua y energía realiza seguimiento al avance de las actividades del plan de acción de la Secretaría Distrital de Ambiente, mediante la revisión de la matriz de seguimiento de la herramienta Storm User, con el fin de garantizar el cumplimiento del plan. En caso de que se identifiquen retrasos en la ejecución de actividades, se generan mediante correo electrónico las alertas a los respectivos responsables o los ajustes requeridos al plan. Como evidencia se tiene la matriz en Excel consolidando el seguimiento al cumplimiento y sus respectivos soportes de envío.</t>
  </si>
  <si>
    <t>Líder del programa de uso eficiente del agua y uso eficiente de la energía del PIGA.</t>
  </si>
  <si>
    <t>Actividades cumplidas del plan de acción anual PIGA</t>
  </si>
  <si>
    <t>17 actividades cumplidas</t>
  </si>
  <si>
    <t>3. Cada vez que se recibe una solicitud por parte de las diferentes áreas de la entidad, el líder del programa de consumo sostenible, realiza la revisión de los estudios previos, anexo técnico y objeto contractual con el fin de definir y adelantar la inclusión de cláusulas ambientales tendientes al uso eficiente y óptimo del agua y la energía a los contratos que les aplique. Como evidencia queda el correo electrónico con la trazabilidad de la solicitud y respuesta. En caso de que no se realice la inclusión de las cláusulas ambientales, el área solicitante reitera la solicitud hasta que el responsable del área de gestión ambiental las incluya.</t>
  </si>
  <si>
    <t>La constante manipulación y condiciones de almacenamiento que implican biodeterioro de la documentación</t>
  </si>
  <si>
    <t>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contratos de adquisición de los insumos de archivo, así como, el registro de insumos requeridos por las dependencias, o registros de la campaña de sensibilización.</t>
  </si>
  <si>
    <t>Subdirector Administrativo y Financiero (o responsable del área de gestión documental)</t>
  </si>
  <si>
    <t>(Cantidad de insumos adquiridos / Cantidad de insumos requeridos)*100</t>
  </si>
  <si>
    <t>Falta de presupuesto para la organización y conservación del archivo</t>
  </si>
  <si>
    <t>Anualmente, el auxiliar administrativo de Gestión Documental, realiza un “Diagnóstico de archivo general” abarcando las necesidades de toda la entidad, para presentar a la Dirección de Gestión Corporativa y así decidir el aumento del presupuesto. En caso de no realizar el diagnóstico se requiere hacer una campaña de sensibilización para la optimización de recursos de archivo. Como evidencia se cuenta con el Diagnóstico de archivo general o registros de la campaña de sensibilización.</t>
  </si>
  <si>
    <t>Auxiliar administrativo de Gestión Documental</t>
  </si>
  <si>
    <r>
      <rPr>
        <b/>
        <sz val="10"/>
        <color theme="1"/>
        <rFont val="Arial"/>
        <family val="2"/>
      </rPr>
      <t>Diagnóstico general de archivo de necesidades de insumos:</t>
    </r>
    <r>
      <rPr>
        <sz val="10"/>
        <color theme="1"/>
        <rFont val="Arial"/>
        <family val="2"/>
      </rPr>
      <t xml:space="preserve">
*Levantamiento de información con las dependencias, subdirecciones locales, áreas y unidades operativas-50%
* Análisis de costos-20%
* Consolidación del documento-30%</t>
    </r>
  </si>
  <si>
    <t>Poca socialización de los lineamientos,  para que sean apropiados por los diferentes referentes documentales y así sean correctamente implementados en cada dependencia</t>
  </si>
  <si>
    <t>Trimestralmente, el profesional designado por el líder de Gestión Documental para realizar los seguimientos a las dependencias del nivel central y local, lleva a cabo la socialización de los lineamientos archivísticos y temas estratégicos del proceso de gestión documental, mediante una mesa operativa virtual y/o presencial, con el propósito de supervisar que se esté cumpliendo con las normas vigentes relacionadas con  la organización documental. En caso de no hacer la mesa operativa, se enviará mediante un correo electrónico un documento anexo con los lineamientos necesarios. Como evidencia se cuenta con el acta y la planilla de asistencia de la mesa operativa o el correo electrónico con el documento anexo.</t>
  </si>
  <si>
    <t>Profesional Gestión Documental</t>
  </si>
  <si>
    <t>(Mesas operativas realizadas/ mesas operativas programadas)*100
Meta: 4 mesas operativas programadas</t>
  </si>
  <si>
    <t xml:space="preserve">No se cuenta con el suficiente personal capacitado para desempeñar las funciones archivísticas, de manera especifica </t>
  </si>
  <si>
    <t>Semestralmente, el Subdirector Administrativo y Financiero envía un memorando a todos los jefes de dependencia en donde les informa el cumplimiento de la normativa interna en materia de gestión documental y archivo, recordando las responsabilidades de los referentes técnicos o locales y designados documentales del Subsistema Interno de Gestión Documental y Archivo-SIGA, conforme a lo requerido en la Resolución 472 de 2021, con el fin de solicitar la designación de los mismos. En caso de no remitir los memorandos, el equipo profesional archivista de Gestión Documental recordará el cumplimiento de la designación a través de las mesas operativas del SIGA, con el objetivo de dar cumplimiento a la designación de personal por parte de los  jefes de dependencias para la ejecución del rol de referentes técnicos o delegados documentales. Como evidencia se cuenta con los memorandos enviados o las actas de reunión de las mesas operativas del SIGA con su respectivo registro de firmas de los asistentes.</t>
  </si>
  <si>
    <t>(número de memorandos enviados / 2 memorandos programados)*100</t>
  </si>
  <si>
    <t>No se tiene control del acceso de personal de la SDIS al archivo de gestión centralizado</t>
  </si>
  <si>
    <t>Semestralmente, el Subdirector Administrativo y Financiero (o responsable del área de gestión documental), envía un memorando a las distintas dependencias de la entidad, solicitando remitir al área de gestión documental, el nombre de los referentes documentales con los que cuentan, para poder actualizar la lista del personal autorizado a ingresar al archivo de gestión centralizado; en caso de no enviar el memorando, un delegado por el líder de Gestión Documental debe acercarse a cada una de las dependencias con el fin de identificar los referentes. Como evidencia se cuenta con el listado de acceso actualizado y/o la comunicación de solicitud de información.</t>
  </si>
  <si>
    <t>2 actualizaciones al listado de acceso que corresponderán a:
-Actualización primer semestre 50%
-Actualización segundo semestre 50%</t>
  </si>
  <si>
    <t xml:space="preserve">Realizar el Levantamiento Físico de Inventarios para su actualización.
</t>
  </si>
  <si>
    <t xml:space="preserve">
Posibilidad de perdidas económicas para la entidad  y fallas en la disposición u oportunidad  de los bienes requeridos para la operación institucional, debido a desviaciones en la aplicación de los procedimientos de inventarios por parte de los funcionarios y/o contratistas de la Secretaría Distrital de Integración social</t>
  </si>
  <si>
    <t>Moderado</t>
  </si>
  <si>
    <t>El profesional de inventarios asignado por el coordinador del grupo de inventarios de la Subdirección administrativa y financiera, trimestralmente solicita al grupo de inventarios de la subdirección,  las pruebas representativas realizadas, con el fin de determinar si existen bienes faltantes y la plena identificación de los responsables del mismo; como evidencia de ejecución de esta actividad se encuentran los formatos diligenciados por medio de los cuales se realizaron las pruebas representativas. En caso de no ejecutarse esta actividad se debe remitir un informe justificando la no realización y adicionalmente reprogramar el conteo en el periodo siguiente.</t>
  </si>
  <si>
    <t>Profesional de inventarios de la Subdirección Administrativa y Financiera</t>
  </si>
  <si>
    <t>(Número de  pruebas representativas realizadas en el periodo/ 6  pruebas representativas realizadas en el periodo)*100</t>
  </si>
  <si>
    <t>El gestor del proceso Gestión Logística  solicita trimestralmente al grupo de inventarios de la Subdirección Administrativa y Financiera una base de datos en Excel de los traslados de bienes solicitados y gestionados, con la finalidad de salvaguardar la información del registro, en la identificación, la asignación de responsable y la ubicación de los bienes; como evidencia de ejecución de esta actividad se encuentra el informe de los traslados llevados a cabo en el periodo. En caso de no ejecutarse esta actividad se debe remitir un memorando justificando la no realización y deberá ser reprogramada en el siguiente periodo.</t>
  </si>
  <si>
    <t>Gestor de proceso Gestión Logística</t>
  </si>
  <si>
    <t>(Traslados de inventario gestionados en el periodo / Número de traslados  solicitados en el periodo.) * 100</t>
  </si>
  <si>
    <t>Desconocimiento de los procedimientos y lineamientos del proceso en cuanto al uso responsable de los bienes de la entidad, por parte de funcionarios y contratistas</t>
  </si>
  <si>
    <t>Semestralmente, el profesional de inventarios asignado por el coordinador del área de inventarios de la Subdirección Administrativa y Financiera  lleva a cabo una campaña de sensibilización que incluye comités, capacitaciones y piezas comunicativas, con el propósito de promover el uso responsable de los bienes en la entidad. En el evento que no se pueda llevar a cabo la campaña de sensibilización se envían memorandos  por parte del líder del proceso haciendo énfasis en el uso responsable de los bienes y el cumplimientos de los procedimientos y lineamientos establecidos por Gestión Logística.
Como evidencia se tienen los listados de asistencia a actividades de capacitación y piezas comunicativas de las campañas de sensibilización diseñadas y realizadas.</t>
  </si>
  <si>
    <t>Dos (2) campañas de sensibilización para la vigencia</t>
  </si>
  <si>
    <t>Posibilidad de realizar pagos acumulados y/o suspensión del servicio por parte de las Empresas de Servicios Públicos, causando inconvenientes en la prestación del servicio a los usuarios de la SDIS.</t>
  </si>
  <si>
    <t>El funcionario o contratista delegado por el Subdirector Administrativo y Financiero solicitará al área de Plantas Físicas de la Subdirección Administrativa y Financiera las actas que contienen información de los predios que entran en funcionamiento y así mismo de los que dejan de funcionar (inclusión y exclusión de predios) con el propósito de hacer seguimiento trimestral y actualización de la base de datos de servicios públicos y asegurar el control de los pagos que realmente se deben realizar y los que deben culminar por ocasión del cierre de las unidades operativas. 
En caso que no se realice el seguimiento trimestral y actualización de la base de datos de servicios públicos, se realizará en el mes siguiente. 
Como evidencia se cuenta con la bases de datos de servicios públicos actualizada con la información obtenida a partir de las actas entregadas por el área de Plantas Físicas.</t>
  </si>
  <si>
    <t xml:space="preserve">Funcionario o contratista delegado por el Subdirector Administrativo y Financiero </t>
  </si>
  <si>
    <t>(Número de seguimientos realizados / 4 seguimientos programados para la vigencia) * 100</t>
  </si>
  <si>
    <t>Analizar y evaluar los requisitos legales vigentes y otros aplicables a los procesos del Sistema de Gestión de la Entidad</t>
  </si>
  <si>
    <t xml:space="preserve">No se identifican oportunamente los cambios normativos aplicables a la gestión de la entidad por cada una de las dependencias. </t>
  </si>
  <si>
    <t xml:space="preserve">
Posibilidad de incurrir en inseguridad jurídica en la operación y la prestación de los servicios sociales, por la identificación inoportuna de los requisitos legales aplicables a las dependencias de la Entidad.</t>
  </si>
  <si>
    <t>Administrador del procedimiento Requisitos Legales</t>
  </si>
  <si>
    <t>(No de matrices de  requisitos legales aplicables de la Entidad actualizada/ 2 matrices de  requisitos legales aplicables de la Entidad programadas)100
1 trimestre: 25%, Solicitud de insumos (requisitos legales de los procesos)
2 trimestre: 25%. Publicación de la evaluación de la matriz de  requisitos legales aplicables de la Entidad del  1 semestre
3 trimestre: 25%, Solicitud de insumos (requisitos legales de los procesos)
4 trimestre 25%. Publicación de la evaluación de la matriz de  requisitos legales aplicables de la Entidad del  2 semestre</t>
  </si>
  <si>
    <t xml:space="preserve">
El jefe de la Oficina Asesora Jurídica a través del gestor del Proceso, remitirá trimestralmente a las dependencias misionales de la Entidad (Direcciones y Subdirecciones), memorados internos con las recomendaciones para la prevención del daño antijurídico. Que a su vez, son los parámetros definidos para la entrega de los insumos que permitan dar respuesta a los requerimientos judiciales solicitados a la Oficina Asesora Jurídica.  
En caso de no remitir el memorando con las recomendaciones para la prevención del daño antijurídico,  se convocará a reuniones a las dependencias misionales de la entidad, con una frecuencia trimestral, con el fin de socializar los parámetros definidos para la entrega de los insumos necesarios para dar respuesta a los requerimientos judiciales solicitados a la Oficina Asesora Jurídica
Como evidencia se adjuntara un memorando con periodicidad trimestral o un listado de asistencia de la reunión.
</t>
  </si>
  <si>
    <t>El jefe de la Oficina Asesora Jurídica a través del gestor del Proceso, remitirá trimestralmente a las dependencias misionales de la Entidad (Direcciones y Subdirecciones), memorados internos con las recomendaciones para la prevención del daño antijurídico. Que a su vez, son los parámetros definidos para la entrega de los insumos que permitan dar respuesta a los requerimientos judiciales solicitados a la Oficina Asesora Jurídica.  
En caso de no remitir el memorando con las recomendaciones para la prevención del daño antijurídico,  se convocará a reuniones a las dependencias misionales de la entidad, con una frecuencia trimestral, con el fin de socializar los parámetros definidos para la entrega de los insumos necesarios para dar respuesta a los requerimientos judiciales solicitados a la Oficina Asesora Jurídica
Como evidencia se adjuntara un memorando con periodicidad trimestral o un listado de asistencia de la reunión.</t>
  </si>
  <si>
    <t>Jefe Oficina Asesora Jurídica
Gestor del Proceso de Gestión Jurídica</t>
  </si>
  <si>
    <t>(Números de memorando de comunicación remitidos/ 4 memorandos programados) 100</t>
  </si>
  <si>
    <t>Cada vez que se recibe notificación de designación de un nuevo gestor de proceso o dependencia, los profesionales del Equipo de Gestores de la Subdirección de Diseño, Evaluación y Sistematización para el Sistema de Gestión-SG realizan inducción al rol mediante la presentación de los ejes temáticos definidos en el mecanismo interno de socialización del SG, con el fin de suministrar los conceptos básicos que debe conocer el gestor para el desempeño de sus responsabilidades. Como evidencia se cuenta con registros de asistencia y/o evaluaciones de inducción. En caso de no realizar inducción en la fecha establecida, se reprograma hasta que sea ejecutada.</t>
  </si>
  <si>
    <t>(N° de gestores nuevos que asistieron a inducción(es) realizada(s) en el periodo / N° de nuevos gestores designados en el periodo)*100
Nota: El resultado del indicador para el cierre de la vigencia corresponde al calculo acumulado.</t>
  </si>
  <si>
    <t>Anualmente, el(la) Director(a) de Análisis y Diseño Estratégico o Subdirector(a) de Diseño, Evaluación y Sistematización, remiten un memorando dirigido a los líderes de proceso y jefes de dependencia, recordando las responsabilidades de los gestores de proceso y dependencia y/o recomendando la designación de profesionales calificados para el cumplimiento del rol. En caso de no remitir memorando, se genera correo informativo de comunicación interna que divulgue masivamente las responsabilidades de los gestores. Como evidencia se cuenta con el memorando o el correo de comunicación interna, según aplique.</t>
  </si>
  <si>
    <t>R-AC-002</t>
  </si>
  <si>
    <t xml:space="preserve">Mensualmente, el profesional de la OCI responsable de solicitar la publicación del plan de mejoramiento institucional (de origen interno), verifica la información consignada de acuerdo con lo establecido en los Procedimientos de Formulación Plan de Mejoramiento (PCD-PE-017) y Seguimiento al Plan de Mejoramiento (PCD-AC-001), y a las instrucciones de diligenciamiento de los Formatos Registro y control del plan de mejoramiento (FOR-AC-001) e Identificación de responsables por acción (FOR-PE-057), dejando como registro, la emisión de un correo electrónico a los profesionales de la OCI, informado el resultado de la verificación a la calidad y seguridad de la información. 
Si una vez publicado el plan mejoramiento institucional se mantienen debilidades en la calidad y seguridad de la información consignada, el profesional de la OCI responsable de solicitar la publicación del plan de mejoramiento institucional, informa al jefe de la OCI para que notifique de manera oficial a la(s) dependencia(s) responsable(s) de la ejecución o coordinación de la acción, según el caso, la importancia de ajustar la inconsistencia de la información con oportunidad. </t>
  </si>
  <si>
    <t>10 correos electrónicos con el resultado de la verificación a la calidad y seguridad de la información del plan de mejoramiento institucional</t>
  </si>
  <si>
    <t>En ocasiones el equipo de verificación del proceso no cuenta con unidad de criterio para la evaluación del cumplimiento de los estándares de calidad durante las visitas de verificación.</t>
  </si>
  <si>
    <t>El líder del equipo de Inspección y Vigilancia de la Subsecretaría de manera conjunta con los líderes de los equipos técnicos de las Subdirecciones, anualmente por cada servicio social sujeto a Inspección y Vigilancia, convocan a una reunión de equipo con los profesionales interdisciplinarios encargados de realizar asistencia técnica y verificación de estándares de calidad y/o otros lineamientos, con el fin de unificar criterios frente a los requisitos que se deben cumplir en la prestación de los servicios sociales. De lo contrario, se realizarán reuniones cuando se modifiquen o actualicen los estándares o lineamientos por servicio social sujeto a Inspección y Vigilancia en la vigencia.
Como evidencia de esta actividad se cuenta con las actas de  reunión y/o planillas de asistencia.</t>
  </si>
  <si>
    <t>(# de reuniones de los equipos técnicos realizadas (por servicio social) / # de reuniones de los equipos técnicos programadas  (por servicio social) * 100</t>
  </si>
  <si>
    <t>100% 
(2 reuniones en el año)</t>
  </si>
  <si>
    <t>Posibilidad de pérdida de bases de datos en excel, que contengan información básica de las instituciones prestadoras de servicios sociales, así como la trazabilidad de las visitas de verificación de estándares de calidad u otros lineamientos, ocasionando toma de decisiones basada en información inconsistente/incompleta, errores en los reportes que se generan, pérdida de trazabilidad para la entidad, pérdida de credibilidad institucional, sanciones por parte de un ente de control o regulador debido a que no se cuenta con un sistema de información que administre y consolide toda la información resultado de las visitas.</t>
  </si>
  <si>
    <t>El profesional administrativo del equipo de Inspección y Vigilancia del nivel central, realiza mensualmente el cotejo entre la información actualizada en las bases de datos y los instrumentos únicos de verificación (físicos) entregados por los profesionales encargados de realizar la verificación de estándares a instituciones o establecimientos prestadores de servicios sociales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alguna inconsistencia en el registro de la información, se solicita realizar el ajuste de manera inmediata, según corresponda.
Como evidencia de esta actividad se cuenta con las bases de datos actualizadas y la copia que se realiza de manera mensual para cada servicio.</t>
  </si>
  <si>
    <t xml:space="preserve">(# de copias buckup del consolidado de visitas de los servicios sociales realizadas en el trimestre / # de copias del consolidado de visitas de los servicios sociales programadas en el trimestre) * 100 </t>
  </si>
  <si>
    <t>El profesional administrativo del equipo de Inspección y Vigilancia realiza el seguimiento trimestral a la Subdirección de Investigación e Información, sobre la producción del aplicativo "Sistema de Información y Registro de los Servicios Sociales" (SIRSS), de acuerdo a las especificaciones técnicas presentadas, para evidenciar el avance de creación del mismo. De no poder realizarla en el tiempo programado, se realiza en el mes siguiente.
Como evidencias quedan los correos o actas o ayudas de memorias y listados de asistencia.</t>
  </si>
  <si>
    <t>El profesional administrativo del equipo de Inspección y Vigilancia realiza el seguimiento trimestral a la Subdirección de Investigación e Información, sobre la producción del aplicativo "Sistema de Información y Registro de los Servicios Sociales" (SIRSS),de acuerdo a las especificaciones técnicas presentadas, para evidenciar el avance de creación del mismo. De no poder realizarla en el tiempo programado, se realiza en el mes siguiente.
Como evidencias quedan los correos o actas o ayudas de memorias y listados de asistencia.</t>
  </si>
  <si>
    <t># de seguimientos realizados de la producción del aplicativo SIRSS / # de seguimientos programados de la producción del aplicativo SIRSS</t>
  </si>
  <si>
    <t>El profesional administrativo del equipo de Inspección y Vigilancia realiza backup mensuales de las bases de datos de la información general producida (Resultados de verificación de Estándares, lineamientos e Inscritos), con el objetivo de salvaguardar la información de las visitas de verificación de condiciones de operación realizadas por el equipo de Inspección y Vigilancia. De lo contrario, se realizará en la semana siguiente de cumplido el mes del reporte.
Como evidencia queda el Link ONEDRIVE del backup mensual de IVC.</t>
  </si>
  <si>
    <t>1 backup mensual</t>
  </si>
  <si>
    <t xml:space="preserve">Actas de aprobación de los anexos técnicos de estandares por parte de la Subdirección técnica </t>
  </si>
  <si>
    <t>Elaborar la matriz de seguimiento a la implementación de los productos del Plan de Acción de la Política Pública Social para el Envejecimiento y la Vejez</t>
  </si>
  <si>
    <t>Matriz de seguimiento al Plan de acción de la implementación de la PPSEV</t>
  </si>
  <si>
    <t>Dirección de Análisis y Diseño Estratégico y Subdirección de Diseño, Evaluación y Sistematización</t>
  </si>
  <si>
    <t>Versión 5</t>
  </si>
  <si>
    <t>Octubre de 2023</t>
  </si>
  <si>
    <t>Se ajusta el nombre de la acción/actividad No. 129 de acuerdo con la solicitud radicada el 06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</si>
</sst>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quot;$&quot;#,##0_);[Red]\(&quot;$&quot;#,##0\)"/>
    <numFmt numFmtId="165" formatCode="_(* #,##0.00_);_(* \(#,##0.00\);_(* &quot;-&quot;??_);_(@_)"/>
    <numFmt numFmtId="166" formatCode="0.0%"/>
  </numFmts>
  <fonts count="64"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1"/>
      <color theme="1"/>
      <name val="Arial"/>
      <family val="2"/>
    </font>
    <font>
      <sz val="11"/>
      <name val="Arial"/>
      <family val="2"/>
    </font>
    <font>
      <sz val="11"/>
      <color rgb="FF9C5700"/>
      <name val="Calibri"/>
      <family val="2"/>
      <scheme val="minor"/>
    </font>
    <font>
      <sz val="12"/>
      <name val="Arial"/>
      <family val="2"/>
    </font>
    <font>
      <sz val="12"/>
      <color theme="4"/>
      <name val="Arial"/>
      <family val="2"/>
    </font>
    <font>
      <sz val="9"/>
      <color rgb="FF000000"/>
      <name val="Arial"/>
      <family val="2"/>
    </font>
    <font>
      <sz val="11"/>
      <color rgb="FF000000"/>
      <name val="Arial"/>
      <family val="2"/>
    </font>
    <font>
      <sz val="9"/>
      <color rgb="FF000000"/>
      <name val="Arial"/>
      <family val="2"/>
    </font>
    <font>
      <b/>
      <sz val="9"/>
      <color theme="1"/>
      <name val="Arial"/>
      <family val="2"/>
    </font>
    <font>
      <b/>
      <sz val="9"/>
      <name val="Arial"/>
      <family val="2"/>
    </font>
    <font>
      <sz val="9"/>
      <name val="Arial"/>
      <family val="2"/>
    </font>
    <font>
      <sz val="9"/>
      <color theme="1"/>
      <name val="Arial"/>
      <family val="2"/>
    </font>
    <font>
      <b/>
      <sz val="11"/>
      <color theme="0"/>
      <name val="Calibri"/>
      <family val="2"/>
      <scheme val="minor"/>
    </font>
    <font>
      <sz val="11"/>
      <color theme="0"/>
      <name val="Calibri"/>
      <family val="2"/>
      <scheme val="minor"/>
    </font>
    <font>
      <sz val="12"/>
      <color theme="1"/>
      <name val="Arial"/>
      <family val="2"/>
    </font>
    <font>
      <b/>
      <sz val="12"/>
      <color rgb="FF3CB1EC"/>
      <name val="Arial"/>
      <family val="2"/>
    </font>
    <font>
      <sz val="8"/>
      <color theme="1"/>
      <name val="Arial"/>
      <family val="2"/>
    </font>
    <font>
      <sz val="10"/>
      <color theme="1"/>
      <name val="Arial"/>
      <family val="2"/>
    </font>
    <font>
      <b/>
      <sz val="10"/>
      <color theme="1"/>
      <name val="Arial"/>
      <family val="2"/>
    </font>
    <font>
      <sz val="14"/>
      <color theme="1"/>
      <name val="Calibri"/>
      <family val="2"/>
      <scheme val="minor"/>
    </font>
    <font>
      <sz val="14"/>
      <color theme="1"/>
      <name val="Calibri"/>
      <family val="2"/>
    </font>
    <font>
      <sz val="11"/>
      <color theme="0"/>
      <name val="Arial"/>
      <family val="2"/>
    </font>
    <font>
      <b/>
      <sz val="14"/>
      <color rgb="FF000000"/>
      <name val="Calibri"/>
      <family val="2"/>
    </font>
    <font>
      <sz val="11"/>
      <color theme="1"/>
      <name val="Comic Sans MS"/>
      <family val="2"/>
    </font>
    <font>
      <b/>
      <sz val="14"/>
      <color theme="1"/>
      <name val="Calibri"/>
      <family val="2"/>
    </font>
    <font>
      <b/>
      <sz val="11"/>
      <color rgb="FF000000"/>
      <name val="Arial"/>
      <family val="2"/>
    </font>
    <font>
      <b/>
      <sz val="11"/>
      <name val="Arial"/>
      <family val="2"/>
    </font>
    <font>
      <sz val="11"/>
      <color indexed="8"/>
      <name val="Calibri"/>
      <family val="2"/>
    </font>
    <font>
      <sz val="10"/>
      <name val="Arial"/>
      <family val="2"/>
    </font>
    <font>
      <b/>
      <sz val="11"/>
      <color theme="1"/>
      <name val="Arial"/>
      <family val="2"/>
    </font>
    <font>
      <sz val="10"/>
      <color rgb="FF000000"/>
      <name val="Arial"/>
      <family val="2"/>
    </font>
    <font>
      <sz val="9"/>
      <color rgb="FF000000"/>
      <name val="Arial"/>
      <family val="2"/>
      <charset val="1"/>
    </font>
    <font>
      <b/>
      <sz val="11"/>
      <color theme="0"/>
      <name val="Arial"/>
      <family val="2"/>
    </font>
    <font>
      <sz val="11"/>
      <name val="Calibri"/>
      <family val="2"/>
    </font>
    <font>
      <b/>
      <sz val="9"/>
      <color rgb="FF000000"/>
      <name val="Century Gothic"/>
      <family val="2"/>
    </font>
    <font>
      <sz val="9"/>
      <color rgb="FF000000"/>
      <name val="Century Gothic"/>
      <family val="2"/>
    </font>
    <font>
      <sz val="11"/>
      <color rgb="FF000000"/>
      <name val="Calibri"/>
      <family val="2"/>
    </font>
    <font>
      <sz val="9"/>
      <color rgb="FF000000"/>
      <name val="Arial"/>
    </font>
    <font>
      <sz val="10"/>
      <color rgb="FF000000"/>
      <name val="Arial"/>
      <charset val="1"/>
    </font>
    <font>
      <sz val="9"/>
      <color rgb="FFFF0000"/>
      <name val="Arial"/>
      <family val="2"/>
    </font>
    <font>
      <sz val="9"/>
      <color rgb="FFFF0000"/>
      <name val="Arial"/>
      <charset val="1"/>
    </font>
    <font>
      <b/>
      <sz val="10"/>
      <name val="Arial"/>
      <family val="2"/>
    </font>
    <font>
      <sz val="10"/>
      <color rgb="FF00B050"/>
      <name val="Arial"/>
      <family val="2"/>
    </font>
    <font>
      <sz val="10"/>
      <color rgb="FFFF0000"/>
      <name val="Arial"/>
      <family val="2"/>
    </font>
    <font>
      <strike/>
      <sz val="10"/>
      <color rgb="FFFF0000"/>
      <name val="Arial"/>
      <family val="2"/>
    </font>
    <font>
      <i/>
      <sz val="10"/>
      <color theme="4"/>
      <name val="Arial"/>
      <family val="2"/>
    </font>
    <font>
      <i/>
      <sz val="10"/>
      <name val="Arial"/>
      <family val="2"/>
    </font>
    <font>
      <strike/>
      <sz val="10"/>
      <name val="Arial"/>
      <family val="2"/>
    </font>
    <font>
      <sz val="10"/>
      <color theme="4"/>
      <name val="Arial"/>
      <family val="2"/>
    </font>
    <font>
      <sz val="12"/>
      <color theme="0"/>
      <name val="Arial"/>
      <family val="2"/>
    </font>
    <font>
      <sz val="10"/>
      <color theme="0"/>
      <name val="Arial"/>
      <family val="2"/>
    </font>
    <font>
      <strike/>
      <sz val="9"/>
      <name val="Arial"/>
      <family val="2"/>
    </font>
    <font>
      <strike/>
      <sz val="9"/>
      <color rgb="FFFF0000"/>
      <name val="Arial"/>
      <family val="2"/>
    </font>
    <font>
      <sz val="9"/>
      <color rgb="FF7030A0"/>
      <name val="Arial"/>
      <family val="2"/>
    </font>
    <font>
      <i/>
      <sz val="9"/>
      <color theme="1"/>
      <name val="Arial"/>
      <family val="2"/>
    </font>
    <font>
      <sz val="9"/>
      <color theme="1"/>
      <name val="Calibri"/>
      <family val="2"/>
      <scheme val="minor"/>
    </font>
    <font>
      <sz val="11"/>
      <color rgb="FF006100"/>
      <name val="Calibri"/>
      <family val="2"/>
      <scheme val="minor"/>
    </font>
    <font>
      <b/>
      <u/>
      <sz val="11"/>
      <name val="Arial"/>
      <family val="2"/>
    </font>
    <font>
      <strike/>
      <sz val="9"/>
      <color theme="1"/>
      <name val="Arial"/>
      <family val="2"/>
    </font>
    <font>
      <sz val="10"/>
      <color rgb="FF7030A0"/>
      <name val="Arial"/>
      <family val="2"/>
    </font>
  </fonts>
  <fills count="3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EB9C"/>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rgb="FF000000"/>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rgb="FFFFFFFF"/>
      </patternFill>
    </fill>
    <fill>
      <patternFill patternType="solid">
        <fgColor rgb="FFFFFF00"/>
        <bgColor indexed="64"/>
      </patternFill>
    </fill>
    <fill>
      <patternFill patternType="solid">
        <fgColor theme="0"/>
        <bgColor rgb="FFFFEB9C"/>
      </patternFill>
    </fill>
    <fill>
      <patternFill patternType="solid">
        <fgColor theme="5"/>
      </patternFill>
    </fill>
    <fill>
      <patternFill patternType="solid">
        <fgColor rgb="FFFCE4D6"/>
        <bgColor rgb="FFFCE4D6"/>
      </patternFill>
    </fill>
    <fill>
      <patternFill patternType="solid">
        <fgColor rgb="FFFFFFFF"/>
        <bgColor rgb="FF000000"/>
      </patternFill>
    </fill>
    <fill>
      <patternFill patternType="solid">
        <fgColor rgb="FFD9D9D9"/>
        <bgColor rgb="FF000000"/>
      </patternFill>
    </fill>
    <fill>
      <patternFill patternType="solid">
        <fgColor theme="6" tint="0.79998168889431442"/>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C6EFCE"/>
      </patternFill>
    </fill>
    <fill>
      <patternFill patternType="solid">
        <fgColor rgb="FFFFFFFF"/>
        <bgColor indexed="64"/>
      </patternFill>
    </fill>
    <fill>
      <patternFill patternType="solid">
        <fgColor rgb="FFFFFFFF"/>
        <bgColor rgb="FFFFFFFF"/>
      </patternFill>
    </fill>
    <fill>
      <patternFill patternType="solid">
        <fgColor rgb="FFFFFFFF"/>
        <bgColor rgb="FFF2F2F2"/>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right style="hair">
        <color indexed="64"/>
      </right>
      <top style="hair">
        <color indexed="64"/>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999999"/>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rgb="FFC65911"/>
      </bottom>
      <diagonal/>
    </border>
    <border>
      <left style="medium">
        <color rgb="FFC65911"/>
      </left>
      <right style="thin">
        <color indexed="64"/>
      </right>
      <top style="thin">
        <color indexed="64"/>
      </top>
      <bottom style="medium">
        <color rgb="FFC65911"/>
      </bottom>
      <diagonal/>
    </border>
    <border>
      <left style="medium">
        <color rgb="FFC65911"/>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medium">
        <color theme="9" tint="-0.24994659260841701"/>
      </right>
      <top style="thin">
        <color indexed="64"/>
      </top>
      <bottom style="thin">
        <color indexed="64"/>
      </bottom>
      <diagonal/>
    </border>
    <border>
      <left style="hair">
        <color indexed="64"/>
      </left>
      <right style="hair">
        <color indexed="64"/>
      </right>
      <top style="hair">
        <color indexed="64"/>
      </top>
      <bottom style="thin">
        <color theme="4" tint="0.39997558519241921"/>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style="hair">
        <color indexed="64"/>
      </right>
      <top style="hair">
        <color indexed="64"/>
      </top>
      <bottom style="thin">
        <color indexed="64"/>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s>
  <cellStyleXfs count="27">
    <xf numFmtId="0" fontId="0" fillId="0" borderId="0"/>
    <xf numFmtId="9" fontId="1" fillId="0" borderId="0" applyFont="0" applyFill="0" applyBorder="0" applyAlignment="0" applyProtection="0"/>
    <xf numFmtId="41" fontId="2" fillId="0" borderId="0" applyFont="0" applyFill="0" applyBorder="0" applyAlignment="0" applyProtection="0"/>
    <xf numFmtId="0" fontId="3" fillId="0" borderId="0"/>
    <xf numFmtId="0" fontId="1" fillId="0" borderId="0"/>
    <xf numFmtId="0" fontId="6" fillId="5" borderId="0" applyNumberFormat="0" applyBorder="0" applyAlignment="0" applyProtection="0"/>
    <xf numFmtId="41" fontId="1" fillId="0" borderId="0" applyFont="0" applyFill="0" applyBorder="0" applyAlignment="0" applyProtection="0"/>
    <xf numFmtId="0" fontId="17" fillId="17" borderId="0" applyNumberFormat="0" applyBorder="0" applyAlignment="0" applyProtection="0"/>
    <xf numFmtId="0" fontId="27"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31" fillId="0" borderId="0" applyFont="0" applyFill="0" applyBorder="0" applyAlignment="0" applyProtection="0"/>
    <xf numFmtId="0" fontId="32" fillId="0" borderId="0"/>
    <xf numFmtId="9" fontId="3" fillId="0" borderId="0" applyFont="0" applyFill="0" applyBorder="0" applyAlignment="0" applyProtection="0"/>
    <xf numFmtId="43" fontId="32" fillId="0" borderId="0" applyFont="0" applyFill="0" applyBorder="0" applyAlignment="0" applyProtection="0"/>
    <xf numFmtId="0" fontId="3" fillId="0" borderId="0"/>
    <xf numFmtId="41" fontId="32" fillId="0" borderId="0" applyFont="0" applyFill="0" applyBorder="0" applyAlignment="0" applyProtection="0"/>
    <xf numFmtId="9" fontId="37" fillId="0" borderId="0" applyFont="0" applyFill="0" applyBorder="0" applyAlignment="0" applyProtection="0"/>
    <xf numFmtId="43" fontId="3" fillId="0" borderId="0" applyFont="0" applyFill="0" applyBorder="0" applyAlignment="0" applyProtection="0"/>
    <xf numFmtId="0" fontId="6" fillId="5" borderId="0" applyNumberFormat="0" applyBorder="0" applyAlignment="0" applyProtection="0"/>
    <xf numFmtId="41" fontId="3" fillId="0" borderId="0" applyFont="0" applyFill="0" applyBorder="0" applyAlignment="0" applyProtection="0"/>
    <xf numFmtId="9" fontId="1" fillId="0" borderId="0" applyFont="0" applyFill="0" applyBorder="0" applyAlignment="0" applyProtection="0"/>
    <xf numFmtId="0" fontId="60" fillId="27" borderId="0" applyNumberFormat="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cellStyleXfs>
  <cellXfs count="725">
    <xf numFmtId="0" fontId="0" fillId="0" borderId="0" xfId="0"/>
    <xf numFmtId="0" fontId="12" fillId="11" borderId="16" xfId="0" applyFont="1" applyFill="1" applyBorder="1" applyAlignment="1">
      <alignment horizontal="left" vertical="center"/>
    </xf>
    <xf numFmtId="0" fontId="12" fillId="12" borderId="16" xfId="0" applyFont="1" applyFill="1" applyBorder="1" applyAlignment="1">
      <alignment horizontal="left" vertical="center"/>
    </xf>
    <xf numFmtId="0" fontId="13" fillId="12" borderId="16" xfId="0" applyFont="1" applyFill="1" applyBorder="1" applyAlignment="1">
      <alignment horizontal="left" vertical="center"/>
    </xf>
    <xf numFmtId="0" fontId="13" fillId="13" borderId="16" xfId="0" applyFont="1" applyFill="1" applyBorder="1" applyAlignment="1">
      <alignment horizontal="left" vertical="center" wrapText="1"/>
    </xf>
    <xf numFmtId="0" fontId="13" fillId="13" borderId="16" xfId="0" applyFont="1" applyFill="1" applyBorder="1" applyAlignment="1">
      <alignment horizontal="left" vertical="center"/>
    </xf>
    <xf numFmtId="14" fontId="13" fillId="13" borderId="16" xfId="0" applyNumberFormat="1" applyFont="1" applyFill="1" applyBorder="1" applyAlignment="1">
      <alignment horizontal="left" vertical="center"/>
    </xf>
    <xf numFmtId="0" fontId="12" fillId="2" borderId="16" xfId="0" applyFont="1" applyFill="1" applyBorder="1" applyAlignment="1">
      <alignment horizontal="left" vertical="center"/>
    </xf>
    <xf numFmtId="0" fontId="14" fillId="0" borderId="16" xfId="0" applyFont="1" applyBorder="1" applyAlignment="1">
      <alignment horizontal="left" vertical="center" wrapText="1"/>
    </xf>
    <xf numFmtId="0" fontId="15" fillId="0" borderId="16" xfId="0" applyFont="1" applyBorder="1" applyAlignment="1">
      <alignment horizontal="left" vertical="center" wrapText="1"/>
    </xf>
    <xf numFmtId="0" fontId="15" fillId="0" borderId="16" xfId="0" applyFont="1" applyBorder="1" applyAlignment="1">
      <alignment horizontal="left" vertical="center"/>
    </xf>
    <xf numFmtId="0" fontId="15" fillId="2" borderId="16" xfId="0" applyFont="1" applyFill="1" applyBorder="1" applyAlignment="1">
      <alignment horizontal="left" vertical="center" wrapText="1"/>
    </xf>
    <xf numFmtId="0" fontId="14" fillId="14" borderId="16" xfId="0" applyFont="1" applyFill="1" applyBorder="1" applyAlignment="1">
      <alignment horizontal="left" vertical="center" wrapText="1"/>
    </xf>
    <xf numFmtId="0" fontId="12" fillId="0" borderId="16" xfId="0" applyFont="1" applyBorder="1" applyAlignment="1">
      <alignment horizontal="left" vertical="center" wrapText="1"/>
    </xf>
    <xf numFmtId="14" fontId="15" fillId="0" borderId="16" xfId="0" applyNumberFormat="1" applyFont="1" applyBorder="1" applyAlignment="1">
      <alignment horizontal="left" vertical="center"/>
    </xf>
    <xf numFmtId="0" fontId="15" fillId="15" borderId="16" xfId="0" applyFont="1" applyFill="1" applyBorder="1" applyAlignment="1">
      <alignment horizontal="left" vertical="center" wrapText="1"/>
    </xf>
    <xf numFmtId="0" fontId="14" fillId="16" borderId="16" xfId="5" applyFont="1" applyFill="1" applyBorder="1" applyAlignment="1" applyProtection="1">
      <alignment horizontal="left" vertical="center" wrapText="1"/>
    </xf>
    <xf numFmtId="0" fontId="14" fillId="2" borderId="16" xfId="0" applyFont="1" applyFill="1" applyBorder="1" applyAlignment="1">
      <alignment horizontal="left" vertical="center" wrapText="1"/>
    </xf>
    <xf numFmtId="3" fontId="15" fillId="2" borderId="16" xfId="0" applyNumberFormat="1" applyFont="1" applyFill="1" applyBorder="1" applyAlignment="1">
      <alignment horizontal="left" vertical="center" wrapText="1"/>
    </xf>
    <xf numFmtId="0" fontId="9" fillId="2" borderId="16" xfId="0" applyFont="1" applyFill="1" applyBorder="1" applyAlignment="1">
      <alignment horizontal="left" vertical="center" wrapText="1"/>
    </xf>
    <xf numFmtId="0" fontId="18" fillId="2" borderId="0" xfId="0" applyFont="1" applyFill="1" applyAlignment="1" applyProtection="1">
      <alignment vertical="center"/>
      <protection hidden="1"/>
    </xf>
    <xf numFmtId="0" fontId="19" fillId="2" borderId="0" xfId="0" applyFont="1" applyFill="1" applyAlignment="1" applyProtection="1">
      <alignment vertical="center"/>
      <protection hidden="1"/>
    </xf>
    <xf numFmtId="0" fontId="20" fillId="0" borderId="0" xfId="0" applyFont="1" applyAlignment="1">
      <alignment horizontal="center" vertical="center"/>
    </xf>
    <xf numFmtId="0" fontId="0" fillId="0" borderId="0" xfId="0" applyAlignment="1">
      <alignment horizontal="center"/>
    </xf>
    <xf numFmtId="0" fontId="21" fillId="0" borderId="0" xfId="0" applyFont="1"/>
    <xf numFmtId="41" fontId="21" fillId="0" borderId="0" xfId="6" applyFont="1"/>
    <xf numFmtId="0" fontId="22" fillId="9" borderId="1" xfId="0" applyFont="1" applyFill="1" applyBorder="1" applyAlignment="1">
      <alignment horizontal="center" vertical="center"/>
    </xf>
    <xf numFmtId="41" fontId="22" fillId="9" borderId="1" xfId="6" applyFont="1" applyFill="1" applyBorder="1" applyAlignment="1">
      <alignment horizontal="center" vertical="center"/>
    </xf>
    <xf numFmtId="41" fontId="22" fillId="9" borderId="3" xfId="6" applyFont="1" applyFill="1" applyBorder="1" applyAlignment="1">
      <alignment horizontal="center" vertical="center" wrapText="1"/>
    </xf>
    <xf numFmtId="41" fontId="22" fillId="9" borderId="17" xfId="6" applyFont="1" applyFill="1" applyBorder="1" applyAlignment="1">
      <alignment horizontal="center" vertical="center"/>
    </xf>
    <xf numFmtId="41" fontId="22" fillId="9" borderId="18" xfId="6" applyFont="1" applyFill="1" applyBorder="1" applyAlignment="1">
      <alignment horizontal="center" vertical="center"/>
    </xf>
    <xf numFmtId="41" fontId="21" fillId="0" borderId="1" xfId="6" applyFont="1" applyBorder="1"/>
    <xf numFmtId="41" fontId="21" fillId="0" borderId="3" xfId="6" applyFont="1" applyBorder="1"/>
    <xf numFmtId="9" fontId="0" fillId="0" borderId="1" xfId="1" applyFont="1" applyBorder="1" applyAlignment="1">
      <alignment horizontal="center"/>
    </xf>
    <xf numFmtId="0" fontId="21" fillId="0" borderId="1" xfId="0" applyFont="1" applyBorder="1" applyAlignment="1">
      <alignment horizontal="center"/>
    </xf>
    <xf numFmtId="0" fontId="21" fillId="0" borderId="1" xfId="0" applyFont="1" applyBorder="1"/>
    <xf numFmtId="0" fontId="0" fillId="0" borderId="19" xfId="0" applyBorder="1"/>
    <xf numFmtId="0" fontId="3" fillId="0" borderId="0" xfId="3"/>
    <xf numFmtId="0" fontId="21" fillId="0" borderId="0" xfId="0" applyFont="1" applyAlignment="1">
      <alignment horizontal="center"/>
    </xf>
    <xf numFmtId="41" fontId="22" fillId="0" borderId="1" xfId="6" applyFont="1" applyBorder="1"/>
    <xf numFmtId="41" fontId="22" fillId="0" borderId="3" xfId="6" applyFont="1" applyBorder="1"/>
    <xf numFmtId="41" fontId="0" fillId="0" borderId="0" xfId="6" applyFont="1"/>
    <xf numFmtId="41" fontId="0" fillId="0" borderId="0" xfId="0" applyNumberFormat="1"/>
    <xf numFmtId="0" fontId="23" fillId="0" borderId="0" xfId="0" applyFont="1"/>
    <xf numFmtId="0" fontId="24" fillId="0" borderId="0" xfId="0" applyFont="1" applyAlignment="1">
      <alignment horizontal="center" vertical="center"/>
    </xf>
    <xf numFmtId="0" fontId="24" fillId="0" borderId="0" xfId="0" applyFont="1" applyAlignment="1">
      <alignment horizontal="center" vertical="center" wrapText="1"/>
    </xf>
    <xf numFmtId="0" fontId="25" fillId="17" borderId="1" xfId="7" applyNumberFormat="1" applyFont="1" applyBorder="1" applyAlignment="1" applyProtection="1">
      <alignment horizontal="center" vertical="center" wrapText="1"/>
    </xf>
    <xf numFmtId="42" fontId="23" fillId="0" borderId="0" xfId="0" applyNumberFormat="1" applyFont="1"/>
    <xf numFmtId="0" fontId="5" fillId="18" borderId="1" xfId="0" applyFont="1" applyFill="1" applyBorder="1" applyAlignment="1">
      <alignment horizontal="center" vertical="center" wrapText="1"/>
    </xf>
    <xf numFmtId="0" fontId="26" fillId="19" borderId="1" xfId="0" applyFont="1" applyFill="1" applyBorder="1" applyAlignment="1">
      <alignment horizontal="center" vertical="center"/>
    </xf>
    <xf numFmtId="9" fontId="5" fillId="0" borderId="1" xfId="0" applyNumberFormat="1" applyFont="1" applyBorder="1" applyAlignment="1">
      <alignment horizontal="center" vertical="center" wrapText="1"/>
    </xf>
    <xf numFmtId="9" fontId="26" fillId="19"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xf numFmtId="9" fontId="5" fillId="18" borderId="1" xfId="0" applyNumberFormat="1" applyFont="1" applyFill="1" applyBorder="1" applyAlignment="1">
      <alignment horizontal="center" vertical="center" wrapText="1"/>
    </xf>
    <xf numFmtId="9" fontId="5" fillId="19" borderId="1" xfId="0" applyNumberFormat="1" applyFont="1" applyFill="1" applyBorder="1" applyAlignment="1">
      <alignment horizontal="center" vertical="center" wrapText="1"/>
    </xf>
    <xf numFmtId="0" fontId="28" fillId="0" borderId="1" xfId="8" applyFont="1" applyBorder="1" applyAlignment="1" applyProtection="1">
      <alignment horizontal="center" vertical="center"/>
      <protection locked="0"/>
    </xf>
    <xf numFmtId="0" fontId="5" fillId="0" borderId="1" xfId="0" applyFont="1" applyBorder="1" applyAlignment="1">
      <alignment wrapText="1"/>
    </xf>
    <xf numFmtId="0" fontId="29" fillId="0" borderId="1" xfId="0" applyFont="1" applyBorder="1"/>
    <xf numFmtId="0" fontId="29" fillId="0" borderId="1" xfId="0" applyFont="1" applyBorder="1" applyAlignment="1">
      <alignment wrapText="1"/>
    </xf>
    <xf numFmtId="0" fontId="29" fillId="0" borderId="1" xfId="0" applyFont="1" applyBorder="1" applyAlignment="1">
      <alignment horizontal="center"/>
    </xf>
    <xf numFmtId="0" fontId="30" fillId="0" borderId="1" xfId="0" applyFont="1" applyBorder="1" applyAlignment="1">
      <alignment horizontal="center" vertical="center" wrapText="1"/>
    </xf>
    <xf numFmtId="0" fontId="5" fillId="18" borderId="1" xfId="0" applyFont="1" applyFill="1" applyBorder="1" applyAlignment="1">
      <alignment wrapText="1"/>
    </xf>
    <xf numFmtId="0" fontId="5" fillId="19" borderId="1" xfId="0" applyFont="1" applyFill="1" applyBorder="1" applyAlignment="1">
      <alignment horizontal="center" vertical="center" wrapText="1"/>
    </xf>
    <xf numFmtId="0" fontId="24" fillId="0" borderId="9" xfId="0" applyFont="1" applyBorder="1" applyAlignment="1">
      <alignment horizontal="center" vertical="center"/>
    </xf>
    <xf numFmtId="0" fontId="24" fillId="0" borderId="20" xfId="0" applyFont="1" applyBorder="1" applyAlignment="1">
      <alignment horizontal="center" vertical="center"/>
    </xf>
    <xf numFmtId="9" fontId="24" fillId="0" borderId="20" xfId="0" applyNumberFormat="1" applyFont="1" applyBorder="1" applyAlignment="1">
      <alignment horizontal="center" vertical="center"/>
    </xf>
    <xf numFmtId="9" fontId="24" fillId="0" borderId="0" xfId="1" applyFont="1" applyFill="1" applyBorder="1" applyAlignment="1" applyProtection="1">
      <alignment horizontal="center" vertical="center"/>
    </xf>
    <xf numFmtId="0" fontId="0" fillId="0" borderId="0" xfId="0" applyAlignment="1">
      <alignment horizontal="center" vertical="center"/>
    </xf>
    <xf numFmtId="16" fontId="24" fillId="0" borderId="0" xfId="0" applyNumberFormat="1" applyFont="1" applyAlignment="1">
      <alignment horizontal="center" vertical="center"/>
    </xf>
    <xf numFmtId="0" fontId="0" fillId="0" borderId="0" xfId="0" applyAlignment="1">
      <alignment horizontal="center" vertical="center" wrapText="1"/>
    </xf>
    <xf numFmtId="0" fontId="4" fillId="0" borderId="1" xfId="0" applyFont="1" applyBorder="1" applyAlignment="1">
      <alignment vertical="center" wrapText="1"/>
    </xf>
    <xf numFmtId="0" fontId="5" fillId="0" borderId="21" xfId="0" applyFont="1" applyBorder="1" applyAlignment="1">
      <alignment wrapText="1"/>
    </xf>
    <xf numFmtId="0" fontId="5" fillId="0" borderId="13" xfId="0" applyFont="1" applyBorder="1" applyAlignment="1">
      <alignment wrapText="1"/>
    </xf>
    <xf numFmtId="0" fontId="5" fillId="0" borderId="2" xfId="0" applyFont="1" applyBorder="1" applyAlignment="1">
      <alignment wrapText="1"/>
    </xf>
    <xf numFmtId="0" fontId="16" fillId="17" borderId="1" xfId="7" applyFont="1" applyBorder="1" applyAlignment="1" applyProtection="1">
      <alignment horizontal="center" vertical="center" wrapText="1"/>
    </xf>
    <xf numFmtId="0" fontId="16" fillId="17" borderId="1" xfId="7" applyFont="1" applyBorder="1" applyAlignment="1" applyProtection="1">
      <alignment horizontal="center" vertical="center"/>
    </xf>
    <xf numFmtId="0" fontId="16" fillId="17" borderId="1" xfId="7" applyNumberFormat="1" applyFont="1" applyBorder="1" applyAlignment="1">
      <alignment horizontal="center" vertical="center" wrapText="1"/>
    </xf>
    <xf numFmtId="9" fontId="9" fillId="2" borderId="11" xfId="1" applyFont="1" applyFill="1" applyBorder="1" applyAlignment="1" applyProtection="1">
      <alignment horizontal="center" vertical="center"/>
    </xf>
    <xf numFmtId="9" fontId="9" fillId="2" borderId="14" xfId="1" applyFont="1" applyFill="1" applyBorder="1" applyAlignment="1" applyProtection="1">
      <alignment horizontal="center" vertical="top"/>
    </xf>
    <xf numFmtId="0" fontId="9" fillId="2" borderId="0" xfId="0" applyFont="1" applyFill="1" applyAlignment="1" applyProtection="1">
      <alignment horizontal="left"/>
      <protection locked="0"/>
    </xf>
    <xf numFmtId="0" fontId="11" fillId="2" borderId="0" xfId="0" applyFont="1" applyFill="1" applyAlignment="1" applyProtection="1">
      <alignment horizontal="left"/>
      <protection locked="0"/>
    </xf>
    <xf numFmtId="0" fontId="4" fillId="0" borderId="0" xfId="0" applyFont="1" applyAlignment="1" applyProtection="1">
      <alignment horizontal="center"/>
      <protection locked="0"/>
    </xf>
    <xf numFmtId="9" fontId="4" fillId="0" borderId="0" xfId="1" applyFont="1" applyAlignment="1" applyProtection="1">
      <alignment horizontal="center"/>
      <protection locked="0"/>
    </xf>
    <xf numFmtId="0" fontId="4" fillId="2" borderId="0" xfId="0" applyFont="1" applyFill="1" applyAlignment="1" applyProtection="1">
      <alignment horizontal="center"/>
      <protection locked="0"/>
    </xf>
    <xf numFmtId="9" fontId="4" fillId="2" borderId="0" xfId="1" applyFont="1" applyFill="1" applyAlignment="1" applyProtection="1">
      <alignment horizontal="center"/>
      <protection locked="0"/>
    </xf>
    <xf numFmtId="0" fontId="33" fillId="0" borderId="1" xfId="0" applyFont="1" applyBorder="1" applyAlignment="1">
      <alignment horizontal="center"/>
    </xf>
    <xf numFmtId="0" fontId="4" fillId="0" borderId="1" xfId="0" applyFont="1" applyBorder="1"/>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9" fontId="4" fillId="0" borderId="0" xfId="1" applyFont="1" applyAlignment="1" applyProtection="1">
      <alignment horizontal="center" vertical="center"/>
      <protection locked="0"/>
    </xf>
    <xf numFmtId="0" fontId="4" fillId="3" borderId="1" xfId="0" applyFont="1" applyFill="1" applyBorder="1" applyAlignment="1" applyProtection="1">
      <alignment horizontal="left" vertical="center"/>
      <protection locked="0"/>
    </xf>
    <xf numFmtId="0" fontId="5" fillId="2" borderId="0" xfId="4" applyFont="1" applyFill="1" applyAlignment="1" applyProtection="1">
      <alignment vertical="center"/>
      <protection locked="0"/>
    </xf>
    <xf numFmtId="0" fontId="17" fillId="0" borderId="0" xfId="0" applyFont="1"/>
    <xf numFmtId="0" fontId="36" fillId="17" borderId="1" xfId="7" applyNumberFormat="1" applyFont="1" applyBorder="1" applyAlignment="1" applyProtection="1">
      <alignment horizontal="center" vertical="center" wrapText="1"/>
    </xf>
    <xf numFmtId="2" fontId="26" fillId="19" borderId="1" xfId="0" applyNumberFormat="1" applyFont="1" applyFill="1" applyBorder="1" applyAlignment="1">
      <alignment horizontal="center" vertical="center"/>
    </xf>
    <xf numFmtId="166" fontId="26" fillId="19" borderId="1" xfId="0" applyNumberFormat="1" applyFont="1" applyFill="1" applyBorder="1" applyAlignment="1">
      <alignment horizontal="center" vertical="center"/>
    </xf>
    <xf numFmtId="10" fontId="26" fillId="19" borderId="1" xfId="0" applyNumberFormat="1" applyFont="1" applyFill="1" applyBorder="1" applyAlignment="1">
      <alignment horizontal="center" vertical="center"/>
    </xf>
    <xf numFmtId="1" fontId="26" fillId="19" borderId="1" xfId="0" applyNumberFormat="1" applyFont="1" applyFill="1" applyBorder="1" applyAlignment="1">
      <alignment horizontal="center" vertical="center"/>
    </xf>
    <xf numFmtId="0" fontId="26" fillId="0" borderId="1" xfId="0" applyFont="1" applyBorder="1" applyAlignment="1">
      <alignment horizontal="center" vertical="center"/>
    </xf>
    <xf numFmtId="9" fontId="28" fillId="0" borderId="20" xfId="0" applyNumberFormat="1" applyFont="1" applyBorder="1" applyAlignment="1">
      <alignment horizontal="center" vertical="center"/>
    </xf>
    <xf numFmtId="0" fontId="38" fillId="20" borderId="20" xfId="3" applyFont="1" applyFill="1" applyBorder="1" applyAlignment="1">
      <alignment horizontal="center" vertical="center" wrapText="1"/>
    </xf>
    <xf numFmtId="0" fontId="38" fillId="20" borderId="1" xfId="3" applyFont="1" applyFill="1" applyBorder="1" applyAlignment="1">
      <alignment horizontal="center" vertical="center" wrapText="1"/>
    </xf>
    <xf numFmtId="0" fontId="39" fillId="0" borderId="1" xfId="3" applyFont="1" applyBorder="1" applyAlignment="1">
      <alignment horizontal="center" vertical="center" wrapText="1"/>
    </xf>
    <xf numFmtId="0" fontId="39" fillId="0" borderId="1" xfId="3" applyFont="1" applyBorder="1" applyAlignment="1">
      <alignment vertical="center" wrapText="1"/>
    </xf>
    <xf numFmtId="0" fontId="9" fillId="2" borderId="14" xfId="0" applyFont="1" applyFill="1" applyBorder="1" applyAlignment="1">
      <alignment horizontal="left" vertical="top"/>
    </xf>
    <xf numFmtId="0" fontId="9" fillId="2" borderId="11" xfId="0" applyFont="1" applyFill="1" applyBorder="1" applyAlignment="1">
      <alignment horizontal="left" vertical="center"/>
    </xf>
    <xf numFmtId="0" fontId="9" fillId="2" borderId="11" xfId="0" applyFont="1" applyFill="1" applyBorder="1" applyAlignment="1">
      <alignment horizontal="center" vertical="center"/>
    </xf>
    <xf numFmtId="0" fontId="9" fillId="2" borderId="0" xfId="0" applyFont="1" applyFill="1" applyAlignment="1">
      <alignment horizontal="left"/>
    </xf>
    <xf numFmtId="0" fontId="9" fillId="2" borderId="11" xfId="1" applyNumberFormat="1" applyFont="1" applyFill="1" applyBorder="1" applyAlignment="1" applyProtection="1">
      <alignment horizontal="center" vertical="center"/>
    </xf>
    <xf numFmtId="2" fontId="9" fillId="2" borderId="11" xfId="0" applyNumberFormat="1" applyFont="1" applyFill="1" applyBorder="1" applyAlignment="1">
      <alignment horizontal="center" vertical="center"/>
    </xf>
    <xf numFmtId="0" fontId="9" fillId="2" borderId="15" xfId="0" applyFont="1" applyFill="1" applyBorder="1" applyAlignment="1">
      <alignment horizontal="center"/>
    </xf>
    <xf numFmtId="1" fontId="9" fillId="2" borderId="11" xfId="1" applyNumberFormat="1" applyFont="1" applyFill="1" applyBorder="1" applyAlignment="1" applyProtection="1">
      <alignment horizontal="center" vertical="center"/>
    </xf>
    <xf numFmtId="9" fontId="9" fillId="2" borderId="11" xfId="0" applyNumberFormat="1" applyFont="1" applyFill="1" applyBorder="1" applyAlignment="1">
      <alignment horizontal="center" vertical="center"/>
    </xf>
    <xf numFmtId="9" fontId="28" fillId="0" borderId="1" xfId="0" applyNumberFormat="1" applyFont="1" applyBorder="1" applyAlignment="1">
      <alignment horizontal="center" vertical="center"/>
    </xf>
    <xf numFmtId="0" fontId="4" fillId="0" borderId="1" xfId="0" applyFont="1" applyBorder="1" applyAlignment="1">
      <alignment horizontal="center"/>
    </xf>
    <xf numFmtId="0" fontId="10" fillId="18" borderId="1" xfId="0" applyFont="1" applyFill="1" applyBorder="1"/>
    <xf numFmtId="0" fontId="10" fillId="18" borderId="1" xfId="0" applyFont="1" applyFill="1" applyBorder="1" applyAlignment="1">
      <alignment wrapText="1"/>
    </xf>
    <xf numFmtId="0" fontId="10" fillId="18" borderId="1" xfId="0" applyFont="1" applyFill="1" applyBorder="1" applyAlignment="1">
      <alignment horizontal="center"/>
    </xf>
    <xf numFmtId="0" fontId="10" fillId="0" borderId="1" xfId="0" applyFont="1" applyBorder="1"/>
    <xf numFmtId="0" fontId="10" fillId="0" borderId="1" xfId="0" applyFont="1" applyBorder="1" applyAlignment="1">
      <alignment wrapText="1"/>
    </xf>
    <xf numFmtId="0" fontId="10" fillId="0" borderId="1" xfId="0" applyFont="1" applyBorder="1" applyAlignment="1">
      <alignment horizontal="center"/>
    </xf>
    <xf numFmtId="0" fontId="10" fillId="0" borderId="1" xfId="0" applyFont="1" applyBorder="1" applyAlignment="1">
      <alignment horizontal="center" vertical="center" wrapText="1"/>
    </xf>
    <xf numFmtId="9" fontId="10" fillId="19" borderId="1" xfId="0" applyNumberFormat="1" applyFont="1" applyFill="1" applyBorder="1" applyAlignment="1">
      <alignment horizontal="center" vertical="center" wrapText="1"/>
    </xf>
    <xf numFmtId="0" fontId="10" fillId="0" borderId="1" xfId="0" applyFont="1" applyBorder="1" applyAlignment="1">
      <alignment vertical="center" wrapText="1"/>
    </xf>
    <xf numFmtId="9" fontId="10" fillId="0" borderId="1" xfId="0" applyNumberFormat="1" applyFont="1" applyBorder="1" applyAlignment="1">
      <alignment horizontal="center" vertical="center" wrapText="1"/>
    </xf>
    <xf numFmtId="9" fontId="10" fillId="18" borderId="1" xfId="0" applyNumberFormat="1" applyFont="1" applyFill="1" applyBorder="1" applyAlignment="1">
      <alignment horizontal="center" vertical="center" wrapText="1"/>
    </xf>
    <xf numFmtId="0" fontId="10" fillId="18" borderId="1" xfId="0" applyFont="1" applyFill="1" applyBorder="1" applyAlignment="1">
      <alignment horizontal="center" vertical="center"/>
    </xf>
    <xf numFmtId="0" fontId="10" fillId="0" borderId="1" xfId="0" applyFont="1" applyBorder="1" applyAlignment="1">
      <alignment horizontal="center" vertical="center"/>
    </xf>
    <xf numFmtId="9" fontId="10" fillId="0" borderId="1" xfId="0" applyNumberFormat="1" applyFont="1" applyBorder="1" applyAlignment="1">
      <alignment horizontal="center" vertical="center"/>
    </xf>
    <xf numFmtId="0" fontId="10" fillId="18" borderId="1"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1" xfId="0" applyFont="1" applyBorder="1" applyAlignment="1">
      <alignment vertical="center"/>
    </xf>
    <xf numFmtId="0" fontId="10" fillId="0" borderId="1" xfId="0" applyFont="1" applyBorder="1" applyAlignment="1">
      <alignment horizontal="left" vertical="center" wrapText="1"/>
    </xf>
    <xf numFmtId="0" fontId="10" fillId="0" borderId="2" xfId="0" applyFont="1" applyBorder="1" applyAlignment="1">
      <alignment wrapText="1"/>
    </xf>
    <xf numFmtId="0" fontId="10" fillId="0" borderId="23" xfId="0" applyFont="1" applyBorder="1" applyAlignment="1">
      <alignment horizontal="center"/>
    </xf>
    <xf numFmtId="0" fontId="10" fillId="0" borderId="2" xfId="0" applyFont="1" applyBorder="1" applyAlignment="1">
      <alignment horizontal="center"/>
    </xf>
    <xf numFmtId="0" fontId="10" fillId="0" borderId="2" xfId="0" applyFont="1" applyBorder="1" applyAlignment="1">
      <alignment horizontal="center" vertical="center" wrapText="1"/>
    </xf>
    <xf numFmtId="0" fontId="10" fillId="0" borderId="17" xfId="0" applyFont="1" applyBorder="1" applyAlignment="1">
      <alignment wrapText="1"/>
    </xf>
    <xf numFmtId="0" fontId="10" fillId="0" borderId="13" xfId="0" applyFont="1" applyBorder="1" applyAlignment="1">
      <alignment wrapText="1"/>
    </xf>
    <xf numFmtId="0" fontId="10" fillId="0" borderId="13" xfId="0" applyFont="1" applyBorder="1" applyAlignment="1">
      <alignment horizontal="center"/>
    </xf>
    <xf numFmtId="0" fontId="10" fillId="0" borderId="17" xfId="0" applyFont="1" applyBorder="1" applyAlignment="1">
      <alignment horizontal="center" vertical="center" wrapText="1"/>
    </xf>
    <xf numFmtId="0" fontId="10" fillId="0" borderId="13" xfId="0" applyFont="1" applyBorder="1" applyAlignment="1">
      <alignment horizontal="center" vertical="center" wrapText="1"/>
    </xf>
    <xf numFmtId="9" fontId="10" fillId="0" borderId="17" xfId="0" applyNumberFormat="1" applyFont="1" applyBorder="1" applyAlignment="1">
      <alignment horizontal="center" vertical="center" wrapText="1"/>
    </xf>
    <xf numFmtId="9" fontId="10" fillId="0" borderId="13" xfId="0" applyNumberFormat="1" applyFont="1" applyBorder="1" applyAlignment="1">
      <alignment horizontal="center" vertical="center" wrapText="1"/>
    </xf>
    <xf numFmtId="166" fontId="10" fillId="0" borderId="13" xfId="0" applyNumberFormat="1" applyFont="1" applyBorder="1" applyAlignment="1">
      <alignment horizontal="center" vertical="center" wrapText="1"/>
    </xf>
    <xf numFmtId="0" fontId="10" fillId="0" borderId="13" xfId="0" applyFont="1" applyBorder="1" applyAlignment="1">
      <alignment horizontal="center" vertical="center"/>
    </xf>
    <xf numFmtId="2" fontId="10" fillId="0" borderId="13" xfId="0" applyNumberFormat="1" applyFont="1" applyBorder="1" applyAlignment="1">
      <alignment horizontal="center" vertical="center"/>
    </xf>
    <xf numFmtId="10" fontId="10" fillId="0" borderId="13" xfId="0" applyNumberFormat="1" applyFont="1" applyBorder="1" applyAlignment="1">
      <alignment horizontal="center" vertical="center" wrapText="1"/>
    </xf>
    <xf numFmtId="164" fontId="10" fillId="0" borderId="17" xfId="0" applyNumberFormat="1" applyFont="1" applyBorder="1" applyAlignment="1">
      <alignment horizontal="center" vertical="center" wrapText="1"/>
    </xf>
    <xf numFmtId="164" fontId="10" fillId="0" borderId="13" xfId="0" applyNumberFormat="1" applyFont="1" applyBorder="1" applyAlignment="1">
      <alignment horizontal="center" vertical="center" wrapText="1"/>
    </xf>
    <xf numFmtId="0" fontId="10" fillId="0" borderId="22" xfId="0" applyFont="1" applyBorder="1" applyAlignment="1">
      <alignment horizontal="center"/>
    </xf>
    <xf numFmtId="0" fontId="10" fillId="0" borderId="21" xfId="0" applyFont="1" applyBorder="1" applyAlignment="1">
      <alignment horizontal="center"/>
    </xf>
    <xf numFmtId="165" fontId="10" fillId="0" borderId="21" xfId="0" applyNumberFormat="1" applyFont="1" applyBorder="1" applyAlignment="1">
      <alignment horizontal="center" vertical="center" wrapText="1"/>
    </xf>
    <xf numFmtId="0" fontId="10" fillId="0" borderId="21" xfId="0" applyFont="1" applyBorder="1" applyAlignment="1">
      <alignment horizontal="center" vertical="center" wrapText="1"/>
    </xf>
    <xf numFmtId="9" fontId="40" fillId="0" borderId="1" xfId="0" applyNumberFormat="1" applyFont="1" applyBorder="1" applyAlignment="1">
      <alignment horizontal="center"/>
    </xf>
    <xf numFmtId="9" fontId="40" fillId="0" borderId="17" xfId="0" applyNumberFormat="1" applyFont="1" applyBorder="1" applyAlignment="1">
      <alignment horizontal="center"/>
    </xf>
    <xf numFmtId="0" fontId="4" fillId="2" borderId="0" xfId="0" applyFont="1" applyFill="1" applyAlignment="1" applyProtection="1">
      <alignment horizontal="center" vertical="center"/>
      <protection locked="0"/>
    </xf>
    <xf numFmtId="0" fontId="9" fillId="2" borderId="24" xfId="0" applyFont="1" applyFill="1" applyBorder="1" applyAlignment="1">
      <alignment horizontal="left" vertical="center"/>
    </xf>
    <xf numFmtId="0" fontId="9" fillId="2" borderId="24" xfId="0" applyFont="1" applyFill="1" applyBorder="1" applyAlignment="1">
      <alignment horizontal="center" vertical="center"/>
    </xf>
    <xf numFmtId="0" fontId="9" fillId="2" borderId="24" xfId="1" applyNumberFormat="1" applyFont="1" applyFill="1" applyBorder="1" applyAlignment="1" applyProtection="1">
      <alignment horizontal="center" vertical="center"/>
    </xf>
    <xf numFmtId="0" fontId="26" fillId="19" borderId="25" xfId="0" applyFont="1" applyFill="1" applyBorder="1" applyAlignment="1">
      <alignment horizontal="center" vertical="center"/>
    </xf>
    <xf numFmtId="0" fontId="28" fillId="0" borderId="25" xfId="8" applyFont="1" applyBorder="1" applyAlignment="1">
      <alignment horizontal="center" vertical="center"/>
    </xf>
    <xf numFmtId="0" fontId="43" fillId="2" borderId="0" xfId="0" applyFont="1" applyFill="1" applyAlignment="1" applyProtection="1">
      <alignment horizontal="left"/>
      <protection locked="0"/>
    </xf>
    <xf numFmtId="0" fontId="9" fillId="2" borderId="26" xfId="0" applyFont="1" applyFill="1" applyBorder="1" applyAlignment="1" applyProtection="1">
      <alignment horizontal="left" vertical="center"/>
      <protection locked="0"/>
    </xf>
    <xf numFmtId="0" fontId="43" fillId="2" borderId="26" xfId="0" applyFont="1" applyFill="1" applyBorder="1" applyAlignment="1" applyProtection="1">
      <alignment horizontal="left" vertical="center"/>
      <protection locked="0"/>
    </xf>
    <xf numFmtId="0" fontId="4" fillId="0" borderId="0" xfId="0" applyFont="1" applyProtection="1">
      <protection locked="0"/>
    </xf>
    <xf numFmtId="14" fontId="4" fillId="0" borderId="0" xfId="0" applyNumberFormat="1" applyFont="1" applyProtection="1">
      <protection locked="0"/>
    </xf>
    <xf numFmtId="0" fontId="4" fillId="2" borderId="0" xfId="0" applyFont="1" applyFill="1" applyProtection="1">
      <protection locked="0"/>
    </xf>
    <xf numFmtId="0" fontId="9" fillId="2" borderId="15" xfId="0" applyFont="1" applyFill="1" applyBorder="1"/>
    <xf numFmtId="0" fontId="42" fillId="0" borderId="0" xfId="0" applyFont="1" applyProtection="1">
      <protection locked="0"/>
    </xf>
    <xf numFmtId="0" fontId="4" fillId="0" borderId="0" xfId="0" applyFont="1" applyAlignment="1" applyProtection="1">
      <alignment horizontal="center" wrapText="1"/>
      <protection locked="0"/>
    </xf>
    <xf numFmtId="0" fontId="5" fillId="9" borderId="17" xfId="0" applyFont="1" applyFill="1" applyBorder="1" applyAlignment="1">
      <alignment horizontal="center" vertical="center" wrapText="1"/>
    </xf>
    <xf numFmtId="0" fontId="10" fillId="9" borderId="17" xfId="0" applyFont="1" applyFill="1" applyBorder="1" applyAlignment="1">
      <alignment horizontal="center" vertical="center" wrapText="1"/>
    </xf>
    <xf numFmtId="9" fontId="5" fillId="9" borderId="17" xfId="1" applyFont="1" applyFill="1" applyBorder="1" applyAlignment="1" applyProtection="1">
      <alignment horizontal="center" vertical="center" wrapText="1"/>
    </xf>
    <xf numFmtId="0" fontId="5" fillId="7" borderId="17"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0" xfId="0" applyFont="1" applyAlignment="1">
      <alignment horizontal="center" wrapText="1"/>
    </xf>
    <xf numFmtId="0" fontId="5" fillId="4" borderId="1" xfId="0" applyFont="1" applyFill="1" applyBorder="1" applyAlignment="1">
      <alignment horizontal="center" vertical="center" wrapText="1"/>
    </xf>
    <xf numFmtId="0" fontId="44" fillId="2" borderId="0" xfId="0" applyFont="1" applyFill="1" applyProtection="1">
      <protection locked="0"/>
    </xf>
    <xf numFmtId="0" fontId="9" fillId="2" borderId="0" xfId="0" applyFont="1" applyFill="1" applyProtection="1">
      <protection locked="0"/>
    </xf>
    <xf numFmtId="0" fontId="9" fillId="2" borderId="15" xfId="0" applyFont="1" applyFill="1" applyBorder="1" applyAlignment="1">
      <alignment horizontal="left" vertical="center"/>
    </xf>
    <xf numFmtId="0" fontId="9" fillId="2" borderId="27" xfId="0" applyFont="1" applyFill="1" applyBorder="1" applyAlignment="1">
      <alignment horizontal="left" vertical="center"/>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xf>
    <xf numFmtId="14" fontId="9" fillId="2" borderId="1" xfId="0" applyNumberFormat="1" applyFont="1" applyFill="1" applyBorder="1" applyAlignment="1">
      <alignment horizontal="left" vertical="center"/>
    </xf>
    <xf numFmtId="0" fontId="9" fillId="2" borderId="1" xfId="0" applyFont="1" applyFill="1" applyBorder="1" applyAlignment="1" applyProtection="1">
      <alignment horizontal="center" vertical="center"/>
      <protection locked="0"/>
    </xf>
    <xf numFmtId="9" fontId="9" fillId="2" borderId="1" xfId="1" applyFont="1" applyFill="1" applyBorder="1" applyAlignment="1">
      <alignment horizontal="center" vertical="center"/>
    </xf>
    <xf numFmtId="0" fontId="9" fillId="2" borderId="1" xfId="0" applyFont="1" applyFill="1" applyBorder="1" applyAlignment="1" applyProtection="1">
      <alignment horizontal="left" vertical="center"/>
      <protection locked="0"/>
    </xf>
    <xf numFmtId="9" fontId="9" fillId="2" borderId="1" xfId="1" applyFont="1" applyFill="1" applyBorder="1" applyAlignment="1" applyProtection="1">
      <alignment horizontal="center" vertical="center"/>
    </xf>
    <xf numFmtId="0" fontId="9" fillId="2" borderId="1" xfId="0" applyFont="1" applyFill="1" applyBorder="1" applyAlignment="1">
      <alignment horizontal="left" vertical="top"/>
    </xf>
    <xf numFmtId="0" fontId="9" fillId="2" borderId="1" xfId="0" applyFont="1" applyFill="1" applyBorder="1"/>
    <xf numFmtId="0" fontId="9" fillId="2" borderId="1" xfId="0" applyFont="1" applyFill="1" applyBorder="1" applyAlignment="1">
      <alignment horizontal="center"/>
    </xf>
    <xf numFmtId="0" fontId="9" fillId="10" borderId="1" xfId="0" applyFont="1" applyFill="1" applyBorder="1"/>
    <xf numFmtId="14" fontId="9" fillId="2" borderId="1" xfId="0" applyNumberFormat="1" applyFont="1" applyFill="1" applyBorder="1" applyAlignment="1">
      <alignment horizontal="left"/>
    </xf>
    <xf numFmtId="1" fontId="9" fillId="2" borderId="1" xfId="0" applyNumberFormat="1" applyFont="1" applyFill="1" applyBorder="1" applyAlignment="1">
      <alignment horizontal="center" vertical="center"/>
    </xf>
    <xf numFmtId="0" fontId="9" fillId="2" borderId="1" xfId="0" applyFont="1" applyFill="1" applyBorder="1" applyAlignment="1" applyProtection="1">
      <alignment horizontal="center"/>
      <protection locked="0"/>
    </xf>
    <xf numFmtId="9" fontId="9" fillId="2" borderId="1" xfId="1" applyFont="1" applyFill="1" applyBorder="1" applyAlignment="1">
      <alignment horizontal="center"/>
    </xf>
    <xf numFmtId="0" fontId="41" fillId="2" borderId="1" xfId="0" applyFont="1" applyFill="1" applyBorder="1" applyAlignment="1" applyProtection="1">
      <alignment horizontal="left" vertical="center"/>
      <protection locked="0"/>
    </xf>
    <xf numFmtId="9" fontId="9" fillId="2" borderId="1" xfId="0" applyNumberFormat="1" applyFont="1" applyFill="1" applyBorder="1" applyAlignment="1">
      <alignment horizontal="center" vertical="center"/>
    </xf>
    <xf numFmtId="9" fontId="9" fillId="2" borderId="1" xfId="0" applyNumberFormat="1" applyFont="1" applyFill="1" applyBorder="1" applyAlignment="1" applyProtection="1">
      <alignment horizontal="center" vertical="center"/>
      <protection locked="0"/>
    </xf>
    <xf numFmtId="9" fontId="9" fillId="2" borderId="1" xfId="1" applyFont="1" applyFill="1" applyBorder="1" applyAlignment="1" applyProtection="1">
      <alignment horizontal="center" vertical="center"/>
      <protection locked="0"/>
    </xf>
    <xf numFmtId="0" fontId="34" fillId="10" borderId="1" xfId="0" applyFont="1" applyFill="1" applyBorder="1" applyAlignment="1">
      <alignment horizontal="left" vertical="center"/>
    </xf>
    <xf numFmtId="0" fontId="41" fillId="2"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left" vertical="center"/>
      <protection locked="0"/>
    </xf>
    <xf numFmtId="0" fontId="9" fillId="2" borderId="1" xfId="0" applyFont="1" applyFill="1" applyBorder="1" applyProtection="1">
      <protection locked="0"/>
    </xf>
    <xf numFmtId="0" fontId="35" fillId="2" borderId="1" xfId="0" applyFont="1" applyFill="1" applyBorder="1"/>
    <xf numFmtId="2" fontId="9" fillId="2" borderId="1" xfId="0" applyNumberFormat="1" applyFont="1" applyFill="1" applyBorder="1" applyAlignment="1">
      <alignment horizontal="center" vertical="center"/>
    </xf>
    <xf numFmtId="9" fontId="9" fillId="2" borderId="1" xfId="1" applyFont="1" applyFill="1" applyBorder="1" applyAlignment="1" applyProtection="1">
      <alignment horizontal="center" vertical="top"/>
    </xf>
    <xf numFmtId="14" fontId="9" fillId="2" borderId="1" xfId="0" applyNumberFormat="1" applyFont="1" applyFill="1" applyBorder="1" applyAlignment="1">
      <alignment horizontal="left" vertical="top"/>
    </xf>
    <xf numFmtId="9" fontId="41" fillId="2" borderId="1" xfId="1" applyFont="1" applyFill="1" applyBorder="1" applyAlignment="1" applyProtection="1">
      <alignment horizontal="center" vertical="center"/>
      <protection locked="0"/>
    </xf>
    <xf numFmtId="2" fontId="9" fillId="2" borderId="1" xfId="0" applyNumberFormat="1" applyFont="1" applyFill="1" applyBorder="1" applyAlignment="1" applyProtection="1">
      <alignment horizontal="center" vertical="center"/>
      <protection locked="0"/>
    </xf>
    <xf numFmtId="0" fontId="9" fillId="2" borderId="0" xfId="0" applyFont="1" applyFill="1" applyAlignment="1">
      <alignment horizontal="left" vertical="center"/>
    </xf>
    <xf numFmtId="9" fontId="9" fillId="2" borderId="0" xfId="1" applyFont="1" applyFill="1" applyBorder="1" applyAlignment="1" applyProtection="1">
      <alignment horizontal="center" vertical="center"/>
    </xf>
    <xf numFmtId="9" fontId="9" fillId="2" borderId="0" xfId="0" applyNumberFormat="1" applyFont="1" applyFill="1" applyAlignment="1">
      <alignment horizontal="center" vertical="center"/>
    </xf>
    <xf numFmtId="0" fontId="9" fillId="2" borderId="0" xfId="1" applyNumberFormat="1" applyFont="1" applyFill="1" applyBorder="1" applyAlignment="1" applyProtection="1">
      <alignment horizontal="center" vertical="center"/>
    </xf>
    <xf numFmtId="0" fontId="4" fillId="2" borderId="0" xfId="0" applyFont="1" applyFill="1" applyAlignment="1" applyProtection="1">
      <alignment vertical="center"/>
      <protection locked="0"/>
    </xf>
    <xf numFmtId="0" fontId="4" fillId="0" borderId="0" xfId="0" applyFont="1" applyAlignment="1" applyProtection="1">
      <alignment wrapText="1"/>
      <protection locked="0"/>
    </xf>
    <xf numFmtId="14" fontId="3" fillId="22" borderId="1" xfId="14" applyNumberFormat="1" applyFont="1" applyFill="1" applyBorder="1" applyAlignment="1" applyProtection="1">
      <alignment vertical="center" wrapText="1"/>
      <protection locked="0"/>
    </xf>
    <xf numFmtId="9" fontId="3" fillId="22" borderId="1" xfId="14" applyFont="1" applyFill="1" applyBorder="1" applyAlignment="1" applyProtection="1">
      <alignment horizontal="center" vertical="center" wrapText="1"/>
      <protection locked="0"/>
    </xf>
    <xf numFmtId="14" fontId="3" fillId="22" borderId="1" xfId="14" applyNumberFormat="1" applyFont="1" applyFill="1" applyBorder="1" applyAlignment="1" applyProtection="1">
      <alignment horizontal="center" vertical="center" wrapText="1"/>
      <protection locked="0"/>
    </xf>
    <xf numFmtId="0" fontId="3" fillId="22" borderId="17" xfId="3" applyFill="1" applyBorder="1" applyAlignment="1" applyProtection="1">
      <alignment horizontal="center" vertical="center" wrapText="1"/>
      <protection locked="0"/>
    </xf>
    <xf numFmtId="0" fontId="3" fillId="22" borderId="1" xfId="3" applyFill="1" applyBorder="1" applyAlignment="1" applyProtection="1">
      <alignment horizontal="left" vertical="center" wrapText="1"/>
      <protection locked="0"/>
    </xf>
    <xf numFmtId="14" fontId="3" fillId="22" borderId="17" xfId="14" applyNumberFormat="1" applyFont="1" applyFill="1" applyBorder="1" applyAlignment="1" applyProtection="1">
      <alignment vertical="center" wrapText="1"/>
      <protection locked="0"/>
    </xf>
    <xf numFmtId="9" fontId="3" fillId="0" borderId="17" xfId="14" applyFont="1" applyFill="1" applyBorder="1" applyAlignment="1" applyProtection="1">
      <alignment horizontal="center" vertical="center" wrapText="1"/>
      <protection locked="0"/>
    </xf>
    <xf numFmtId="0" fontId="3" fillId="22" borderId="17" xfId="3" applyFill="1" applyBorder="1" applyAlignment="1" applyProtection="1">
      <alignment vertical="center" wrapText="1"/>
      <protection locked="0"/>
    </xf>
    <xf numFmtId="9" fontId="3" fillId="22" borderId="17" xfId="14" applyFont="1" applyFill="1" applyBorder="1" applyAlignment="1" applyProtection="1">
      <alignment horizontal="center" vertical="center" wrapText="1"/>
      <protection locked="0"/>
    </xf>
    <xf numFmtId="0" fontId="3" fillId="0" borderId="1" xfId="3" applyBorder="1" applyAlignment="1" applyProtection="1">
      <alignment horizontal="justify" vertical="center" wrapText="1"/>
      <protection locked="0"/>
    </xf>
    <xf numFmtId="14" fontId="3" fillId="22" borderId="17" xfId="14" applyNumberFormat="1" applyFont="1" applyFill="1" applyBorder="1" applyAlignment="1" applyProtection="1">
      <alignment horizontal="center" vertical="center" wrapText="1"/>
      <protection locked="0"/>
    </xf>
    <xf numFmtId="9" fontId="3" fillId="22" borderId="17" xfId="14" applyFont="1" applyFill="1" applyBorder="1" applyAlignment="1" applyProtection="1">
      <alignment vertical="center" wrapText="1"/>
      <protection locked="0"/>
    </xf>
    <xf numFmtId="0" fontId="3" fillId="22" borderId="17" xfId="3" applyFill="1" applyBorder="1" applyAlignment="1" applyProtection="1">
      <alignment horizontal="left" vertical="center" wrapText="1"/>
      <protection locked="0"/>
    </xf>
    <xf numFmtId="0" fontId="3" fillId="0" borderId="17" xfId="3" applyBorder="1" applyAlignment="1" applyProtection="1">
      <alignment vertical="center" wrapText="1"/>
      <protection locked="0"/>
    </xf>
    <xf numFmtId="14" fontId="3" fillId="0" borderId="17" xfId="14" applyNumberFormat="1" applyFont="1" applyFill="1" applyBorder="1" applyAlignment="1" applyProtection="1">
      <alignment vertical="center" wrapText="1"/>
      <protection locked="0"/>
    </xf>
    <xf numFmtId="14" fontId="3" fillId="0" borderId="17" xfId="14" applyNumberFormat="1" applyFont="1" applyFill="1" applyBorder="1" applyAlignment="1" applyProtection="1">
      <alignment horizontal="center" vertical="center" wrapText="1"/>
      <protection locked="0"/>
    </xf>
    <xf numFmtId="9" fontId="3" fillId="22" borderId="17" xfId="14" applyFont="1" applyFill="1" applyBorder="1" applyAlignment="1" applyProtection="1">
      <alignment horizontal="justify" vertical="center" wrapText="1"/>
      <protection locked="0"/>
    </xf>
    <xf numFmtId="166" fontId="3" fillId="22" borderId="17" xfId="14" applyNumberFormat="1" applyFont="1" applyFill="1" applyBorder="1" applyAlignment="1" applyProtection="1">
      <alignment horizontal="center" vertical="center" wrapText="1"/>
      <protection locked="0"/>
    </xf>
    <xf numFmtId="9" fontId="3" fillId="0" borderId="17" xfId="14" applyFont="1" applyFill="1" applyBorder="1" applyAlignment="1" applyProtection="1">
      <alignment vertical="center" wrapText="1"/>
      <protection locked="0"/>
    </xf>
    <xf numFmtId="9" fontId="3" fillId="22" borderId="1" xfId="14" applyFont="1" applyFill="1" applyBorder="1" applyAlignment="1" applyProtection="1">
      <alignment vertical="center" wrapText="1"/>
      <protection locked="0"/>
    </xf>
    <xf numFmtId="14" fontId="3" fillId="0" borderId="1" xfId="14" applyNumberFormat="1" applyFont="1" applyFill="1" applyBorder="1" applyAlignment="1" applyProtection="1">
      <alignment vertical="center" wrapText="1"/>
      <protection locked="0"/>
    </xf>
    <xf numFmtId="9" fontId="3" fillId="0" borderId="1" xfId="14" applyFont="1" applyFill="1" applyBorder="1" applyAlignment="1" applyProtection="1">
      <alignment vertical="center" wrapText="1"/>
      <protection locked="0"/>
    </xf>
    <xf numFmtId="14" fontId="3" fillId="22" borderId="17" xfId="14" applyNumberFormat="1" applyFont="1" applyFill="1" applyBorder="1" applyAlignment="1" applyProtection="1">
      <alignment horizontal="right" vertical="center" wrapText="1"/>
      <protection locked="0"/>
    </xf>
    <xf numFmtId="9" fontId="3" fillId="0" borderId="17" xfId="14" applyFont="1" applyFill="1" applyBorder="1" applyAlignment="1" applyProtection="1">
      <alignment horizontal="right" vertical="center" wrapText="1"/>
      <protection locked="0"/>
    </xf>
    <xf numFmtId="9" fontId="3" fillId="22" borderId="17" xfId="14" applyFont="1" applyFill="1" applyBorder="1" applyAlignment="1" applyProtection="1">
      <alignment horizontal="right" vertical="center" wrapText="1"/>
      <protection locked="0"/>
    </xf>
    <xf numFmtId="14" fontId="3" fillId="22" borderId="1" xfId="14" applyNumberFormat="1" applyFont="1" applyFill="1" applyBorder="1" applyAlignment="1" applyProtection="1">
      <alignment horizontal="right" vertical="center" wrapText="1"/>
      <protection locked="0"/>
    </xf>
    <xf numFmtId="0" fontId="3" fillId="2" borderId="17" xfId="2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hidden="1"/>
    </xf>
    <xf numFmtId="0" fontId="7" fillId="2" borderId="0" xfId="0" applyFont="1" applyFill="1"/>
    <xf numFmtId="0" fontId="18" fillId="2" borderId="29" xfId="0" applyFont="1" applyFill="1" applyBorder="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53" fillId="2" borderId="0" xfId="0" applyFont="1" applyFill="1" applyAlignment="1" applyProtection="1">
      <alignment horizontal="center" vertical="center"/>
      <protection hidden="1"/>
    </xf>
    <xf numFmtId="0" fontId="21" fillId="9" borderId="29" xfId="0" applyFont="1" applyFill="1" applyBorder="1" applyAlignment="1" applyProtection="1">
      <alignment horizontal="center" vertical="center" wrapText="1"/>
      <protection hidden="1"/>
    </xf>
    <xf numFmtId="0" fontId="21" fillId="9" borderId="11" xfId="0" applyFont="1" applyFill="1" applyBorder="1" applyAlignment="1" applyProtection="1">
      <alignment horizontal="center" vertical="center" wrapText="1"/>
      <protection hidden="1"/>
    </xf>
    <xf numFmtId="0" fontId="3" fillId="3" borderId="29" xfId="0" applyFont="1" applyFill="1" applyBorder="1" applyAlignment="1" applyProtection="1">
      <alignment horizontal="center" vertical="center" wrapText="1"/>
      <protection hidden="1"/>
    </xf>
    <xf numFmtId="0" fontId="21" fillId="3" borderId="29" xfId="0" applyFont="1" applyFill="1" applyBorder="1" applyAlignment="1" applyProtection="1">
      <alignment horizontal="center" vertical="center" wrapText="1"/>
      <protection hidden="1"/>
    </xf>
    <xf numFmtId="0" fontId="54" fillId="2" borderId="0" xfId="0" applyFont="1" applyFill="1" applyAlignment="1" applyProtection="1">
      <alignment horizontal="center" vertical="center"/>
      <protection hidden="1"/>
    </xf>
    <xf numFmtId="0" fontId="14" fillId="2" borderId="29" xfId="0" applyFont="1" applyFill="1" applyBorder="1" applyAlignment="1" applyProtection="1">
      <alignment horizontal="center" vertical="center" wrapText="1"/>
      <protection hidden="1"/>
    </xf>
    <xf numFmtId="0" fontId="14" fillId="2" borderId="30" xfId="0" applyFont="1" applyFill="1" applyBorder="1" applyAlignment="1" applyProtection="1">
      <alignment horizontal="center" vertical="center" wrapText="1"/>
      <protection hidden="1"/>
    </xf>
    <xf numFmtId="0" fontId="14" fillId="2" borderId="29" xfId="0" applyFont="1" applyFill="1" applyBorder="1" applyAlignment="1" applyProtection="1">
      <alignment horizontal="justify" vertical="center" wrapText="1"/>
      <protection hidden="1"/>
    </xf>
    <xf numFmtId="0" fontId="14" fillId="2" borderId="31" xfId="0" applyFont="1" applyFill="1" applyBorder="1" applyAlignment="1" applyProtection="1">
      <alignment horizontal="center" vertical="center"/>
      <protection hidden="1"/>
    </xf>
    <xf numFmtId="14" fontId="14" fillId="2" borderId="29" xfId="0" applyNumberFormat="1" applyFont="1" applyFill="1" applyBorder="1" applyAlignment="1" applyProtection="1">
      <alignment horizontal="center" vertical="center" wrapText="1"/>
      <protection hidden="1"/>
    </xf>
    <xf numFmtId="0" fontId="14" fillId="0" borderId="29" xfId="0" applyFont="1" applyBorder="1" applyAlignment="1" applyProtection="1">
      <alignment horizontal="center" vertical="center"/>
      <protection hidden="1"/>
    </xf>
    <xf numFmtId="0" fontId="14" fillId="2" borderId="29" xfId="0" applyFont="1" applyFill="1" applyBorder="1" applyAlignment="1" applyProtection="1">
      <alignment horizontal="left" vertical="center" wrapText="1"/>
      <protection hidden="1"/>
    </xf>
    <xf numFmtId="0" fontId="14" fillId="2" borderId="29" xfId="0" applyFont="1" applyFill="1" applyBorder="1" applyAlignment="1" applyProtection="1">
      <alignment horizontal="center" vertical="center"/>
      <protection hidden="1"/>
    </xf>
    <xf numFmtId="0" fontId="14" fillId="0" borderId="29" xfId="0" applyFont="1" applyBorder="1" applyAlignment="1" applyProtection="1">
      <alignment horizontal="center" vertical="center" wrapText="1"/>
      <protection hidden="1"/>
    </xf>
    <xf numFmtId="9" fontId="15" fillId="0" borderId="29" xfId="1" applyFont="1" applyFill="1" applyBorder="1" applyAlignment="1" applyProtection="1">
      <alignment horizontal="center" vertical="center" wrapText="1"/>
      <protection hidden="1"/>
    </xf>
    <xf numFmtId="0" fontId="15" fillId="0" borderId="29" xfId="0" applyFont="1" applyBorder="1" applyAlignment="1" applyProtection="1">
      <alignment horizontal="center" vertical="center" wrapText="1"/>
      <protection hidden="1"/>
    </xf>
    <xf numFmtId="9" fontId="14" fillId="0" borderId="29" xfId="1" applyFont="1" applyFill="1" applyBorder="1" applyAlignment="1" applyProtection="1">
      <alignment horizontal="center" vertical="center" wrapText="1"/>
      <protection hidden="1"/>
    </xf>
    <xf numFmtId="3" fontId="15" fillId="0" borderId="29" xfId="1" applyNumberFormat="1" applyFont="1" applyFill="1" applyBorder="1" applyAlignment="1" applyProtection="1">
      <alignment horizontal="center" vertical="center" wrapText="1"/>
      <protection hidden="1"/>
    </xf>
    <xf numFmtId="3" fontId="15" fillId="0" borderId="31" xfId="1" applyNumberFormat="1" applyFont="1" applyFill="1" applyBorder="1" applyAlignment="1" applyProtection="1">
      <alignment horizontal="center" vertical="center" wrapText="1"/>
      <protection hidden="1"/>
    </xf>
    <xf numFmtId="0" fontId="15" fillId="2" borderId="0" xfId="0" applyFont="1" applyFill="1" applyAlignment="1" applyProtection="1">
      <alignment horizontal="center" vertical="center"/>
      <protection hidden="1"/>
    </xf>
    <xf numFmtId="3" fontId="14" fillId="0" borderId="29" xfId="1" applyNumberFormat="1" applyFont="1" applyFill="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4" fillId="0" borderId="29" xfId="0" applyFont="1" applyBorder="1" applyAlignment="1" applyProtection="1">
      <alignment vertical="center" wrapText="1"/>
      <protection hidden="1"/>
    </xf>
    <xf numFmtId="0" fontId="9" fillId="0" borderId="29" xfId="0" applyFont="1" applyBorder="1" applyAlignment="1" applyProtection="1">
      <alignment horizontal="left" vertical="center" wrapText="1"/>
      <protection hidden="1"/>
    </xf>
    <xf numFmtId="0" fontId="14" fillId="0" borderId="29" xfId="0" applyFont="1" applyBorder="1" applyAlignment="1" applyProtection="1">
      <alignment horizontal="left" vertical="center" wrapText="1"/>
      <protection hidden="1"/>
    </xf>
    <xf numFmtId="0" fontId="14" fillId="0" borderId="0" xfId="0" applyFont="1" applyAlignment="1" applyProtection="1">
      <alignment horizontal="center" vertical="center"/>
      <protection hidden="1"/>
    </xf>
    <xf numFmtId="0" fontId="14" fillId="2" borderId="0" xfId="0" applyFont="1" applyFill="1" applyAlignment="1" applyProtection="1">
      <alignment horizontal="center" vertical="center"/>
      <protection hidden="1"/>
    </xf>
    <xf numFmtId="1" fontId="15" fillId="0" borderId="29" xfId="1" applyNumberFormat="1" applyFont="1" applyFill="1" applyBorder="1" applyAlignment="1" applyProtection="1">
      <alignment horizontal="center" vertical="center" wrapText="1"/>
      <protection hidden="1"/>
    </xf>
    <xf numFmtId="3" fontId="43" fillId="0" borderId="29" xfId="1" applyNumberFormat="1" applyFont="1" applyFill="1" applyBorder="1" applyAlignment="1" applyProtection="1">
      <alignment horizontal="center" vertical="center" wrapText="1"/>
      <protection hidden="1"/>
    </xf>
    <xf numFmtId="9" fontId="43" fillId="0" borderId="29" xfId="1" applyFont="1" applyFill="1" applyBorder="1" applyAlignment="1" applyProtection="1">
      <alignment horizontal="center" vertical="center" wrapText="1"/>
      <protection hidden="1"/>
    </xf>
    <xf numFmtId="10" fontId="15" fillId="0" borderId="29" xfId="1" applyNumberFormat="1" applyFont="1" applyFill="1" applyBorder="1" applyAlignment="1" applyProtection="1">
      <alignment horizontal="center" vertical="center" wrapText="1"/>
      <protection hidden="1"/>
    </xf>
    <xf numFmtId="3" fontId="15" fillId="2" borderId="29" xfId="1" applyNumberFormat="1" applyFont="1" applyFill="1" applyBorder="1" applyAlignment="1" applyProtection="1">
      <alignment horizontal="center" vertical="center" wrapText="1"/>
      <protection hidden="1"/>
    </xf>
    <xf numFmtId="9" fontId="15" fillId="2" borderId="29" xfId="1" applyFont="1" applyFill="1" applyBorder="1" applyAlignment="1" applyProtection="1">
      <alignment horizontal="center" vertical="center" wrapText="1"/>
      <protection hidden="1"/>
    </xf>
    <xf numFmtId="9" fontId="14" fillId="2" borderId="29" xfId="1" applyFont="1" applyFill="1" applyBorder="1" applyAlignment="1" applyProtection="1">
      <alignment vertical="center" wrapText="1"/>
      <protection hidden="1"/>
    </xf>
    <xf numFmtId="3" fontId="14" fillId="2" borderId="29" xfId="1" applyNumberFormat="1" applyFont="1" applyFill="1" applyBorder="1" applyAlignment="1" applyProtection="1">
      <alignment horizontal="center" vertical="center" wrapText="1"/>
      <protection hidden="1"/>
    </xf>
    <xf numFmtId="9" fontId="14" fillId="2" borderId="29" xfId="1" applyFont="1" applyFill="1" applyBorder="1" applyAlignment="1" applyProtection="1">
      <alignment horizontal="center" vertical="center" wrapText="1"/>
      <protection hidden="1"/>
    </xf>
    <xf numFmtId="3" fontId="58" fillId="2" borderId="29" xfId="1" applyNumberFormat="1" applyFont="1" applyFill="1" applyBorder="1" applyAlignment="1" applyProtection="1">
      <alignment horizontal="center" vertical="center" wrapText="1"/>
      <protection hidden="1"/>
    </xf>
    <xf numFmtId="9" fontId="58" fillId="2" borderId="29" xfId="1" applyFont="1" applyFill="1" applyBorder="1" applyAlignment="1" applyProtection="1">
      <alignment horizontal="center" vertical="center" wrapText="1"/>
      <protection hidden="1"/>
    </xf>
    <xf numFmtId="0" fontId="14" fillId="0" borderId="0" xfId="0" applyFont="1" applyAlignment="1">
      <alignment horizontal="center" vertical="center"/>
    </xf>
    <xf numFmtId="3" fontId="14" fillId="0" borderId="36" xfId="0" applyNumberFormat="1" applyFont="1" applyBorder="1" applyAlignment="1">
      <alignment horizontal="center" vertical="center" wrapText="1"/>
    </xf>
    <xf numFmtId="9" fontId="14" fillId="0" borderId="36" xfId="0" applyNumberFormat="1" applyFont="1" applyBorder="1" applyAlignment="1">
      <alignment horizontal="center" vertical="center" wrapText="1"/>
    </xf>
    <xf numFmtId="0" fontId="59" fillId="0" borderId="0" xfId="0" applyFont="1"/>
    <xf numFmtId="9" fontId="14" fillId="2" borderId="31" xfId="1" applyFont="1" applyFill="1" applyBorder="1" applyAlignment="1" applyProtection="1">
      <alignment horizontal="center" vertical="center" wrapText="1"/>
      <protection hidden="1"/>
    </xf>
    <xf numFmtId="0" fontId="14" fillId="0" borderId="29" xfId="0" applyFont="1" applyBorder="1" applyAlignment="1">
      <alignment horizontal="center" vertical="center" wrapText="1"/>
    </xf>
    <xf numFmtId="9" fontId="58" fillId="0" borderId="29" xfId="1" applyFont="1" applyFill="1" applyBorder="1" applyAlignment="1" applyProtection="1">
      <alignment horizontal="center" vertical="center" wrapText="1"/>
      <protection hidden="1"/>
    </xf>
    <xf numFmtId="0" fontId="14" fillId="2" borderId="29" xfId="0" applyFont="1" applyFill="1" applyBorder="1" applyAlignment="1" applyProtection="1">
      <alignment vertical="center" wrapText="1"/>
      <protection hidden="1"/>
    </xf>
    <xf numFmtId="0" fontId="15" fillId="2" borderId="0" xfId="0" applyFont="1" applyFill="1" applyAlignment="1" applyProtection="1">
      <alignment vertical="center"/>
      <protection hidden="1"/>
    </xf>
    <xf numFmtId="0" fontId="15" fillId="2" borderId="0" xfId="0" applyFont="1" applyFill="1" applyAlignment="1" applyProtection="1">
      <alignment horizontal="left" vertical="center"/>
      <protection hidden="1"/>
    </xf>
    <xf numFmtId="9" fontId="15" fillId="2" borderId="0" xfId="1" applyFont="1" applyFill="1" applyAlignment="1" applyProtection="1">
      <alignment horizontal="center" vertical="center"/>
      <protection hidden="1"/>
    </xf>
    <xf numFmtId="0" fontId="41" fillId="2" borderId="1" xfId="0" applyFont="1" applyFill="1" applyBorder="1" applyAlignment="1">
      <alignment horizontal="left" vertical="center"/>
    </xf>
    <xf numFmtId="0" fontId="9" fillId="2" borderId="20" xfId="0" applyFont="1" applyFill="1" applyBorder="1" applyAlignment="1">
      <alignment horizontal="left" vertical="center"/>
    </xf>
    <xf numFmtId="0" fontId="41" fillId="2" borderId="20" xfId="0" applyFont="1" applyFill="1" applyBorder="1" applyAlignment="1">
      <alignment horizontal="left" vertical="center"/>
    </xf>
    <xf numFmtId="0" fontId="9" fillId="2" borderId="20" xfId="0" applyFont="1" applyFill="1" applyBorder="1" applyAlignment="1">
      <alignment horizontal="center" vertical="center"/>
    </xf>
    <xf numFmtId="14" fontId="9" fillId="2" borderId="20" xfId="0" applyNumberFormat="1" applyFont="1" applyFill="1" applyBorder="1" applyAlignment="1">
      <alignment horizontal="left" vertical="center"/>
    </xf>
    <xf numFmtId="9" fontId="14" fillId="2" borderId="30" xfId="1" applyFont="1" applyFill="1" applyBorder="1" applyAlignment="1" applyProtection="1">
      <alignment horizontal="center" vertical="center" wrapText="1"/>
      <protection hidden="1"/>
    </xf>
    <xf numFmtId="0" fontId="14" fillId="2" borderId="29" xfId="0" applyFont="1" applyFill="1" applyBorder="1" applyAlignment="1" applyProtection="1">
      <alignment horizontal="left" vertical="top" wrapText="1"/>
      <protection hidden="1"/>
    </xf>
    <xf numFmtId="9" fontId="14" fillId="0" borderId="31" xfId="1" applyFont="1" applyBorder="1" applyAlignment="1">
      <alignment horizontal="center" vertical="center" wrapText="1"/>
    </xf>
    <xf numFmtId="9" fontId="14" fillId="0" borderId="29" xfId="1" applyFont="1" applyBorder="1" applyAlignment="1">
      <alignment horizontal="center" vertical="center" wrapText="1"/>
    </xf>
    <xf numFmtId="14" fontId="14" fillId="0" borderId="29" xfId="0" applyNumberFormat="1" applyFont="1" applyBorder="1" applyAlignment="1" applyProtection="1">
      <alignment horizontal="center" vertical="center" wrapText="1"/>
      <protection hidden="1"/>
    </xf>
    <xf numFmtId="0" fontId="14" fillId="0" borderId="29" xfId="0" applyFont="1" applyBorder="1" applyAlignment="1" applyProtection="1">
      <alignment vertical="center"/>
      <protection hidden="1"/>
    </xf>
    <xf numFmtId="0" fontId="14" fillId="0" borderId="30" xfId="0" applyFont="1" applyBorder="1" applyAlignment="1" applyProtection="1">
      <alignment vertical="center" wrapText="1"/>
      <protection hidden="1"/>
    </xf>
    <xf numFmtId="0" fontId="14" fillId="2" borderId="29" xfId="0" applyFont="1" applyFill="1" applyBorder="1" applyAlignment="1" applyProtection="1">
      <alignment vertical="center"/>
      <protection hidden="1"/>
    </xf>
    <xf numFmtId="0" fontId="14" fillId="2" borderId="30" xfId="0" applyFont="1" applyFill="1" applyBorder="1" applyAlignment="1" applyProtection="1">
      <alignment vertical="center" wrapText="1"/>
      <protection hidden="1"/>
    </xf>
    <xf numFmtId="0" fontId="14" fillId="0" borderId="29" xfId="0" applyFont="1" applyBorder="1" applyAlignment="1">
      <alignment horizontal="left" vertical="center" wrapText="1"/>
    </xf>
    <xf numFmtId="0" fontId="14" fillId="0" borderId="29" xfId="0" applyFont="1" applyBorder="1" applyAlignment="1">
      <alignment horizontal="center" vertical="center"/>
    </xf>
    <xf numFmtId="0" fontId="14" fillId="0" borderId="30" xfId="0" applyFont="1" applyBorder="1" applyAlignment="1" applyProtection="1">
      <alignment horizontal="center" vertical="center" wrapText="1"/>
      <protection hidden="1"/>
    </xf>
    <xf numFmtId="3" fontId="58" fillId="0" borderId="29" xfId="1" applyNumberFormat="1" applyFont="1" applyFill="1" applyBorder="1" applyAlignment="1" applyProtection="1">
      <alignment horizontal="center" vertical="center" wrapText="1"/>
      <protection hidden="1"/>
    </xf>
    <xf numFmtId="9" fontId="14" fillId="0" borderId="29" xfId="1" applyFont="1" applyFill="1" applyBorder="1" applyAlignment="1" applyProtection="1">
      <alignment horizontal="center" vertical="center" wrapText="1"/>
    </xf>
    <xf numFmtId="0" fontId="14" fillId="0" borderId="28" xfId="0" applyFont="1" applyBorder="1" applyAlignment="1">
      <alignment horizontal="left" vertical="center" wrapText="1"/>
    </xf>
    <xf numFmtId="0" fontId="14" fillId="0" borderId="30" xfId="0" applyFont="1" applyBorder="1" applyAlignment="1">
      <alignment horizontal="left" vertical="center" wrapText="1"/>
    </xf>
    <xf numFmtId="0" fontId="14" fillId="0" borderId="15" xfId="0" applyFont="1" applyBorder="1" applyAlignment="1">
      <alignment horizontal="left" vertical="center" wrapText="1"/>
    </xf>
    <xf numFmtId="9" fontId="14" fillId="2" borderId="29" xfId="0" applyNumberFormat="1" applyFont="1" applyFill="1" applyBorder="1" applyAlignment="1" applyProtection="1">
      <alignment horizontal="center" vertical="center"/>
      <protection hidden="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9" fontId="14" fillId="0" borderId="29" xfId="1" applyFont="1" applyFill="1" applyBorder="1" applyAlignment="1" applyProtection="1">
      <alignment horizontal="center" vertical="center"/>
      <protection hidden="1"/>
    </xf>
    <xf numFmtId="0" fontId="14" fillId="0" borderId="34" xfId="0" applyFont="1" applyBorder="1" applyAlignment="1" applyProtection="1">
      <alignment horizontal="center" vertical="center" wrapText="1"/>
      <protection hidden="1"/>
    </xf>
    <xf numFmtId="0" fontId="14" fillId="0" borderId="34" xfId="0" applyFont="1" applyBorder="1" applyAlignment="1" applyProtection="1">
      <alignment horizontal="center" vertical="center"/>
      <protection hidden="1"/>
    </xf>
    <xf numFmtId="0" fontId="14" fillId="2" borderId="0" xfId="0" applyFont="1" applyFill="1" applyAlignment="1">
      <alignment horizontal="left" vertical="center" wrapText="1"/>
    </xf>
    <xf numFmtId="0" fontId="14" fillId="2" borderId="29" xfId="0" applyFont="1" applyFill="1" applyBorder="1" applyAlignment="1">
      <alignment horizontal="left" vertical="center" wrapText="1"/>
    </xf>
    <xf numFmtId="0" fontId="14" fillId="2" borderId="29" xfId="0" applyFont="1" applyFill="1" applyBorder="1" applyAlignment="1">
      <alignment horizontal="center" vertical="center"/>
    </xf>
    <xf numFmtId="0" fontId="14" fillId="2" borderId="29" xfId="0" applyFont="1" applyFill="1" applyBorder="1" applyAlignment="1">
      <alignment horizontal="center" vertical="center" wrapText="1"/>
    </xf>
    <xf numFmtId="10" fontId="14" fillId="2" borderId="29" xfId="1" applyNumberFormat="1" applyFont="1" applyFill="1" applyBorder="1" applyAlignment="1" applyProtection="1">
      <alignment horizontal="center" vertical="center" wrapText="1"/>
      <protection hidden="1"/>
    </xf>
    <xf numFmtId="0" fontId="14" fillId="0" borderId="39" xfId="0" applyFont="1" applyBorder="1" applyAlignment="1">
      <alignment horizontal="left" vertical="center" wrapText="1"/>
    </xf>
    <xf numFmtId="0" fontId="14" fillId="0" borderId="34" xfId="0" applyFont="1" applyBorder="1" applyAlignment="1">
      <alignment horizontal="left" vertical="center" wrapText="1"/>
    </xf>
    <xf numFmtId="0" fontId="14" fillId="28" borderId="34" xfId="0" applyFont="1" applyFill="1" applyBorder="1" applyAlignment="1">
      <alignment horizontal="left" vertical="center" wrapText="1"/>
    </xf>
    <xf numFmtId="0" fontId="14" fillId="28" borderId="29" xfId="0" applyFont="1" applyFill="1" applyBorder="1" applyAlignment="1">
      <alignment horizontal="center" vertical="center"/>
    </xf>
    <xf numFmtId="0" fontId="14" fillId="28" borderId="29" xfId="0" applyFont="1" applyFill="1" applyBorder="1" applyAlignment="1">
      <alignment horizontal="center" vertical="center" wrapText="1"/>
    </xf>
    <xf numFmtId="0" fontId="14" fillId="22" borderId="29" xfId="0" applyFont="1" applyFill="1" applyBorder="1" applyAlignment="1">
      <alignment horizontal="center" vertical="center" wrapText="1"/>
    </xf>
    <xf numFmtId="9" fontId="14" fillId="0" borderId="29" xfId="12" applyFont="1" applyFill="1" applyBorder="1" applyAlignment="1" applyProtection="1">
      <alignment horizontal="center" vertical="center"/>
      <protection hidden="1"/>
    </xf>
    <xf numFmtId="9" fontId="14" fillId="22" borderId="29" xfId="12" applyFont="1" applyFill="1" applyBorder="1" applyAlignment="1" applyProtection="1">
      <alignment horizontal="center" vertical="center"/>
      <protection hidden="1"/>
    </xf>
    <xf numFmtId="9" fontId="14" fillId="2" borderId="29" xfId="0" applyNumberFormat="1" applyFont="1" applyFill="1" applyBorder="1" applyAlignment="1" applyProtection="1">
      <alignment horizontal="center" vertical="center" wrapText="1"/>
      <protection hidden="1"/>
    </xf>
    <xf numFmtId="0" fontId="14" fillId="0" borderId="29" xfId="1" applyNumberFormat="1" applyFont="1" applyFill="1" applyBorder="1" applyAlignment="1" applyProtection="1">
      <alignment horizontal="center" vertical="center" wrapText="1"/>
      <protection hidden="1"/>
    </xf>
    <xf numFmtId="9" fontId="15" fillId="0" borderId="29" xfId="0" applyNumberFormat="1" applyFont="1" applyBorder="1" applyAlignment="1" applyProtection="1">
      <alignment horizontal="center" vertical="center" wrapText="1"/>
      <protection hidden="1"/>
    </xf>
    <xf numFmtId="0" fontId="14" fillId="0" borderId="29" xfId="0" applyFont="1" applyBorder="1" applyAlignment="1" applyProtection="1">
      <alignment horizontal="left" vertical="center"/>
      <protection hidden="1"/>
    </xf>
    <xf numFmtId="14" fontId="14" fillId="0" borderId="29" xfId="0" applyNumberFormat="1" applyFont="1" applyBorder="1" applyAlignment="1" applyProtection="1">
      <alignment horizontal="left" vertical="center" wrapText="1"/>
      <protection hidden="1"/>
    </xf>
    <xf numFmtId="9" fontId="14" fillId="2" borderId="30" xfId="0" applyNumberFormat="1" applyFont="1" applyFill="1" applyBorder="1" applyAlignment="1" applyProtection="1">
      <alignment horizontal="center" vertical="center" wrapText="1"/>
      <protection hidden="1"/>
    </xf>
    <xf numFmtId="0" fontId="14" fillId="0" borderId="36" xfId="0" applyFont="1" applyBorder="1" applyAlignment="1">
      <alignment horizontal="center" vertical="center" wrapText="1"/>
    </xf>
    <xf numFmtId="0" fontId="14" fillId="0" borderId="36" xfId="0" applyFont="1" applyBorder="1" applyAlignment="1">
      <alignment horizontal="left" vertical="center" wrapText="1"/>
    </xf>
    <xf numFmtId="0" fontId="14" fillId="29" borderId="36" xfId="0" applyFont="1" applyFill="1" applyBorder="1" applyAlignment="1">
      <alignment horizontal="left" vertical="center"/>
    </xf>
    <xf numFmtId="0" fontId="14" fillId="29" borderId="36" xfId="0" applyFont="1" applyFill="1" applyBorder="1" applyAlignment="1">
      <alignment horizontal="center" vertical="center" wrapText="1"/>
    </xf>
    <xf numFmtId="0" fontId="14" fillId="29" borderId="36" xfId="0" applyFont="1" applyFill="1" applyBorder="1" applyAlignment="1">
      <alignment horizontal="left" vertical="center" wrapText="1"/>
    </xf>
    <xf numFmtId="0" fontId="14" fillId="29" borderId="36" xfId="0" applyFont="1" applyFill="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wrapText="1"/>
    </xf>
    <xf numFmtId="10" fontId="14" fillId="29" borderId="36" xfId="0" applyNumberFormat="1" applyFont="1" applyFill="1" applyBorder="1" applyAlignment="1">
      <alignment horizontal="center" vertical="center" wrapText="1"/>
    </xf>
    <xf numFmtId="9" fontId="14" fillId="29" borderId="36" xfId="0" applyNumberFormat="1" applyFont="1" applyFill="1" applyBorder="1" applyAlignment="1">
      <alignment horizontal="center" vertical="center" wrapText="1"/>
    </xf>
    <xf numFmtId="0" fontId="14" fillId="0" borderId="38" xfId="0" applyFont="1" applyBorder="1" applyAlignment="1">
      <alignment horizontal="center" vertical="center"/>
    </xf>
    <xf numFmtId="0" fontId="14" fillId="0" borderId="38" xfId="0" applyFont="1" applyBorder="1" applyAlignment="1">
      <alignment horizontal="center" vertical="center" wrapText="1"/>
    </xf>
    <xf numFmtId="0" fontId="14" fillId="0" borderId="38" xfId="0" applyFont="1" applyBorder="1" applyAlignment="1">
      <alignment horizontal="left" vertical="center" wrapText="1"/>
    </xf>
    <xf numFmtId="9" fontId="14" fillId="0" borderId="38" xfId="0" applyNumberFormat="1" applyFont="1" applyBorder="1" applyAlignment="1">
      <alignment horizontal="center" vertical="center" wrapText="1"/>
    </xf>
    <xf numFmtId="0" fontId="15" fillId="0" borderId="29" xfId="0" applyFont="1" applyBorder="1" applyAlignment="1" applyProtection="1">
      <alignment horizontal="left" vertical="center" wrapText="1"/>
      <protection hidden="1"/>
    </xf>
    <xf numFmtId="14" fontId="14" fillId="0" borderId="36" xfId="0" applyNumberFormat="1" applyFont="1" applyBorder="1" applyAlignment="1">
      <alignment horizontal="center" vertical="center" wrapText="1"/>
    </xf>
    <xf numFmtId="3" fontId="3" fillId="0" borderId="31" xfId="1" applyNumberFormat="1" applyFont="1" applyFill="1" applyBorder="1" applyAlignment="1" applyProtection="1">
      <alignment horizontal="center" vertical="center" wrapText="1"/>
      <protection hidden="1"/>
    </xf>
    <xf numFmtId="9" fontId="3" fillId="0" borderId="29" xfId="1" applyFont="1" applyFill="1" applyBorder="1" applyAlignment="1" applyProtection="1">
      <alignment horizontal="center" vertical="center" wrapText="1"/>
      <protection hidden="1"/>
    </xf>
    <xf numFmtId="3" fontId="3" fillId="0" borderId="29" xfId="1" applyNumberFormat="1" applyFont="1" applyFill="1" applyBorder="1" applyAlignment="1" applyProtection="1">
      <alignment horizontal="center" vertical="center" wrapText="1"/>
      <protection hidden="1"/>
    </xf>
    <xf numFmtId="9" fontId="14" fillId="0" borderId="29" xfId="0" applyNumberFormat="1" applyFont="1" applyBorder="1" applyAlignment="1" applyProtection="1">
      <alignment horizontal="center" vertical="center" wrapText="1"/>
      <protection hidden="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14" fontId="14" fillId="0" borderId="36" xfId="0" applyNumberFormat="1" applyFont="1" applyBorder="1" applyAlignment="1">
      <alignment horizontal="left" vertical="center" wrapText="1"/>
    </xf>
    <xf numFmtId="3" fontId="50" fillId="0" borderId="29" xfId="1" applyNumberFormat="1" applyFont="1" applyFill="1" applyBorder="1" applyAlignment="1" applyProtection="1">
      <alignment horizontal="center" vertical="center" wrapText="1"/>
      <protection hidden="1"/>
    </xf>
    <xf numFmtId="9" fontId="50" fillId="0" borderId="29" xfId="1" applyFont="1" applyFill="1" applyBorder="1" applyAlignment="1" applyProtection="1">
      <alignment horizontal="center" vertical="center" wrapText="1"/>
      <protection hidden="1"/>
    </xf>
    <xf numFmtId="0" fontId="15" fillId="10" borderId="29" xfId="0" applyFont="1" applyFill="1" applyBorder="1" applyAlignment="1">
      <alignment horizontal="center" vertical="center" wrapText="1"/>
    </xf>
    <xf numFmtId="0" fontId="15" fillId="10" borderId="29" xfId="0" applyFont="1" applyFill="1" applyBorder="1" applyAlignment="1">
      <alignment horizontal="left" vertical="center" wrapText="1"/>
    </xf>
    <xf numFmtId="0" fontId="15" fillId="10" borderId="11" xfId="0" applyFont="1" applyFill="1" applyBorder="1" applyAlignment="1">
      <alignment horizontal="left" vertical="center" wrapText="1"/>
    </xf>
    <xf numFmtId="0" fontId="15" fillId="10" borderId="11" xfId="0" applyFont="1" applyFill="1" applyBorder="1" applyAlignment="1">
      <alignment horizontal="center" vertical="center" wrapText="1"/>
    </xf>
    <xf numFmtId="14" fontId="15" fillId="2" borderId="29" xfId="10" applyNumberFormat="1" applyFont="1" applyFill="1" applyBorder="1" applyAlignment="1" applyProtection="1">
      <alignment horizontal="center" vertical="center" wrapText="1"/>
      <protection hidden="1"/>
    </xf>
    <xf numFmtId="0" fontId="15" fillId="2" borderId="11" xfId="0" applyFont="1" applyFill="1" applyBorder="1" applyAlignment="1">
      <alignment horizontal="left" vertical="center" wrapText="1"/>
    </xf>
    <xf numFmtId="0" fontId="15" fillId="2" borderId="11" xfId="0" applyFont="1" applyFill="1" applyBorder="1" applyAlignment="1">
      <alignment horizontal="center" vertical="center"/>
    </xf>
    <xf numFmtId="0" fontId="15" fillId="0" borderId="11" xfId="0" applyFont="1" applyBorder="1" applyAlignment="1">
      <alignment horizontal="center" vertical="center"/>
    </xf>
    <xf numFmtId="0" fontId="14" fillId="0" borderId="11" xfId="0" applyFont="1" applyBorder="1" applyAlignment="1">
      <alignment horizontal="center" vertical="center" wrapText="1"/>
    </xf>
    <xf numFmtId="9"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5" fillId="0" borderId="29" xfId="0" applyFont="1" applyBorder="1" applyAlignment="1">
      <alignment horizontal="left" vertical="center" wrapText="1"/>
    </xf>
    <xf numFmtId="0" fontId="15" fillId="0" borderId="11" xfId="0" applyFont="1" applyBorder="1" applyAlignment="1">
      <alignment horizontal="left" vertical="center" wrapText="1"/>
    </xf>
    <xf numFmtId="0" fontId="15" fillId="2" borderId="11" xfId="0" applyFont="1" applyFill="1" applyBorder="1" applyAlignment="1">
      <alignment horizontal="center" vertical="center" wrapText="1"/>
    </xf>
    <xf numFmtId="9" fontId="15" fillId="2" borderId="11"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0" fontId="14" fillId="10" borderId="11" xfId="0" applyFont="1" applyFill="1" applyBorder="1" applyAlignment="1">
      <alignment horizontal="left" vertical="center" wrapText="1"/>
    </xf>
    <xf numFmtId="0" fontId="15" fillId="19" borderId="29" xfId="0" applyFont="1" applyFill="1" applyBorder="1" applyAlignment="1">
      <alignment horizontal="center" vertical="center" wrapText="1"/>
    </xf>
    <xf numFmtId="0" fontId="15" fillId="19" borderId="29" xfId="0" applyFont="1" applyFill="1" applyBorder="1" applyAlignment="1">
      <alignment horizontal="left" vertical="center" wrapText="1"/>
    </xf>
    <xf numFmtId="3" fontId="15" fillId="0" borderId="11" xfId="1" applyNumberFormat="1" applyFont="1" applyFill="1" applyBorder="1" applyAlignment="1" applyProtection="1">
      <alignment horizontal="center" vertical="center" wrapText="1"/>
      <protection hidden="1"/>
    </xf>
    <xf numFmtId="9" fontId="15" fillId="0" borderId="11" xfId="1" applyFont="1" applyFill="1" applyBorder="1" applyAlignment="1" applyProtection="1">
      <alignment horizontal="center" vertical="center" wrapText="1"/>
      <protection hidden="1"/>
    </xf>
    <xf numFmtId="0" fontId="15" fillId="19" borderId="39" xfId="0" applyFont="1" applyFill="1" applyBorder="1" applyAlignment="1">
      <alignment horizontal="center" vertical="center" wrapText="1"/>
    </xf>
    <xf numFmtId="0" fontId="15" fillId="19" borderId="39" xfId="0" applyFont="1" applyFill="1" applyBorder="1" applyAlignment="1">
      <alignment horizontal="left" vertical="center" wrapText="1"/>
    </xf>
    <xf numFmtId="0" fontId="15" fillId="10" borderId="39" xfId="0" applyFont="1" applyFill="1" applyBorder="1" applyAlignment="1">
      <alignment horizontal="left" vertical="center" wrapText="1"/>
    </xf>
    <xf numFmtId="0" fontId="15" fillId="10" borderId="39" xfId="0" applyFont="1" applyFill="1" applyBorder="1" applyAlignment="1">
      <alignment horizontal="center" vertical="center" wrapText="1"/>
    </xf>
    <xf numFmtId="14" fontId="14" fillId="2" borderId="39" xfId="0" applyNumberFormat="1" applyFont="1" applyFill="1" applyBorder="1" applyAlignment="1" applyProtection="1">
      <alignment horizontal="center" vertical="center" wrapText="1"/>
      <protection hidden="1"/>
    </xf>
    <xf numFmtId="0" fontId="14" fillId="2" borderId="39" xfId="0" applyFont="1" applyFill="1" applyBorder="1" applyAlignment="1" applyProtection="1">
      <alignment vertical="center" wrapText="1"/>
      <protection hidden="1"/>
    </xf>
    <xf numFmtId="0" fontId="15" fillId="2" borderId="39" xfId="0" applyFont="1" applyFill="1" applyBorder="1" applyAlignment="1">
      <alignment horizontal="center" vertical="center"/>
    </xf>
    <xf numFmtId="0" fontId="14" fillId="2" borderId="39" xfId="0" applyFont="1" applyFill="1" applyBorder="1" applyAlignment="1" applyProtection="1">
      <alignment horizontal="left" vertical="center" wrapText="1"/>
      <protection hidden="1"/>
    </xf>
    <xf numFmtId="0" fontId="14" fillId="2" borderId="39" xfId="0" applyFont="1" applyFill="1" applyBorder="1" applyAlignment="1">
      <alignment horizontal="left" vertical="center" wrapText="1"/>
    </xf>
    <xf numFmtId="9" fontId="14" fillId="19" borderId="31" xfId="0" applyNumberFormat="1" applyFont="1" applyFill="1" applyBorder="1" applyAlignment="1" applyProtection="1">
      <alignment horizontal="center" vertical="center" wrapText="1"/>
      <protection hidden="1"/>
    </xf>
    <xf numFmtId="0" fontId="14" fillId="19" borderId="31" xfId="0" applyFont="1" applyFill="1" applyBorder="1" applyAlignment="1" applyProtection="1">
      <alignment horizontal="center" vertical="center" wrapText="1"/>
      <protection hidden="1"/>
    </xf>
    <xf numFmtId="9" fontId="14" fillId="0" borderId="31" xfId="0" applyNumberFormat="1" applyFont="1" applyBorder="1" applyAlignment="1" applyProtection="1">
      <alignment horizontal="center" vertical="center" wrapText="1"/>
      <protection hidden="1"/>
    </xf>
    <xf numFmtId="14" fontId="14" fillId="2" borderId="29" xfId="0" applyNumberFormat="1" applyFont="1" applyFill="1" applyBorder="1" applyAlignment="1" applyProtection="1">
      <alignment horizontal="center" vertical="center"/>
      <protection hidden="1"/>
    </xf>
    <xf numFmtId="0" fontId="14" fillId="22" borderId="1" xfId="24" applyFont="1" applyFill="1" applyBorder="1" applyAlignment="1" applyProtection="1">
      <alignment vertical="center"/>
      <protection locked="0"/>
    </xf>
    <xf numFmtId="0" fontId="14" fillId="22" borderId="1" xfId="24" applyFont="1" applyFill="1" applyBorder="1" applyAlignment="1" applyProtection="1">
      <alignment horizontal="left" vertical="center"/>
      <protection locked="0"/>
    </xf>
    <xf numFmtId="0" fontId="3" fillId="2" borderId="0" xfId="24" applyFill="1" applyProtection="1">
      <protection locked="0"/>
    </xf>
    <xf numFmtId="0" fontId="3" fillId="0" borderId="0" xfId="24" applyProtection="1">
      <protection locked="0"/>
    </xf>
    <xf numFmtId="0" fontId="3" fillId="22" borderId="0" xfId="24" applyFill="1" applyProtection="1">
      <protection locked="0"/>
    </xf>
    <xf numFmtId="0" fontId="45" fillId="22" borderId="0" xfId="24" applyFont="1" applyFill="1" applyAlignment="1" applyProtection="1">
      <alignment horizontal="center" vertical="top"/>
      <protection locked="0"/>
    </xf>
    <xf numFmtId="0" fontId="45" fillId="2" borderId="6" xfId="24" applyFont="1" applyFill="1" applyBorder="1"/>
    <xf numFmtId="0" fontId="3" fillId="2" borderId="0" xfId="24" applyFill="1"/>
    <xf numFmtId="0" fontId="45" fillId="0" borderId="17" xfId="24" applyFont="1" applyBorder="1" applyAlignment="1" applyProtection="1">
      <alignment horizontal="center" vertical="center" wrapText="1"/>
      <protection locked="0"/>
    </xf>
    <xf numFmtId="0" fontId="45" fillId="22" borderId="17" xfId="24" applyFont="1" applyFill="1" applyBorder="1" applyAlignment="1" applyProtection="1">
      <alignment horizontal="center" vertical="center" wrapText="1"/>
      <protection locked="0"/>
    </xf>
    <xf numFmtId="0" fontId="45" fillId="2" borderId="1" xfId="24" applyFont="1" applyFill="1" applyBorder="1" applyAlignment="1" applyProtection="1">
      <alignment horizontal="center" vertical="center" wrapText="1"/>
      <protection locked="0"/>
    </xf>
    <xf numFmtId="0" fontId="3" fillId="2" borderId="0" xfId="24" applyFill="1" applyAlignment="1" applyProtection="1">
      <alignment vertical="center"/>
      <protection locked="0"/>
    </xf>
    <xf numFmtId="0" fontId="3" fillId="22" borderId="0" xfId="24" applyFill="1" applyAlignment="1" applyProtection="1">
      <alignment vertical="center"/>
      <protection locked="0"/>
    </xf>
    <xf numFmtId="0" fontId="45" fillId="0" borderId="1" xfId="24" applyFont="1" applyBorder="1" applyAlignment="1" applyProtection="1">
      <alignment horizontal="center" vertical="center" wrapText="1"/>
      <protection locked="0"/>
    </xf>
    <xf numFmtId="0" fontId="45" fillId="22" borderId="1" xfId="24" applyFont="1" applyFill="1" applyBorder="1" applyAlignment="1" applyProtection="1">
      <alignment horizontal="center" vertical="center" wrapText="1"/>
      <protection locked="0"/>
    </xf>
    <xf numFmtId="0" fontId="45" fillId="3" borderId="1" xfId="24" applyFont="1" applyFill="1" applyBorder="1" applyAlignment="1" applyProtection="1">
      <alignment horizontal="center" vertical="center" wrapText="1"/>
      <protection locked="0"/>
    </xf>
    <xf numFmtId="0" fontId="3" fillId="22" borderId="1" xfId="24" applyFill="1" applyBorder="1" applyAlignment="1" applyProtection="1">
      <alignment vertical="center" wrapText="1"/>
      <protection locked="0"/>
    </xf>
    <xf numFmtId="0" fontId="3" fillId="0" borderId="1" xfId="24" applyBorder="1" applyAlignment="1" applyProtection="1">
      <alignment vertical="center" wrapText="1"/>
      <protection locked="0"/>
    </xf>
    <xf numFmtId="0" fontId="3" fillId="22" borderId="1" xfId="24" applyFill="1" applyBorder="1" applyAlignment="1" applyProtection="1">
      <alignment vertical="center"/>
      <protection locked="0"/>
    </xf>
    <xf numFmtId="0" fontId="3" fillId="22" borderId="1" xfId="24" applyFill="1" applyBorder="1" applyAlignment="1">
      <alignment vertical="center" wrapText="1"/>
    </xf>
    <xf numFmtId="0" fontId="3" fillId="25" borderId="1" xfId="24" applyFill="1" applyBorder="1" applyAlignment="1">
      <alignment horizontal="center" vertical="center"/>
    </xf>
    <xf numFmtId="0" fontId="3" fillId="22" borderId="1" xfId="24" applyFill="1" applyBorder="1" applyAlignment="1" applyProtection="1">
      <alignment horizontal="justify" vertical="center" wrapText="1"/>
      <protection locked="0"/>
    </xf>
    <xf numFmtId="0" fontId="3" fillId="22" borderId="1" xfId="24" applyFill="1" applyBorder="1" applyAlignment="1" applyProtection="1">
      <alignment horizontal="center" vertical="center" wrapText="1"/>
      <protection locked="0"/>
    </xf>
    <xf numFmtId="0" fontId="3" fillId="25" borderId="1" xfId="24" applyFill="1" applyBorder="1" applyAlignment="1">
      <alignment vertical="center"/>
    </xf>
    <xf numFmtId="9" fontId="3" fillId="0" borderId="1" xfId="24" applyNumberFormat="1" applyBorder="1" applyAlignment="1" applyProtection="1">
      <alignment horizontal="center" vertical="center" wrapText="1"/>
      <protection locked="0"/>
    </xf>
    <xf numFmtId="14" fontId="3" fillId="22" borderId="1" xfId="24" applyNumberFormat="1" applyFill="1" applyBorder="1" applyAlignment="1" applyProtection="1">
      <alignment horizontal="center" vertical="center" wrapText="1"/>
      <protection locked="0"/>
    </xf>
    <xf numFmtId="0" fontId="45" fillId="22" borderId="0" xfId="24" applyFont="1" applyFill="1" applyProtection="1">
      <protection locked="0"/>
    </xf>
    <xf numFmtId="0" fontId="3" fillId="22" borderId="18" xfId="24" applyFill="1" applyBorder="1" applyAlignment="1" applyProtection="1">
      <alignment horizontal="center" vertical="center" wrapText="1"/>
      <protection locked="0"/>
    </xf>
    <xf numFmtId="0" fontId="3" fillId="22" borderId="17" xfId="24" applyFill="1" applyBorder="1" applyAlignment="1" applyProtection="1">
      <alignment vertical="center" wrapText="1"/>
      <protection locked="0"/>
    </xf>
    <xf numFmtId="0" fontId="3" fillId="22" borderId="17" xfId="24" applyFill="1" applyBorder="1" applyAlignment="1" applyProtection="1">
      <alignment horizontal="center" vertical="center"/>
      <protection locked="0"/>
    </xf>
    <xf numFmtId="0" fontId="3" fillId="22" borderId="17" xfId="24" applyFill="1" applyBorder="1" applyAlignment="1" applyProtection="1">
      <alignment horizontal="left" vertical="center" wrapText="1"/>
      <protection locked="0"/>
    </xf>
    <xf numFmtId="0" fontId="3" fillId="22" borderId="17" xfId="24" applyFill="1" applyBorder="1" applyAlignment="1">
      <alignment vertical="center" wrapText="1"/>
    </xf>
    <xf numFmtId="0" fontId="3" fillId="25" borderId="17" xfId="24" applyFill="1" applyBorder="1" applyAlignment="1">
      <alignment horizontal="center" vertical="center"/>
    </xf>
    <xf numFmtId="0" fontId="3" fillId="22" borderId="1" xfId="24" applyFill="1" applyBorder="1" applyAlignment="1" applyProtection="1">
      <alignment horizontal="left" vertical="center" wrapText="1"/>
      <protection locked="0"/>
    </xf>
    <xf numFmtId="0" fontId="3" fillId="22" borderId="17" xfId="24" applyFill="1" applyBorder="1" applyAlignment="1" applyProtection="1">
      <alignment horizontal="center" vertical="center" wrapText="1"/>
      <protection locked="0"/>
    </xf>
    <xf numFmtId="0" fontId="3" fillId="0" borderId="17" xfId="24" applyBorder="1" applyAlignment="1" applyProtection="1">
      <alignment vertical="center"/>
      <protection locked="0"/>
    </xf>
    <xf numFmtId="0" fontId="3" fillId="0" borderId="17" xfId="24" applyBorder="1" applyAlignment="1" applyProtection="1">
      <alignment vertical="center" wrapText="1"/>
      <protection locked="0"/>
    </xf>
    <xf numFmtId="9" fontId="3" fillId="0" borderId="17" xfId="24" applyNumberFormat="1" applyBorder="1" applyAlignment="1" applyProtection="1">
      <alignment horizontal="center" vertical="center" wrapText="1"/>
      <protection locked="0"/>
    </xf>
    <xf numFmtId="0" fontId="3" fillId="22" borderId="17" xfId="24" applyFill="1" applyBorder="1" applyAlignment="1" applyProtection="1">
      <alignment horizontal="justify" vertical="center" wrapText="1"/>
      <protection locked="0"/>
    </xf>
    <xf numFmtId="0" fontId="3" fillId="22" borderId="17" xfId="24" applyFill="1" applyBorder="1" applyAlignment="1" applyProtection="1">
      <alignment vertical="center"/>
      <protection locked="0"/>
    </xf>
    <xf numFmtId="1" fontId="3" fillId="22" borderId="17" xfId="25" applyNumberFormat="1" applyFont="1" applyFill="1" applyBorder="1" applyAlignment="1" applyProtection="1">
      <alignment horizontal="center" vertical="center" wrapText="1"/>
      <protection locked="0"/>
    </xf>
    <xf numFmtId="0" fontId="50" fillId="22" borderId="17" xfId="24" applyFont="1" applyFill="1" applyBorder="1" applyAlignment="1" applyProtection="1">
      <alignment vertical="center" wrapText="1"/>
      <protection locked="0"/>
    </xf>
    <xf numFmtId="0" fontId="3" fillId="22" borderId="20" xfId="24" applyFill="1" applyBorder="1" applyAlignment="1" applyProtection="1">
      <alignment vertical="center" wrapText="1"/>
      <protection locked="0"/>
    </xf>
    <xf numFmtId="0" fontId="3" fillId="0" borderId="17" xfId="24" applyBorder="1" applyAlignment="1" applyProtection="1">
      <alignment horizontal="center" vertical="center"/>
      <protection locked="0"/>
    </xf>
    <xf numFmtId="9" fontId="3" fillId="22" borderId="17" xfId="24" applyNumberFormat="1" applyFill="1" applyBorder="1" applyAlignment="1" applyProtection="1">
      <alignment horizontal="center" vertical="center" wrapText="1"/>
      <protection locked="0"/>
    </xf>
    <xf numFmtId="0" fontId="22" fillId="22" borderId="17" xfId="24" applyFont="1" applyFill="1" applyBorder="1" applyAlignment="1" applyProtection="1">
      <alignment horizontal="center" vertical="center" wrapText="1"/>
      <protection locked="0"/>
    </xf>
    <xf numFmtId="14" fontId="3" fillId="22" borderId="17" xfId="24" applyNumberFormat="1" applyFill="1" applyBorder="1" applyAlignment="1" applyProtection="1">
      <alignment horizontal="left" vertical="center" wrapText="1"/>
      <protection locked="0"/>
    </xf>
    <xf numFmtId="1" fontId="3" fillId="22" borderId="17" xfId="24" applyNumberFormat="1" applyFill="1" applyBorder="1" applyAlignment="1" applyProtection="1">
      <alignment horizontal="center" vertical="center" wrapText="1"/>
      <protection locked="0"/>
    </xf>
    <xf numFmtId="0" fontId="3" fillId="0" borderId="17" xfId="24" applyBorder="1" applyAlignment="1" applyProtection="1">
      <alignment horizontal="center" vertical="center" wrapText="1"/>
      <protection locked="0"/>
    </xf>
    <xf numFmtId="0" fontId="21" fillId="22" borderId="17" xfId="24" applyFont="1" applyFill="1" applyBorder="1" applyAlignment="1" applyProtection="1">
      <alignment vertical="center" wrapText="1"/>
      <protection locked="0"/>
    </xf>
    <xf numFmtId="0" fontId="21" fillId="22" borderId="1" xfId="24" applyFont="1" applyFill="1" applyBorder="1" applyAlignment="1" applyProtection="1">
      <alignment vertical="center" wrapText="1"/>
      <protection locked="0"/>
    </xf>
    <xf numFmtId="0" fontId="3" fillId="22" borderId="1" xfId="24" applyFill="1" applyBorder="1" applyAlignment="1" applyProtection="1">
      <alignment horizontal="center" vertical="center"/>
      <protection locked="0"/>
    </xf>
    <xf numFmtId="0" fontId="3" fillId="0" borderId="1" xfId="24" applyBorder="1" applyAlignment="1" applyProtection="1">
      <alignment vertical="center"/>
      <protection locked="0"/>
    </xf>
    <xf numFmtId="9" fontId="3" fillId="22" borderId="1" xfId="24" applyNumberFormat="1" applyFill="1" applyBorder="1" applyAlignment="1" applyProtection="1">
      <alignment horizontal="center" vertical="center" wrapText="1"/>
      <protection locked="0"/>
    </xf>
    <xf numFmtId="0" fontId="22" fillId="22" borderId="1" xfId="24" applyFont="1" applyFill="1" applyBorder="1" applyAlignment="1" applyProtection="1">
      <alignment horizontal="center" vertical="center" wrapText="1"/>
      <protection locked="0"/>
    </xf>
    <xf numFmtId="0" fontId="21" fillId="22" borderId="17" xfId="24" applyFont="1" applyFill="1" applyBorder="1" applyAlignment="1" applyProtection="1">
      <alignment horizontal="center" vertical="center" wrapText="1"/>
      <protection locked="0"/>
    </xf>
    <xf numFmtId="0" fontId="21" fillId="22" borderId="1" xfId="24" applyFont="1" applyFill="1" applyBorder="1" applyAlignment="1" applyProtection="1">
      <alignment horizontal="center" vertical="center" wrapText="1"/>
      <protection locked="0"/>
    </xf>
    <xf numFmtId="0" fontId="21" fillId="22" borderId="17" xfId="24" applyFont="1" applyFill="1" applyBorder="1" applyAlignment="1" applyProtection="1">
      <alignment horizontal="justify" vertical="center" wrapText="1"/>
      <protection locked="0"/>
    </xf>
    <xf numFmtId="0" fontId="3" fillId="0" borderId="17" xfId="24" applyBorder="1" applyAlignment="1" applyProtection="1">
      <alignment horizontal="justify" vertical="center" wrapText="1"/>
      <protection locked="0"/>
    </xf>
    <xf numFmtId="0" fontId="34" fillId="22" borderId="17" xfId="24" applyFont="1" applyFill="1" applyBorder="1" applyAlignment="1" applyProtection="1">
      <alignment horizontal="justify" vertical="center" wrapText="1"/>
      <protection locked="0"/>
    </xf>
    <xf numFmtId="0" fontId="3" fillId="22" borderId="17" xfId="24" applyFill="1" applyBorder="1" applyAlignment="1">
      <alignment horizontal="left" vertical="center" wrapText="1"/>
    </xf>
    <xf numFmtId="0" fontId="3" fillId="0" borderId="17" xfId="24" applyBorder="1" applyAlignment="1" applyProtection="1">
      <alignment horizontal="left" vertical="center"/>
      <protection locked="0"/>
    </xf>
    <xf numFmtId="14" fontId="3" fillId="22" borderId="17" xfId="24" applyNumberFormat="1" applyFill="1" applyBorder="1" applyAlignment="1" applyProtection="1">
      <alignment horizontal="justify" vertical="center" wrapText="1"/>
      <protection locked="0"/>
    </xf>
    <xf numFmtId="0" fontId="3" fillId="0" borderId="17" xfId="24" applyBorder="1" applyAlignment="1" applyProtection="1">
      <alignment horizontal="left" vertical="center" wrapText="1"/>
      <protection locked="0"/>
    </xf>
    <xf numFmtId="0" fontId="3" fillId="0" borderId="1" xfId="16" applyBorder="1" applyAlignment="1">
      <alignment horizontal="left" vertical="center" wrapText="1"/>
    </xf>
    <xf numFmtId="0" fontId="45" fillId="22" borderId="1" xfId="24" applyFont="1" applyFill="1" applyBorder="1" applyAlignment="1">
      <alignment horizontal="center" vertical="center" wrapText="1"/>
    </xf>
    <xf numFmtId="0" fontId="3" fillId="22" borderId="1" xfId="24" applyFill="1" applyBorder="1" applyAlignment="1">
      <alignment horizontal="center" vertical="center" wrapText="1"/>
    </xf>
    <xf numFmtId="0" fontId="3" fillId="2" borderId="17" xfId="24" applyFill="1" applyBorder="1" applyAlignment="1">
      <alignment vertical="center" wrapText="1"/>
    </xf>
    <xf numFmtId="0" fontId="21" fillId="0" borderId="17" xfId="24" applyFont="1" applyBorder="1" applyAlignment="1" applyProtection="1">
      <alignment vertical="center" wrapText="1"/>
      <protection locked="0"/>
    </xf>
    <xf numFmtId="14" fontId="3" fillId="0" borderId="17" xfId="24" applyNumberFormat="1" applyBorder="1" applyAlignment="1" applyProtection="1">
      <alignment horizontal="center" vertical="center" wrapText="1"/>
      <protection locked="0"/>
    </xf>
    <xf numFmtId="0" fontId="3" fillId="0" borderId="1" xfId="24" applyBorder="1" applyAlignment="1">
      <alignment horizontal="left" vertical="center" wrapText="1"/>
    </xf>
    <xf numFmtId="0" fontId="22" fillId="0" borderId="17" xfId="24" applyFont="1" applyBorder="1" applyAlignment="1" applyProtection="1">
      <alignment horizontal="center" vertical="center" wrapText="1"/>
      <protection locked="0"/>
    </xf>
    <xf numFmtId="9" fontId="3" fillId="2" borderId="17" xfId="24" applyNumberFormat="1" applyFill="1" applyBorder="1" applyAlignment="1" applyProtection="1">
      <alignment horizontal="center" vertical="center" wrapText="1"/>
      <protection locked="0"/>
    </xf>
    <xf numFmtId="0" fontId="3" fillId="0" borderId="20" xfId="24" applyBorder="1" applyAlignment="1" applyProtection="1">
      <alignment vertical="center" wrapText="1"/>
      <protection locked="0"/>
    </xf>
    <xf numFmtId="0" fontId="3" fillId="0" borderId="1" xfId="24" applyBorder="1" applyAlignment="1" applyProtection="1">
      <alignment horizontal="center" vertical="center"/>
      <protection locked="0"/>
    </xf>
    <xf numFmtId="9" fontId="3" fillId="22" borderId="17" xfId="26" applyNumberFormat="1" applyFont="1" applyFill="1" applyBorder="1" applyAlignment="1" applyProtection="1">
      <alignment horizontal="center" vertical="center" wrapText="1"/>
      <protection locked="0"/>
    </xf>
    <xf numFmtId="14" fontId="3" fillId="22" borderId="1" xfId="24" applyNumberFormat="1" applyFill="1" applyBorder="1" applyAlignment="1" applyProtection="1">
      <alignment horizontal="right" vertical="center"/>
      <protection locked="0"/>
    </xf>
    <xf numFmtId="9" fontId="3" fillId="22" borderId="1" xfId="14" applyFont="1" applyFill="1" applyBorder="1" applyAlignment="1" applyProtection="1">
      <alignment horizontal="right" vertical="center"/>
      <protection locked="0"/>
    </xf>
    <xf numFmtId="0" fontId="3" fillId="22" borderId="1" xfId="24" applyFill="1" applyBorder="1" applyProtection="1">
      <protection locked="0"/>
    </xf>
    <xf numFmtId="0" fontId="3" fillId="22" borderId="1" xfId="24" applyFill="1" applyBorder="1" applyAlignment="1" applyProtection="1">
      <alignment horizontal="right"/>
      <protection locked="0"/>
    </xf>
    <xf numFmtId="9" fontId="3" fillId="22" borderId="17" xfId="14" applyFont="1" applyFill="1" applyBorder="1" applyAlignment="1" applyProtection="1">
      <alignment horizontal="left" vertical="center" wrapText="1"/>
      <protection locked="0"/>
    </xf>
    <xf numFmtId="0" fontId="21" fillId="2" borderId="17" xfId="24" applyFont="1" applyFill="1" applyBorder="1" applyAlignment="1" applyProtection="1">
      <alignment horizontal="justify" vertical="center" wrapText="1"/>
      <protection locked="0"/>
    </xf>
    <xf numFmtId="0" fontId="3" fillId="0" borderId="17" xfId="23" applyFont="1" applyFill="1" applyBorder="1" applyAlignment="1" applyProtection="1">
      <alignment horizontal="left" vertical="center" wrapText="1"/>
      <protection locked="0"/>
    </xf>
    <xf numFmtId="14" fontId="3" fillId="22" borderId="17" xfId="14" applyNumberFormat="1" applyFont="1" applyFill="1" applyBorder="1" applyAlignment="1" applyProtection="1">
      <alignment horizontal="justify" vertical="center" wrapText="1"/>
      <protection locked="0"/>
    </xf>
    <xf numFmtId="9" fontId="3" fillId="0" borderId="17" xfId="14" applyFont="1" applyFill="1" applyBorder="1" applyAlignment="1" applyProtection="1">
      <alignment horizontal="justify" vertical="center" wrapText="1"/>
      <protection locked="0"/>
    </xf>
    <xf numFmtId="9" fontId="21" fillId="2" borderId="17" xfId="24" applyNumberFormat="1" applyFont="1" applyFill="1" applyBorder="1" applyAlignment="1" applyProtection="1">
      <alignment horizontal="center" vertical="center" wrapText="1"/>
      <protection locked="0"/>
    </xf>
    <xf numFmtId="0" fontId="3" fillId="0" borderId="17" xfId="23" applyFont="1" applyFill="1" applyBorder="1" applyAlignment="1" applyProtection="1">
      <alignment vertical="center" wrapText="1"/>
      <protection locked="0"/>
    </xf>
    <xf numFmtId="0" fontId="21" fillId="0" borderId="17" xfId="24" applyFont="1" applyBorder="1" applyAlignment="1" applyProtection="1">
      <alignment horizontal="justify" vertical="center" wrapText="1"/>
      <protection locked="0"/>
    </xf>
    <xf numFmtId="9" fontId="21" fillId="0" borderId="17" xfId="24" applyNumberFormat="1" applyFont="1" applyBorder="1" applyAlignment="1" applyProtection="1">
      <alignment horizontal="center" vertical="center" wrapText="1"/>
      <protection locked="0"/>
    </xf>
    <xf numFmtId="0" fontId="3" fillId="0" borderId="17" xfId="20" applyFont="1" applyFill="1" applyBorder="1" applyAlignment="1" applyProtection="1">
      <alignment vertical="center" wrapText="1"/>
      <protection locked="0"/>
    </xf>
    <xf numFmtId="0" fontId="3" fillId="30" borderId="1" xfId="24" applyFill="1" applyBorder="1" applyAlignment="1">
      <alignment vertical="center" wrapText="1"/>
    </xf>
    <xf numFmtId="0" fontId="3" fillId="2" borderId="1" xfId="20" applyFont="1" applyFill="1" applyBorder="1" applyAlignment="1" applyProtection="1">
      <alignment horizontal="center" vertical="center" wrapText="1"/>
      <protection locked="0"/>
    </xf>
    <xf numFmtId="0" fontId="3" fillId="0" borderId="0" xfId="24" applyAlignment="1">
      <alignment vertical="center" wrapText="1"/>
    </xf>
    <xf numFmtId="9" fontId="21" fillId="0" borderId="1" xfId="14" applyFont="1" applyFill="1" applyBorder="1" applyAlignment="1" applyProtection="1">
      <alignment horizontal="left" vertical="center" wrapText="1"/>
      <protection hidden="1"/>
    </xf>
    <xf numFmtId="9" fontId="21" fillId="2" borderId="1" xfId="14" applyFont="1" applyFill="1" applyBorder="1" applyAlignment="1" applyProtection="1">
      <alignment horizontal="left" vertical="center" wrapText="1"/>
      <protection hidden="1"/>
    </xf>
    <xf numFmtId="0" fontId="3" fillId="2" borderId="1" xfId="24" applyFill="1" applyBorder="1" applyAlignment="1" applyProtection="1">
      <alignment vertical="center" wrapText="1"/>
      <protection locked="0"/>
    </xf>
    <xf numFmtId="9" fontId="3" fillId="2" borderId="1" xfId="14" applyFont="1" applyFill="1" applyBorder="1" applyAlignment="1" applyProtection="1">
      <alignment horizontal="left" vertical="center" wrapText="1"/>
      <protection hidden="1"/>
    </xf>
    <xf numFmtId="9" fontId="3" fillId="0" borderId="1" xfId="14" applyFont="1" applyFill="1" applyBorder="1" applyAlignment="1" applyProtection="1">
      <alignment horizontal="left" vertical="center" wrapText="1"/>
      <protection hidden="1"/>
    </xf>
    <xf numFmtId="0" fontId="3" fillId="0" borderId="1" xfId="24" applyBorder="1" applyAlignment="1">
      <alignment vertical="center" wrapText="1"/>
    </xf>
    <xf numFmtId="0" fontId="3" fillId="28" borderId="1" xfId="24" applyFill="1" applyBorder="1" applyAlignment="1">
      <alignment vertical="center" wrapText="1"/>
    </xf>
    <xf numFmtId="0" fontId="3" fillId="26" borderId="1" xfId="24" applyFill="1" applyBorder="1" applyAlignment="1">
      <alignment vertical="center"/>
    </xf>
    <xf numFmtId="0" fontId="3" fillId="0" borderId="1" xfId="24" applyBorder="1" applyAlignment="1" applyProtection="1">
      <alignment horizontal="center" vertical="center" wrapText="1"/>
      <protection locked="0"/>
    </xf>
    <xf numFmtId="0" fontId="3" fillId="0" borderId="1" xfId="24" applyBorder="1" applyAlignment="1" applyProtection="1">
      <alignment horizontal="justify" vertical="top" wrapText="1"/>
      <protection locked="0"/>
    </xf>
    <xf numFmtId="0" fontId="3" fillId="0" borderId="1" xfId="24" applyBorder="1" applyAlignment="1" applyProtection="1">
      <alignment horizontal="justify" vertical="center" wrapText="1"/>
      <protection locked="0"/>
    </xf>
    <xf numFmtId="0" fontId="3" fillId="0" borderId="1" xfId="24" applyBorder="1" applyAlignment="1" applyProtection="1">
      <alignment horizontal="left" vertical="center" wrapText="1"/>
      <protection locked="0"/>
    </xf>
    <xf numFmtId="9" fontId="9" fillId="2" borderId="20" xfId="1" applyFont="1" applyFill="1" applyBorder="1" applyAlignment="1" applyProtection="1">
      <alignment horizontal="center" vertical="center"/>
    </xf>
    <xf numFmtId="0" fontId="9" fillId="2" borderId="20" xfId="0" applyFont="1" applyFill="1" applyBorder="1" applyAlignment="1" applyProtection="1">
      <alignment horizontal="center" vertical="center"/>
      <protection locked="0"/>
    </xf>
    <xf numFmtId="9" fontId="9" fillId="2" borderId="20" xfId="1" applyFont="1" applyFill="1" applyBorder="1" applyAlignment="1">
      <alignment horizontal="center" vertical="center"/>
    </xf>
    <xf numFmtId="0" fontId="9" fillId="2" borderId="20" xfId="0" applyFont="1" applyFill="1" applyBorder="1" applyAlignment="1" applyProtection="1">
      <alignment horizontal="left" vertical="center"/>
      <protection locked="0"/>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9" fontId="9" fillId="2" borderId="17" xfId="1" applyFont="1" applyFill="1" applyBorder="1" applyAlignment="1" applyProtection="1">
      <alignment horizontal="center" vertical="center"/>
    </xf>
    <xf numFmtId="14" fontId="9" fillId="2" borderId="17" xfId="0" applyNumberFormat="1" applyFont="1" applyFill="1" applyBorder="1" applyAlignment="1">
      <alignment horizontal="left" vertical="center"/>
    </xf>
    <xf numFmtId="9" fontId="9" fillId="2" borderId="17" xfId="1" applyFont="1" applyFill="1" applyBorder="1" applyAlignment="1" applyProtection="1">
      <alignment horizontal="center" vertical="center"/>
      <protection locked="0"/>
    </xf>
    <xf numFmtId="9" fontId="9" fillId="2" borderId="17" xfId="1" applyFont="1" applyFill="1" applyBorder="1" applyAlignment="1">
      <alignment horizontal="center" vertical="center"/>
    </xf>
    <xf numFmtId="0" fontId="9" fillId="2" borderId="17" xfId="0" applyFont="1" applyFill="1" applyBorder="1" applyAlignment="1" applyProtection="1">
      <alignment horizontal="left" vertical="center"/>
      <protection locked="0"/>
    </xf>
    <xf numFmtId="9" fontId="9" fillId="2" borderId="24" xfId="1" applyFont="1" applyFill="1" applyBorder="1" applyAlignment="1" applyProtection="1">
      <alignment horizontal="center" vertical="center"/>
    </xf>
    <xf numFmtId="0" fontId="4" fillId="4" borderId="1"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9" fontId="7" fillId="8" borderId="9" xfId="1" applyFont="1" applyFill="1" applyBorder="1" applyAlignment="1" applyProtection="1">
      <alignment horizontal="center" vertical="center" wrapText="1"/>
      <protection locked="0"/>
    </xf>
    <xf numFmtId="0" fontId="7" fillId="8" borderId="12" xfId="0" applyFont="1" applyFill="1" applyBorder="1" applyAlignment="1" applyProtection="1">
      <alignment horizontal="center" vertical="center" wrapText="1"/>
      <protection locked="0"/>
    </xf>
    <xf numFmtId="9" fontId="7" fillId="8" borderId="13" xfId="1"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12"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1" borderId="4" xfId="0" applyFont="1" applyFill="1" applyBorder="1" applyAlignment="1" applyProtection="1">
      <alignment horizontal="left"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1" borderId="1" xfId="0" applyFont="1" applyFill="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7" fillId="6" borderId="8"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0" xfId="0" applyFont="1" applyFill="1" applyAlignment="1" applyProtection="1">
      <alignment horizontal="center" vertical="center" wrapText="1"/>
      <protection locked="0"/>
    </xf>
    <xf numFmtId="0" fontId="7" fillId="6" borderId="12"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13"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1" borderId="1" xfId="0" applyFont="1" applyFill="1" applyBorder="1" applyAlignment="1" applyProtection="1">
      <alignment horizontal="center" vertical="center" wrapText="1"/>
      <protection locked="0"/>
    </xf>
    <xf numFmtId="9" fontId="7" fillId="6" borderId="1" xfId="1" applyFont="1" applyFill="1" applyBorder="1" applyAlignment="1" applyProtection="1">
      <alignment horizontal="center" vertical="center" wrapText="1"/>
      <protection locked="0"/>
    </xf>
    <xf numFmtId="0" fontId="5" fillId="2" borderId="8"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5"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1" borderId="7"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1" borderId="0" xfId="0" applyFont="1" applyFill="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1" borderId="6"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3"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41" fontId="22" fillId="9" borderId="1" xfId="6" applyFont="1" applyFill="1" applyBorder="1" applyAlignment="1">
      <alignment horizont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0" fillId="0" borderId="1" xfId="0" applyBorder="1" applyAlignment="1">
      <alignment horizontal="center"/>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xf>
    <xf numFmtId="0" fontId="15" fillId="0" borderId="0" xfId="0" applyFont="1" applyAlignment="1">
      <alignment horizontal="center" vertical="center" wrapText="1"/>
    </xf>
    <xf numFmtId="0" fontId="18" fillId="23" borderId="30" xfId="0" applyFont="1" applyFill="1" applyBorder="1" applyAlignment="1" applyProtection="1">
      <alignment horizontal="center" vertical="center" wrapText="1"/>
      <protection hidden="1"/>
    </xf>
    <xf numFmtId="0" fontId="18" fillId="23" borderId="35" xfId="0" applyFont="1" applyFill="1" applyBorder="1" applyAlignment="1" applyProtection="1">
      <alignment horizontal="center" vertical="center" wrapText="1"/>
      <protection hidden="1"/>
    </xf>
    <xf numFmtId="0" fontId="4" fillId="24" borderId="30" xfId="0" applyFont="1" applyFill="1" applyBorder="1" applyAlignment="1" applyProtection="1">
      <alignment horizontal="center" vertical="center" wrapText="1"/>
      <protection hidden="1"/>
    </xf>
    <xf numFmtId="0" fontId="4" fillId="24" borderId="35" xfId="0" applyFont="1" applyFill="1" applyBorder="1" applyAlignment="1" applyProtection="1">
      <alignment horizontal="center" vertical="center" wrapText="1"/>
      <protection hidden="1"/>
    </xf>
    <xf numFmtId="0" fontId="18" fillId="24" borderId="29" xfId="0" applyFont="1" applyFill="1" applyBorder="1" applyAlignment="1" applyProtection="1">
      <alignment horizontal="center" vertical="center" wrapText="1"/>
      <protection hidden="1"/>
    </xf>
    <xf numFmtId="0" fontId="18" fillId="24" borderId="35" xfId="0" applyFont="1" applyFill="1" applyBorder="1" applyAlignment="1" applyProtection="1">
      <alignment horizontal="center" vertical="center" wrapText="1"/>
      <protection hidden="1"/>
    </xf>
    <xf numFmtId="0" fontId="18" fillId="9" borderId="30" xfId="0" applyFont="1" applyFill="1" applyBorder="1" applyAlignment="1" applyProtection="1">
      <alignment horizontal="center" vertical="center" wrapText="1"/>
      <protection hidden="1"/>
    </xf>
    <xf numFmtId="0" fontId="18" fillId="9" borderId="35" xfId="0" applyFont="1" applyFill="1" applyBorder="1" applyAlignment="1" applyProtection="1">
      <alignment horizontal="center" vertical="center" wrapText="1"/>
      <protection hidden="1"/>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2" borderId="5" xfId="0" applyFont="1" applyFill="1" applyBorder="1" applyAlignment="1">
      <alignment horizont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14" fillId="2" borderId="1" xfId="0" applyFont="1" applyFill="1" applyBorder="1" applyAlignment="1">
      <alignment horizontal="center" vertical="center" wrapText="1"/>
    </xf>
    <xf numFmtId="0" fontId="7" fillId="2" borderId="28" xfId="0" applyFont="1" applyFill="1" applyBorder="1" applyAlignment="1" applyProtection="1">
      <alignment horizontal="left" vertical="center"/>
      <protection hidden="1"/>
    </xf>
    <xf numFmtId="0" fontId="7" fillId="2" borderId="15" xfId="0" applyFont="1" applyFill="1" applyBorder="1" applyAlignment="1" applyProtection="1">
      <alignment horizontal="left" vertical="center"/>
      <protection hidden="1"/>
    </xf>
    <xf numFmtId="0" fontId="7" fillId="2" borderId="32" xfId="0" applyFont="1" applyFill="1" applyBorder="1" applyAlignment="1" applyProtection="1">
      <alignment horizontal="left" vertical="center"/>
      <protection hidden="1"/>
    </xf>
    <xf numFmtId="0" fontId="7" fillId="2" borderId="33" xfId="0" applyFont="1" applyFill="1" applyBorder="1" applyAlignment="1" applyProtection="1">
      <alignment horizontal="left" vertical="center"/>
      <protection hidden="1"/>
    </xf>
    <xf numFmtId="0" fontId="18" fillId="2" borderId="30" xfId="0" applyFont="1" applyFill="1" applyBorder="1" applyAlignment="1" applyProtection="1">
      <alignment horizontal="center" vertical="center"/>
      <protection hidden="1"/>
    </xf>
    <xf numFmtId="0" fontId="18" fillId="2" borderId="31" xfId="0" applyFont="1" applyFill="1" applyBorder="1" applyAlignment="1" applyProtection="1">
      <alignment horizontal="center" vertical="center"/>
      <protection hidden="1"/>
    </xf>
    <xf numFmtId="0" fontId="18" fillId="2" borderId="11" xfId="0" applyFont="1" applyFill="1" applyBorder="1" applyAlignment="1" applyProtection="1">
      <alignment horizontal="center" vertical="center"/>
      <protection hidden="1"/>
    </xf>
    <xf numFmtId="0" fontId="18" fillId="2" borderId="34" xfId="0" applyFont="1" applyFill="1" applyBorder="1" applyAlignment="1" applyProtection="1">
      <alignment horizontal="center" vertical="center"/>
      <protection hidden="1"/>
    </xf>
    <xf numFmtId="0" fontId="18" fillId="0" borderId="30" xfId="0" applyFont="1" applyBorder="1" applyAlignment="1" applyProtection="1">
      <alignment horizontal="center" vertical="center" wrapText="1"/>
      <protection hidden="1"/>
    </xf>
    <xf numFmtId="0" fontId="18" fillId="0" borderId="31" xfId="0" applyFont="1" applyBorder="1" applyAlignment="1" applyProtection="1">
      <alignment horizontal="center" vertical="center" wrapText="1"/>
      <protection hidden="1"/>
    </xf>
    <xf numFmtId="0" fontId="3" fillId="0" borderId="20" xfId="24" applyBorder="1" applyAlignment="1" applyProtection="1">
      <alignment horizontal="center" vertical="center" wrapText="1"/>
      <protection locked="0"/>
    </xf>
    <xf numFmtId="0" fontId="3" fillId="0" borderId="18" xfId="24" applyBorder="1" applyAlignment="1" applyProtection="1">
      <alignment horizontal="center" vertical="center" wrapText="1"/>
      <protection locked="0"/>
    </xf>
    <xf numFmtId="0" fontId="3" fillId="0" borderId="17" xfId="24" applyBorder="1" applyAlignment="1" applyProtection="1">
      <alignment horizontal="center" vertical="center" wrapText="1"/>
      <protection locked="0"/>
    </xf>
    <xf numFmtId="0" fontId="3" fillId="25" borderId="20" xfId="24" applyFill="1" applyBorder="1" applyAlignment="1">
      <alignment horizontal="center" vertical="center"/>
    </xf>
    <xf numFmtId="0" fontId="3" fillId="25" borderId="18" xfId="24" applyFill="1" applyBorder="1" applyAlignment="1">
      <alignment horizontal="center" vertical="center"/>
    </xf>
    <xf numFmtId="0" fontId="3" fillId="25" borderId="17" xfId="24" applyFill="1" applyBorder="1" applyAlignment="1">
      <alignment horizontal="center" vertical="center"/>
    </xf>
    <xf numFmtId="0" fontId="3" fillId="0" borderId="20" xfId="24" applyBorder="1" applyAlignment="1" applyProtection="1">
      <alignment horizontal="center" vertical="center"/>
      <protection locked="0"/>
    </xf>
    <xf numFmtId="0" fontId="3" fillId="0" borderId="18" xfId="24" applyBorder="1" applyAlignment="1" applyProtection="1">
      <alignment horizontal="center" vertical="center"/>
      <protection locked="0"/>
    </xf>
    <xf numFmtId="0" fontId="3" fillId="0" borderId="17" xfId="24" applyBorder="1" applyAlignment="1" applyProtection="1">
      <alignment horizontal="center" vertical="center"/>
      <protection locked="0"/>
    </xf>
    <xf numFmtId="0" fontId="3" fillId="22" borderId="20" xfId="24" applyFill="1" applyBorder="1" applyAlignment="1" applyProtection="1">
      <alignment horizontal="center" vertical="center" wrapText="1"/>
      <protection locked="0"/>
    </xf>
    <xf numFmtId="0" fontId="3" fillId="22" borderId="18" xfId="24" applyFill="1" applyBorder="1" applyAlignment="1" applyProtection="1">
      <alignment horizontal="center" vertical="center" wrapText="1"/>
      <protection locked="0"/>
    </xf>
    <xf numFmtId="0" fontId="3" fillId="22" borderId="17" xfId="24" applyFill="1" applyBorder="1" applyAlignment="1" applyProtection="1">
      <alignment horizontal="center" vertical="center" wrapText="1"/>
      <protection locked="0"/>
    </xf>
    <xf numFmtId="0" fontId="45" fillId="22" borderId="20" xfId="24" applyFont="1" applyFill="1" applyBorder="1" applyAlignment="1" applyProtection="1">
      <alignment horizontal="center" vertical="center" wrapText="1"/>
      <protection locked="0"/>
    </xf>
    <xf numFmtId="0" fontId="45" fillId="22" borderId="18" xfId="24" applyFont="1" applyFill="1" applyBorder="1" applyAlignment="1" applyProtection="1">
      <alignment horizontal="center" vertical="center" wrapText="1"/>
      <protection locked="0"/>
    </xf>
    <xf numFmtId="0" fontId="45" fillId="22" borderId="17" xfId="24" applyFont="1" applyFill="1" applyBorder="1" applyAlignment="1" applyProtection="1">
      <alignment horizontal="center" vertical="center" wrapText="1"/>
      <protection locked="0"/>
    </xf>
    <xf numFmtId="0" fontId="3" fillId="0" borderId="20" xfId="24" applyBorder="1" applyAlignment="1" applyProtection="1">
      <alignment horizontal="left" vertical="center" wrapText="1"/>
      <protection locked="0"/>
    </xf>
    <xf numFmtId="0" fontId="3" fillId="0" borderId="18" xfId="24" applyBorder="1" applyAlignment="1" applyProtection="1">
      <alignment horizontal="left" vertical="center" wrapText="1"/>
      <protection locked="0"/>
    </xf>
    <xf numFmtId="0" fontId="3" fillId="0" borderId="17" xfId="24" applyBorder="1" applyAlignment="1" applyProtection="1">
      <alignment horizontal="left" vertical="center" wrapText="1"/>
      <protection locked="0"/>
    </xf>
    <xf numFmtId="0" fontId="3" fillId="22" borderId="20" xfId="24" applyFill="1" applyBorder="1" applyAlignment="1">
      <alignment horizontal="left" vertical="center" wrapText="1"/>
    </xf>
    <xf numFmtId="0" fontId="3" fillId="22" borderId="18" xfId="24" applyFill="1" applyBorder="1" applyAlignment="1">
      <alignment horizontal="left" vertical="center" wrapText="1"/>
    </xf>
    <xf numFmtId="0" fontId="3" fillId="22" borderId="17" xfId="24" applyFill="1" applyBorder="1" applyAlignment="1">
      <alignment horizontal="left" vertical="center" wrapText="1"/>
    </xf>
    <xf numFmtId="0" fontId="3" fillId="22" borderId="20" xfId="24" applyFill="1" applyBorder="1" applyAlignment="1" applyProtection="1">
      <alignment horizontal="left" vertical="center" wrapText="1"/>
      <protection locked="0"/>
    </xf>
    <xf numFmtId="0" fontId="3" fillId="22" borderId="18" xfId="24" applyFill="1" applyBorder="1" applyAlignment="1" applyProtection="1">
      <alignment horizontal="left" vertical="center" wrapText="1"/>
      <protection locked="0"/>
    </xf>
    <xf numFmtId="0" fontId="3" fillId="22" borderId="17" xfId="24" applyFill="1" applyBorder="1" applyAlignment="1" applyProtection="1">
      <alignment horizontal="left" vertical="center" wrapText="1"/>
      <protection locked="0"/>
    </xf>
    <xf numFmtId="0" fontId="3" fillId="22" borderId="20" xfId="3" applyFill="1" applyBorder="1" applyAlignment="1" applyProtection="1">
      <alignment horizontal="center" vertical="center" wrapText="1"/>
      <protection locked="0"/>
    </xf>
    <xf numFmtId="0" fontId="3" fillId="22" borderId="17" xfId="3" applyFill="1" applyBorder="1" applyAlignment="1" applyProtection="1">
      <alignment horizontal="center" vertical="center" wrapText="1"/>
      <protection locked="0"/>
    </xf>
    <xf numFmtId="0" fontId="3" fillId="22" borderId="20" xfId="24" applyFill="1" applyBorder="1" applyAlignment="1" applyProtection="1">
      <alignment vertical="center" wrapText="1"/>
      <protection locked="0"/>
    </xf>
    <xf numFmtId="0" fontId="3" fillId="22" borderId="18" xfId="24" applyFill="1" applyBorder="1" applyAlignment="1" applyProtection="1">
      <alignment vertical="center" wrapText="1"/>
      <protection locked="0"/>
    </xf>
    <xf numFmtId="0" fontId="3" fillId="22" borderId="17" xfId="24" applyFill="1" applyBorder="1" applyAlignment="1" applyProtection="1">
      <alignment vertical="center" wrapText="1"/>
      <protection locked="0"/>
    </xf>
    <xf numFmtId="0" fontId="3" fillId="22" borderId="20" xfId="24" applyFill="1" applyBorder="1" applyAlignment="1" applyProtection="1">
      <alignment horizontal="center" vertical="center"/>
      <protection locked="0"/>
    </xf>
    <xf numFmtId="0" fontId="3" fillId="22" borderId="17" xfId="24" applyFill="1" applyBorder="1" applyAlignment="1" applyProtection="1">
      <alignment horizontal="center" vertical="center"/>
      <protection locked="0"/>
    </xf>
    <xf numFmtId="0" fontId="3" fillId="22" borderId="20" xfId="24" applyFill="1" applyBorder="1" applyAlignment="1">
      <alignment vertical="center" wrapText="1"/>
    </xf>
    <xf numFmtId="0" fontId="3" fillId="22" borderId="17" xfId="24" applyFill="1" applyBorder="1" applyAlignment="1">
      <alignment vertical="center" wrapText="1"/>
    </xf>
    <xf numFmtId="0" fontId="3" fillId="22" borderId="18" xfId="3" applyFill="1" applyBorder="1" applyAlignment="1" applyProtection="1">
      <alignment horizontal="center" vertical="center" wrapText="1"/>
      <protection locked="0"/>
    </xf>
    <xf numFmtId="0" fontId="3" fillId="22" borderId="1" xfId="24" applyFill="1" applyBorder="1" applyAlignment="1" applyProtection="1">
      <alignment vertical="center" wrapText="1"/>
      <protection locked="0"/>
    </xf>
    <xf numFmtId="0" fontId="3" fillId="15" borderId="1" xfId="24" applyFill="1" applyBorder="1" applyAlignment="1">
      <alignment horizontal="center" vertical="center"/>
    </xf>
    <xf numFmtId="0" fontId="3" fillId="0" borderId="1" xfId="24" applyBorder="1" applyAlignment="1" applyProtection="1">
      <alignment vertical="center" wrapText="1"/>
      <protection locked="0"/>
    </xf>
    <xf numFmtId="0" fontId="3" fillId="30" borderId="1" xfId="24" applyFill="1" applyBorder="1" applyAlignment="1">
      <alignment horizontal="center" vertical="center"/>
    </xf>
    <xf numFmtId="0" fontId="45" fillId="30" borderId="1" xfId="24" applyFont="1" applyFill="1" applyBorder="1" applyAlignment="1">
      <alignment horizontal="center" vertical="center" wrapText="1"/>
    </xf>
    <xf numFmtId="0" fontId="3" fillId="0" borderId="20" xfId="24" applyBorder="1" applyAlignment="1" applyProtection="1">
      <alignment vertical="center" wrapText="1"/>
      <protection locked="0"/>
    </xf>
    <xf numFmtId="0" fontId="3" fillId="0" borderId="18" xfId="24" applyBorder="1" applyAlignment="1" applyProtection="1">
      <alignment vertical="center" wrapText="1"/>
      <protection locked="0"/>
    </xf>
    <xf numFmtId="0" fontId="3" fillId="0" borderId="17" xfId="24" applyBorder="1" applyAlignment="1" applyProtection="1">
      <alignment vertical="center" wrapText="1"/>
      <protection locked="0"/>
    </xf>
    <xf numFmtId="0" fontId="3" fillId="22" borderId="1" xfId="24" applyFill="1" applyBorder="1" applyAlignment="1">
      <alignment vertical="center" wrapText="1"/>
    </xf>
    <xf numFmtId="0" fontId="3" fillId="22" borderId="18" xfId="24" applyFill="1" applyBorder="1" applyAlignment="1" applyProtection="1">
      <alignment horizontal="center" vertical="center"/>
      <protection locked="0"/>
    </xf>
    <xf numFmtId="0" fontId="22" fillId="0" borderId="20" xfId="24" applyFont="1" applyBorder="1" applyAlignment="1" applyProtection="1">
      <alignment horizontal="center" vertical="center" wrapText="1"/>
      <protection locked="0"/>
    </xf>
    <xf numFmtId="0" fontId="22" fillId="0" borderId="18" xfId="24" applyFont="1" applyBorder="1" applyAlignment="1" applyProtection="1">
      <alignment horizontal="center" vertical="center" wrapText="1"/>
      <protection locked="0"/>
    </xf>
    <xf numFmtId="0" fontId="22" fillId="0" borderId="17" xfId="24" applyFont="1" applyBorder="1" applyAlignment="1" applyProtection="1">
      <alignment horizontal="center" vertical="center" wrapText="1"/>
      <protection locked="0"/>
    </xf>
    <xf numFmtId="0" fontId="3" fillId="0" borderId="20" xfId="24" applyBorder="1" applyAlignment="1" applyProtection="1">
      <alignment horizontal="justify" vertical="center" wrapText="1"/>
      <protection locked="0"/>
    </xf>
    <xf numFmtId="0" fontId="3" fillId="0" borderId="18" xfId="24" applyBorder="1" applyAlignment="1" applyProtection="1">
      <alignment horizontal="justify" vertical="center" wrapText="1"/>
      <protection locked="0"/>
    </xf>
    <xf numFmtId="0" fontId="3" fillId="0" borderId="17" xfId="24" applyBorder="1" applyAlignment="1" applyProtection="1">
      <alignment horizontal="justify" vertical="center" wrapText="1"/>
      <protection locked="0"/>
    </xf>
    <xf numFmtId="0" fontId="3" fillId="0" borderId="20" xfId="24" applyBorder="1" applyAlignment="1">
      <alignment vertical="center" wrapText="1"/>
    </xf>
    <xf numFmtId="0" fontId="3" fillId="0" borderId="18" xfId="24" applyBorder="1" applyAlignment="1">
      <alignment vertical="center" wrapText="1"/>
    </xf>
    <xf numFmtId="0" fontId="3" fillId="0" borderId="17" xfId="24" applyBorder="1" applyAlignment="1">
      <alignment vertical="center" wrapText="1"/>
    </xf>
    <xf numFmtId="0" fontId="3" fillId="22" borderId="20" xfId="24" applyFill="1" applyBorder="1" applyAlignment="1">
      <alignment horizontal="center" vertical="center" wrapText="1"/>
    </xf>
    <xf numFmtId="0" fontId="3" fillId="22" borderId="18" xfId="24" applyFill="1" applyBorder="1" applyAlignment="1">
      <alignment horizontal="center" vertical="center" wrapText="1"/>
    </xf>
    <xf numFmtId="0" fontId="3" fillId="22" borderId="17" xfId="24" applyFill="1" applyBorder="1" applyAlignment="1">
      <alignment horizontal="center" vertical="center" wrapText="1"/>
    </xf>
    <xf numFmtId="0" fontId="3" fillId="25" borderId="8" xfId="24" applyFill="1" applyBorder="1" applyAlignment="1">
      <alignment horizontal="center" vertical="center"/>
    </xf>
    <xf numFmtId="0" fontId="3" fillId="25" borderId="12" xfId="24" applyFill="1" applyBorder="1" applyAlignment="1">
      <alignment horizontal="center" vertical="center"/>
    </xf>
    <xf numFmtId="0" fontId="3" fillId="22" borderId="1" xfId="24" applyFill="1" applyBorder="1" applyAlignment="1" applyProtection="1">
      <alignment horizontal="center" vertical="center" wrapText="1"/>
      <protection locked="0"/>
    </xf>
    <xf numFmtId="0" fontId="3" fillId="22" borderId="1" xfId="24" applyFill="1" applyBorder="1" applyAlignment="1" applyProtection="1">
      <alignment horizontal="center" vertical="center"/>
      <protection locked="0"/>
    </xf>
    <xf numFmtId="0" fontId="3" fillId="0" borderId="20" xfId="24" applyBorder="1" applyAlignment="1" applyProtection="1">
      <alignment vertical="center"/>
      <protection locked="0"/>
    </xf>
    <xf numFmtId="0" fontId="3" fillId="0" borderId="18" xfId="24" applyBorder="1" applyAlignment="1" applyProtection="1">
      <alignment vertical="center"/>
      <protection locked="0"/>
    </xf>
    <xf numFmtId="0" fontId="3" fillId="0" borderId="17" xfId="24" applyBorder="1" applyAlignment="1" applyProtection="1">
      <alignment vertical="center"/>
      <protection locked="0"/>
    </xf>
    <xf numFmtId="0" fontId="3" fillId="22" borderId="8" xfId="24" applyFill="1" applyBorder="1" applyAlignment="1" applyProtection="1">
      <alignment horizontal="center" vertical="center" wrapText="1"/>
      <protection locked="0"/>
    </xf>
    <xf numFmtId="0" fontId="3" fillId="22" borderId="12" xfId="24" applyFill="1" applyBorder="1" applyAlignment="1" applyProtection="1">
      <alignment horizontal="center" vertical="center" wrapText="1"/>
      <protection locked="0"/>
    </xf>
    <xf numFmtId="0" fontId="45" fillId="0" borderId="20" xfId="24" applyFont="1" applyBorder="1" applyAlignment="1" applyProtection="1">
      <alignment horizontal="center" vertical="center" wrapText="1"/>
      <protection locked="0"/>
    </xf>
    <xf numFmtId="0" fontId="45" fillId="0" borderId="18" xfId="24" applyFont="1" applyBorder="1" applyAlignment="1" applyProtection="1">
      <alignment horizontal="center" vertical="center" wrapText="1"/>
      <protection locked="0"/>
    </xf>
    <xf numFmtId="0" fontId="45" fillId="0" borderId="17" xfId="24" applyFont="1" applyBorder="1" applyAlignment="1" applyProtection="1">
      <alignment horizontal="center" vertical="center" wrapText="1"/>
      <protection locked="0"/>
    </xf>
    <xf numFmtId="0" fontId="3" fillId="22" borderId="18" xfId="24" applyFill="1" applyBorder="1" applyAlignment="1">
      <alignment vertical="center" wrapText="1"/>
    </xf>
    <xf numFmtId="0" fontId="3" fillId="0" borderId="20" xfId="24" applyBorder="1" applyAlignment="1" applyProtection="1">
      <alignment horizontal="left" vertical="center"/>
      <protection locked="0"/>
    </xf>
    <xf numFmtId="0" fontId="3" fillId="0" borderId="17" xfId="24" applyBorder="1" applyAlignment="1" applyProtection="1">
      <alignment horizontal="left" vertical="center"/>
      <protection locked="0"/>
    </xf>
    <xf numFmtId="0" fontId="49" fillId="22" borderId="18" xfId="24" applyFont="1" applyFill="1" applyBorder="1" applyAlignment="1" applyProtection="1">
      <alignment vertical="center" wrapText="1"/>
      <protection locked="0"/>
    </xf>
    <xf numFmtId="0" fontId="49" fillId="22" borderId="17" xfId="24" applyFont="1" applyFill="1" applyBorder="1" applyAlignment="1" applyProtection="1">
      <alignment vertical="center" wrapText="1"/>
      <protection locked="0"/>
    </xf>
    <xf numFmtId="0" fontId="21" fillId="22" borderId="20" xfId="24" applyFont="1" applyFill="1" applyBorder="1" applyAlignment="1" applyProtection="1">
      <alignment vertical="center" wrapText="1"/>
      <protection locked="0"/>
    </xf>
    <xf numFmtId="0" fontId="21" fillId="22" borderId="17" xfId="24" applyFont="1" applyFill="1" applyBorder="1" applyAlignment="1" applyProtection="1">
      <alignment vertical="center" wrapText="1"/>
      <protection locked="0"/>
    </xf>
    <xf numFmtId="0" fontId="22" fillId="22" borderId="20" xfId="24" applyFont="1" applyFill="1" applyBorder="1" applyAlignment="1" applyProtection="1">
      <alignment horizontal="center" vertical="center" wrapText="1"/>
      <protection locked="0"/>
    </xf>
    <xf numFmtId="0" fontId="22" fillId="22" borderId="17" xfId="24" applyFont="1" applyFill="1" applyBorder="1" applyAlignment="1" applyProtection="1">
      <alignment horizontal="center" vertical="center" wrapText="1"/>
      <protection locked="0"/>
    </xf>
    <xf numFmtId="0" fontId="45" fillId="22" borderId="20" xfId="24" applyFont="1" applyFill="1" applyBorder="1" applyAlignment="1">
      <alignment horizontal="center" vertical="center" wrapText="1"/>
    </xf>
    <xf numFmtId="0" fontId="45" fillId="22" borderId="17" xfId="24" applyFont="1" applyFill="1" applyBorder="1" applyAlignment="1">
      <alignment horizontal="center" vertical="center" wrapText="1"/>
    </xf>
    <xf numFmtId="0" fontId="3" fillId="0" borderId="18" xfId="24" applyBorder="1" applyAlignment="1" applyProtection="1">
      <alignment horizontal="left" vertical="center"/>
      <protection locked="0"/>
    </xf>
    <xf numFmtId="0" fontId="21" fillId="22" borderId="20" xfId="24" applyFont="1" applyFill="1" applyBorder="1" applyAlignment="1">
      <alignment vertical="center" wrapText="1"/>
    </xf>
    <xf numFmtId="0" fontId="21" fillId="22" borderId="17" xfId="24" applyFont="1" applyFill="1" applyBorder="1" applyAlignment="1">
      <alignment vertical="center" wrapText="1"/>
    </xf>
    <xf numFmtId="0" fontId="21" fillId="22" borderId="20" xfId="24" applyFont="1" applyFill="1" applyBorder="1" applyAlignment="1" applyProtection="1">
      <alignment horizontal="center" vertical="center" wrapText="1"/>
      <protection locked="0"/>
    </xf>
    <xf numFmtId="0" fontId="21" fillId="22" borderId="17" xfId="24" applyFont="1" applyFill="1" applyBorder="1" applyAlignment="1" applyProtection="1">
      <alignment horizontal="center" vertical="center" wrapText="1"/>
      <protection locked="0"/>
    </xf>
    <xf numFmtId="0" fontId="3" fillId="25" borderId="20" xfId="24" applyFill="1" applyBorder="1" applyAlignment="1">
      <alignment vertical="center"/>
    </xf>
    <xf numFmtId="0" fontId="3" fillId="25" borderId="17" xfId="24" applyFill="1" applyBorder="1" applyAlignment="1">
      <alignment vertical="center"/>
    </xf>
    <xf numFmtId="0" fontId="45" fillId="2" borderId="1" xfId="24" applyFont="1" applyFill="1" applyBorder="1" applyAlignment="1" applyProtection="1">
      <alignment horizontal="center" vertical="center" wrapText="1"/>
      <protection locked="0"/>
    </xf>
    <xf numFmtId="0" fontId="45" fillId="0" borderId="1" xfId="24" applyFont="1" applyBorder="1" applyAlignment="1" applyProtection="1">
      <alignment horizontal="center" vertical="center" wrapText="1"/>
      <protection locked="0"/>
    </xf>
    <xf numFmtId="0" fontId="45" fillId="0" borderId="3" xfId="24" applyFont="1" applyBorder="1" applyAlignment="1" applyProtection="1">
      <alignment horizontal="center" vertical="center"/>
      <protection locked="0"/>
    </xf>
    <xf numFmtId="0" fontId="45" fillId="0" borderId="4" xfId="24" applyFont="1" applyBorder="1" applyAlignment="1" applyProtection="1">
      <alignment horizontal="center" vertical="center"/>
      <protection locked="0"/>
    </xf>
    <xf numFmtId="0" fontId="3" fillId="22" borderId="1" xfId="24" applyFill="1" applyBorder="1" applyAlignment="1" applyProtection="1">
      <alignment horizontal="center"/>
      <protection locked="0"/>
    </xf>
    <xf numFmtId="0" fontId="14" fillId="22" borderId="8" xfId="24" applyFont="1" applyFill="1" applyBorder="1" applyAlignment="1" applyProtection="1">
      <alignment horizontal="center" vertical="center" wrapText="1"/>
      <protection locked="0"/>
    </xf>
    <xf numFmtId="0" fontId="14" fillId="22" borderId="7" xfId="24" applyFont="1" applyFill="1" applyBorder="1" applyAlignment="1" applyProtection="1">
      <alignment horizontal="center" vertical="center" wrapText="1"/>
      <protection locked="0"/>
    </xf>
    <xf numFmtId="0" fontId="14" fillId="22" borderId="9" xfId="24" applyFont="1" applyFill="1" applyBorder="1" applyAlignment="1" applyProtection="1">
      <alignment horizontal="center" vertical="center" wrapText="1"/>
      <protection locked="0"/>
    </xf>
    <xf numFmtId="0" fontId="14" fillId="22" borderId="10" xfId="24" applyFont="1" applyFill="1" applyBorder="1" applyAlignment="1" applyProtection="1">
      <alignment horizontal="center" vertical="center" wrapText="1"/>
      <protection locked="0"/>
    </xf>
    <xf numFmtId="0" fontId="14" fillId="22" borderId="0" xfId="24" applyFont="1" applyFill="1" applyAlignment="1" applyProtection="1">
      <alignment horizontal="center" vertical="center" wrapText="1"/>
      <protection locked="0"/>
    </xf>
    <xf numFmtId="0" fontId="14" fillId="22" borderId="5" xfId="24" applyFont="1" applyFill="1" applyBorder="1" applyAlignment="1" applyProtection="1">
      <alignment horizontal="center" vertical="center" wrapText="1"/>
      <protection locked="0"/>
    </xf>
    <xf numFmtId="0" fontId="14" fillId="22" borderId="12" xfId="24" applyFont="1" applyFill="1" applyBorder="1" applyAlignment="1" applyProtection="1">
      <alignment horizontal="center" vertical="center" wrapText="1"/>
      <protection locked="0"/>
    </xf>
    <xf numFmtId="0" fontId="14" fillId="22" borderId="6" xfId="24" applyFont="1" applyFill="1" applyBorder="1" applyAlignment="1" applyProtection="1">
      <alignment horizontal="center" vertical="center" wrapText="1"/>
      <protection locked="0"/>
    </xf>
    <xf numFmtId="0" fontId="14" fillId="22" borderId="13" xfId="24" applyFont="1" applyFill="1" applyBorder="1" applyAlignment="1" applyProtection="1">
      <alignment horizontal="center" vertical="center" wrapText="1"/>
      <protection locked="0"/>
    </xf>
    <xf numFmtId="0" fontId="45" fillId="22" borderId="0" xfId="24" applyFont="1" applyFill="1" applyAlignment="1" applyProtection="1">
      <alignment horizontal="center" vertical="top"/>
      <protection locked="0"/>
    </xf>
    <xf numFmtId="0" fontId="45" fillId="22" borderId="0" xfId="24" applyFont="1" applyFill="1" applyAlignment="1" applyProtection="1">
      <alignment horizontal="right" vertical="top"/>
      <protection locked="0"/>
    </xf>
    <xf numFmtId="0" fontId="45" fillId="23" borderId="3" xfId="24" applyFont="1" applyFill="1" applyBorder="1" applyAlignment="1" applyProtection="1">
      <alignment horizontal="center" vertical="center"/>
      <protection locked="0"/>
    </xf>
    <xf numFmtId="0" fontId="45" fillId="23" borderId="4" xfId="24" applyFont="1" applyFill="1" applyBorder="1" applyAlignment="1" applyProtection="1">
      <alignment horizontal="center" vertical="center"/>
      <protection locked="0"/>
    </xf>
    <xf numFmtId="0" fontId="45" fillId="23" borderId="2" xfId="24" applyFont="1" applyFill="1" applyBorder="1" applyAlignment="1" applyProtection="1">
      <alignment horizontal="center" vertical="center"/>
      <protection locked="0"/>
    </xf>
    <xf numFmtId="0" fontId="45" fillId="24" borderId="3" xfId="24" applyFont="1" applyFill="1" applyBorder="1" applyAlignment="1" applyProtection="1">
      <alignment horizontal="center" vertical="center"/>
      <protection locked="0"/>
    </xf>
    <xf numFmtId="0" fontId="45" fillId="24" borderId="4" xfId="24" applyFont="1" applyFill="1" applyBorder="1" applyAlignment="1" applyProtection="1">
      <alignment horizontal="center" vertical="center"/>
      <protection locked="0"/>
    </xf>
    <xf numFmtId="0" fontId="45" fillId="24" borderId="2" xfId="24" applyFont="1" applyFill="1" applyBorder="1" applyAlignment="1" applyProtection="1">
      <alignment horizontal="center" vertical="center"/>
      <protection locked="0"/>
    </xf>
    <xf numFmtId="0" fontId="45" fillId="9" borderId="1" xfId="24" applyFont="1" applyFill="1" applyBorder="1" applyAlignment="1" applyProtection="1">
      <alignment horizontal="center" vertical="center"/>
      <protection locked="0"/>
    </xf>
    <xf numFmtId="0" fontId="45" fillId="22" borderId="12" xfId="24" applyFont="1" applyFill="1" applyBorder="1" applyAlignment="1" applyProtection="1">
      <alignment horizontal="center" vertical="center"/>
      <protection locked="0"/>
    </xf>
    <xf numFmtId="0" fontId="45" fillId="22" borderId="6" xfId="24" applyFont="1" applyFill="1" applyBorder="1" applyAlignment="1" applyProtection="1">
      <alignment horizontal="center" vertical="center"/>
      <protection locked="0"/>
    </xf>
    <xf numFmtId="0" fontId="45" fillId="22" borderId="13" xfId="24" applyFont="1" applyFill="1" applyBorder="1" applyAlignment="1" applyProtection="1">
      <alignment horizontal="center" vertical="center"/>
      <protection locked="0"/>
    </xf>
    <xf numFmtId="0" fontId="45" fillId="0" borderId="1" xfId="24" applyFont="1" applyBorder="1" applyAlignment="1" applyProtection="1">
      <alignment horizontal="center" vertical="center"/>
      <protection locked="0"/>
    </xf>
    <xf numFmtId="0" fontId="45" fillId="22" borderId="3" xfId="24" applyFont="1" applyFill="1" applyBorder="1" applyAlignment="1" applyProtection="1">
      <alignment horizontal="center" vertical="center"/>
      <protection locked="0"/>
    </xf>
    <xf numFmtId="0" fontId="45" fillId="22" borderId="4" xfId="24" applyFont="1" applyFill="1" applyBorder="1" applyAlignment="1" applyProtection="1">
      <alignment horizontal="center" vertical="center"/>
      <protection locked="0"/>
    </xf>
    <xf numFmtId="0" fontId="45" fillId="22" borderId="2" xfId="24" applyFont="1" applyFill="1" applyBorder="1" applyAlignment="1" applyProtection="1">
      <alignment horizontal="center" vertical="center"/>
      <protection locked="0"/>
    </xf>
  </cellXfs>
  <cellStyles count="27">
    <cellStyle name="Bueno" xfId="23" builtinId="26"/>
    <cellStyle name="Énfasis2" xfId="7" builtinId="33"/>
    <cellStyle name="Millares [0]" xfId="6" builtinId="6"/>
    <cellStyle name="Millares [0] 2" xfId="2" xr:uid="{00000000-0005-0000-0000-000000000000}"/>
    <cellStyle name="Millares [0] 3" xfId="17" xr:uid="{ECE62BB6-0210-4CFF-A608-FCB2523F653B}"/>
    <cellStyle name="Millares [0] 3 2" xfId="26" xr:uid="{09E1EE3B-63EB-4A40-851D-4D1DD8E7B134}"/>
    <cellStyle name="Millares [0] 4" xfId="21" xr:uid="{0926236F-DA5C-4B51-A536-B6DCF827D0FE}"/>
    <cellStyle name="Millares 2" xfId="15" xr:uid="{0407142B-F0EF-4FB4-A1FF-4F8AA228747A}"/>
    <cellStyle name="Millares 2 2" xfId="11" xr:uid="{8E93F9EE-69F4-45C5-B638-F6CBE45E3E84}"/>
    <cellStyle name="Millares 2 3" xfId="25" xr:uid="{2CDDE1C8-0EAA-4963-A648-F17B0D3A9522}"/>
    <cellStyle name="Millares 3" xfId="19" xr:uid="{7A029BD0-2A5C-4CD9-8BE5-D48FEAEAFDF0}"/>
    <cellStyle name="Neutral" xfId="20" builtinId="28"/>
    <cellStyle name="Neutral 2" xfId="5" xr:uid="{00000000-0005-0000-0000-000001000000}"/>
    <cellStyle name="Normal" xfId="0" builtinId="0"/>
    <cellStyle name="Normal 18" xfId="4" xr:uid="{00000000-0005-0000-0000-000003000000}"/>
    <cellStyle name="Normal 2" xfId="3" xr:uid="{00000000-0005-0000-0000-000004000000}"/>
    <cellStyle name="Normal 2 2" xfId="16" xr:uid="{98281E0C-78B3-425E-B0AD-7EC60950DFD6}"/>
    <cellStyle name="Normal 2 3" xfId="8" xr:uid="{AAC7221D-91DA-44D8-9ABD-4BA861BB715F}"/>
    <cellStyle name="Normal 3" xfId="13" xr:uid="{E70AC4C7-78C0-4333-AC09-F722E0037EAC}"/>
    <cellStyle name="Normal 3 2" xfId="24" xr:uid="{6D0F0D91-01DE-4AF6-A620-C4D56B8BAAB1}"/>
    <cellStyle name="Normal 7 2" xfId="10" xr:uid="{7E0738AA-3914-4158-99CC-3733CC0DDE42}"/>
    <cellStyle name="Porcentaje" xfId="1" builtinId="5"/>
    <cellStyle name="Porcentaje 2" xfId="14" xr:uid="{CDFCAD12-1801-4FC7-9B99-DE2FAD1BD4F1}"/>
    <cellStyle name="Porcentaje 2 2" xfId="12" xr:uid="{239220BA-C0EB-40C5-A1D7-E21AC704CDF9}"/>
    <cellStyle name="Porcentaje 2 3" xfId="22" xr:uid="{06B75111-C9BA-40AF-ACE9-694B88B02CCD}"/>
    <cellStyle name="Porcentaje 3" xfId="18" xr:uid="{A526B9DA-277F-4A51-BB6A-048D70944D91}"/>
    <cellStyle name="Porcentaje 5 2" xfId="9" xr:uid="{075F71EF-A2FB-4182-BA8A-00D29C2F8B8F}"/>
  </cellStyles>
  <dxfs count="325">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ill>
        <patternFill patternType="solid">
          <fgColor rgb="FFC5E0B3"/>
          <bgColor rgb="FFC5E0B3"/>
        </patternFill>
      </fill>
    </dxf>
    <dxf>
      <fill>
        <patternFill patternType="solid">
          <fgColor rgb="FFFF0000"/>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alignment horizontal="center" vertical="center"/>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Narrow"/>
        <family val="2"/>
        <scheme val="none"/>
      </font>
      <numFmt numFmtId="0" formatCode="General"/>
      <fill>
        <patternFill patternType="solid">
          <fgColor indexed="64"/>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alignment horizontal="center" vertical="center"/>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name val="Arial"/>
        <family val="2"/>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Calibri"/>
        <family val="2"/>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rgb="FF000000"/>
        <name val="Arial"/>
        <family val="2"/>
        <scheme val="none"/>
      </font>
      <numFmt numFmtId="13" formatCode="0%"/>
      <alignment horizontal="center"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4"/>
        <color theme="1"/>
        <name val="Calibri"/>
        <family val="2"/>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alignment horizontal="center" vertical="center"/>
    </dxf>
    <dxf>
      <font>
        <b val="0"/>
        <i val="0"/>
        <strike val="0"/>
        <condense val="0"/>
        <extend val="0"/>
        <outline val="0"/>
        <shadow val="0"/>
        <u val="none"/>
        <vertAlign val="baseline"/>
        <sz val="14"/>
        <color theme="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4"/>
        <color theme="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alignment horizontal="center" vertical="center"/>
    </dxf>
    <dxf>
      <font>
        <b val="0"/>
        <i val="0"/>
        <strike val="0"/>
        <condense val="0"/>
        <extend val="0"/>
        <outline val="0"/>
        <shadow val="0"/>
        <u val="none"/>
        <vertAlign val="baseline"/>
        <sz val="14"/>
        <color theme="1"/>
        <name val="Calibri"/>
        <family val="2"/>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alignment horizontal="center" textRotation="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alignment horizontal="center" textRotation="0" indent="0" justifyLastLine="0" shrinkToFit="0" readingOrder="0"/>
    </dxf>
    <dxf>
      <border>
        <top style="thin">
          <color theme="5" tint="0.59996337778862885"/>
        </top>
      </border>
    </dxf>
    <dxf>
      <border diagonalUp="0" diagonalDown="0">
        <left style="medium">
          <color theme="5" tint="-0.24994659260841701"/>
        </left>
        <right style="medium">
          <color theme="5" tint="-0.24994659260841701"/>
        </right>
        <top style="medium">
          <color theme="5" tint="-0.24994659260841701"/>
        </top>
        <bottom style="medium">
          <color theme="5" tint="-0.24994659260841701"/>
        </bottom>
      </border>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protection locked="1" hidden="0"/>
    </dxf>
    <dxf>
      <border>
        <bottom style="medium">
          <color theme="5" tint="-0.24994659260841701"/>
        </bottom>
      </border>
    </dxf>
    <dxf>
      <font>
        <b/>
      </font>
      <alignment horizontal="center" vertical="center"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hair">
          <color indexed="64"/>
        </left>
        <right style="hair">
          <color indexed="64"/>
        </right>
        <top style="hair">
          <color indexed="64"/>
        </top>
        <bottom/>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hair">
          <color indexed="64"/>
        </left>
        <right style="hair">
          <color indexed="64"/>
        </right>
        <top style="hair">
          <color indexed="64"/>
        </top>
        <bottom/>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hair">
          <color indexed="64"/>
        </left>
        <right style="hair">
          <color indexed="64"/>
        </right>
        <top style="hair">
          <color indexed="64"/>
        </top>
        <bottom/>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hair">
          <color indexed="64"/>
        </left>
        <right style="hair">
          <color indexed="64"/>
        </right>
        <top style="hair">
          <color indexed="64"/>
        </top>
        <bottom/>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hair">
          <color indexed="64"/>
        </left>
        <right style="hair">
          <color indexed="64"/>
        </right>
        <top style="hair">
          <color indexed="64"/>
        </top>
        <bottom/>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numFmt numFmtId="19" formatCode="d/mm/yyyy"/>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numFmt numFmtId="19" formatCode="d/mm/yyyy"/>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top style="thin">
          <color indexed="64"/>
        </top>
      </border>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left" vertical="center" textRotation="0" wrapText="0"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2"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externalLink" Target="externalLinks/externalLink3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Objetivos y metas proyectos'!A1"/><Relationship Id="rId7" Type="http://schemas.openxmlformats.org/officeDocument/2006/relationships/hyperlink" Target="#'Indicadores de Gesti&#243;n'!A1"/><Relationship Id="rId2" Type="http://schemas.openxmlformats.org/officeDocument/2006/relationships/hyperlink" Target="#'Metas e indicadores PDD'!A1"/><Relationship Id="rId1" Type="http://schemas.openxmlformats.org/officeDocument/2006/relationships/hyperlink" Target="#'Plan de Acci&#243;n Institucional In'!A1"/><Relationship Id="rId6" Type="http://schemas.openxmlformats.org/officeDocument/2006/relationships/hyperlink" Target="#'Mapa y plan de riesgos'!A1"/><Relationship Id="rId5" Type="http://schemas.openxmlformats.org/officeDocument/2006/relationships/image" Target="../media/image1.png"/><Relationship Id="rId4" Type="http://schemas.openxmlformats.org/officeDocument/2006/relationships/hyperlink" Target="#Presupuesto!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2" Type="http://schemas.openxmlformats.org/officeDocument/2006/relationships/hyperlink" Target="#Men&#250;!A1"/><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2.jpeg"/><Relationship Id="rId1" Type="http://schemas.openxmlformats.org/officeDocument/2006/relationships/image" Target="../media/image3.jpe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104775</xdr:colOff>
      <xdr:row>8</xdr:row>
      <xdr:rowOff>28575</xdr:rowOff>
    </xdr:from>
    <xdr:to>
      <xdr:col>4</xdr:col>
      <xdr:colOff>2162175</xdr:colOff>
      <xdr:row>10</xdr:row>
      <xdr:rowOff>66675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1060FCA-0A15-4BDC-B884-CC8F3D68E3C8}"/>
            </a:ext>
          </a:extLst>
        </xdr:cNvPr>
        <xdr:cNvSpPr/>
      </xdr:nvSpPr>
      <xdr:spPr>
        <a:xfrm>
          <a:off x="3152775" y="1552575"/>
          <a:ext cx="657225" cy="419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ysClr val="windowText" lastClr="000000"/>
              </a:solidFill>
              <a:latin typeface="Arial" panose="020B0604020202020204" pitchFamily="34" charset="0"/>
              <a:ea typeface="+mn-ea"/>
              <a:cs typeface="Arial" panose="020B0604020202020204" pitchFamily="34" charset="0"/>
            </a:rPr>
            <a:t>Plan de Acción Institucional Integrado</a:t>
          </a:r>
        </a:p>
      </xdr:txBody>
    </xdr:sp>
    <xdr:clientData/>
  </xdr:twoCellAnchor>
  <xdr:twoCellAnchor>
    <xdr:from>
      <xdr:col>6</xdr:col>
      <xdr:colOff>28574</xdr:colOff>
      <xdr:row>8</xdr:row>
      <xdr:rowOff>19049</xdr:rowOff>
    </xdr:from>
    <xdr:to>
      <xdr:col>8</xdr:col>
      <xdr:colOff>647699</xdr:colOff>
      <xdr:row>10</xdr:row>
      <xdr:rowOff>123824</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26168EB-76E7-484F-B6A1-0832E6C11B1F}"/>
            </a:ext>
          </a:extLst>
        </xdr:cNvPr>
        <xdr:cNvSpPr/>
      </xdr:nvSpPr>
      <xdr:spPr>
        <a:xfrm>
          <a:off x="4600574" y="1543049"/>
          <a:ext cx="2143125" cy="4857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baseline="0">
              <a:solidFill>
                <a:sysClr val="windowText" lastClr="000000"/>
              </a:solidFill>
              <a:latin typeface="Arial" panose="020B0604020202020204" pitchFamily="34" charset="0"/>
              <a:cs typeface="Arial" panose="020B0604020202020204" pitchFamily="34" charset="0"/>
            </a:rPr>
            <a:t>Metas e indicadores PDD</a:t>
          </a:r>
        </a:p>
      </xdr:txBody>
    </xdr:sp>
    <xdr:clientData/>
  </xdr:twoCellAnchor>
  <xdr:twoCellAnchor>
    <xdr:from>
      <xdr:col>4</xdr:col>
      <xdr:colOff>123825</xdr:colOff>
      <xdr:row>11</xdr:row>
      <xdr:rowOff>114300</xdr:rowOff>
    </xdr:from>
    <xdr:to>
      <xdr:col>4</xdr:col>
      <xdr:colOff>2181225</xdr:colOff>
      <xdr:row>14</xdr:row>
      <xdr:rowOff>0</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29610BB5-6F52-474B-9AA5-C5CE926C2A88}"/>
            </a:ext>
          </a:extLst>
        </xdr:cNvPr>
        <xdr:cNvSpPr/>
      </xdr:nvSpPr>
      <xdr:spPr>
        <a:xfrm>
          <a:off x="3171825" y="2209800"/>
          <a:ext cx="638175" cy="4572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ysClr val="windowText" lastClr="000000"/>
              </a:solidFill>
              <a:latin typeface="Arial" panose="020B0604020202020204" pitchFamily="34" charset="0"/>
              <a:ea typeface="+mn-ea"/>
              <a:cs typeface="Arial" panose="020B0604020202020204" pitchFamily="34" charset="0"/>
            </a:rPr>
            <a:t>Objetivos</a:t>
          </a:r>
          <a:r>
            <a:rPr lang="es-CO" sz="1100" baseline="0">
              <a:solidFill>
                <a:sysClr val="windowText" lastClr="000000"/>
              </a:solidFill>
              <a:latin typeface="Arial" panose="020B0604020202020204" pitchFamily="34" charset="0"/>
              <a:ea typeface="+mn-ea"/>
              <a:cs typeface="Arial" panose="020B0604020202020204" pitchFamily="34" charset="0"/>
            </a:rPr>
            <a:t> y metas proyectos de inversión</a:t>
          </a:r>
          <a:endParaRPr lang="es-CO" sz="110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6</xdr:col>
      <xdr:colOff>38099</xdr:colOff>
      <xdr:row>11</xdr:row>
      <xdr:rowOff>114299</xdr:rowOff>
    </xdr:from>
    <xdr:to>
      <xdr:col>8</xdr:col>
      <xdr:colOff>657224</xdr:colOff>
      <xdr:row>14</xdr:row>
      <xdr:rowOff>9524</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0C0A3691-39F1-4556-BBCF-FA4EFB7A585D}"/>
            </a:ext>
          </a:extLst>
        </xdr:cNvPr>
        <xdr:cNvSpPr/>
      </xdr:nvSpPr>
      <xdr:spPr>
        <a:xfrm>
          <a:off x="4610099" y="2209799"/>
          <a:ext cx="2143125" cy="46672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ysClr val="windowText" lastClr="000000"/>
              </a:solidFill>
              <a:latin typeface="Arial" panose="020B0604020202020204" pitchFamily="34" charset="0"/>
              <a:ea typeface="+mn-ea"/>
              <a:cs typeface="Arial" panose="020B0604020202020204" pitchFamily="34" charset="0"/>
            </a:rPr>
            <a:t>Presupuesto </a:t>
          </a:r>
        </a:p>
      </xdr:txBody>
    </xdr:sp>
    <xdr:clientData/>
  </xdr:twoCellAnchor>
  <xdr:twoCellAnchor>
    <xdr:from>
      <xdr:col>4</xdr:col>
      <xdr:colOff>1562100</xdr:colOff>
      <xdr:row>5</xdr:row>
      <xdr:rowOff>95250</xdr:rowOff>
    </xdr:from>
    <xdr:to>
      <xdr:col>6</xdr:col>
      <xdr:colOff>561975</xdr:colOff>
      <xdr:row>7</xdr:row>
      <xdr:rowOff>9525</xdr:rowOff>
    </xdr:to>
    <xdr:sp macro="" textlink="">
      <xdr:nvSpPr>
        <xdr:cNvPr id="6" name="Rectángulo 5">
          <a:extLst>
            <a:ext uri="{FF2B5EF4-FFF2-40B4-BE49-F238E27FC236}">
              <a16:creationId xmlns:a16="http://schemas.microsoft.com/office/drawing/2014/main" id="{7D20169F-61BA-4984-A4DB-4AA7C83F5A66}"/>
            </a:ext>
          </a:extLst>
        </xdr:cNvPr>
        <xdr:cNvSpPr/>
      </xdr:nvSpPr>
      <xdr:spPr>
        <a:xfrm>
          <a:off x="3810000" y="1047750"/>
          <a:ext cx="1323975" cy="295275"/>
        </a:xfrm>
        <a:prstGeom prst="rect">
          <a:avLst/>
        </a:prstGeom>
        <a:solidFill>
          <a:schemeClr val="accent4">
            <a:lumMod val="75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100">
              <a:latin typeface="Arial" panose="020B0604020202020204" pitchFamily="34" charset="0"/>
              <a:cs typeface="Arial" panose="020B0604020202020204" pitchFamily="34" charset="0"/>
            </a:rPr>
            <a:t>Menú de opciones</a:t>
          </a:r>
          <a:endParaRPr lang="es-CO" sz="1100" baseline="0">
            <a:latin typeface="Arial" panose="020B0604020202020204" pitchFamily="34" charset="0"/>
            <a:cs typeface="Arial" panose="020B0604020202020204" pitchFamily="34" charset="0"/>
          </a:endParaRPr>
        </a:p>
      </xdr:txBody>
    </xdr:sp>
    <xdr:clientData/>
  </xdr:twoCellAnchor>
  <xdr:oneCellAnchor>
    <xdr:from>
      <xdr:col>2</xdr:col>
      <xdr:colOff>447675</xdr:colOff>
      <xdr:row>5</xdr:row>
      <xdr:rowOff>0</xdr:rowOff>
    </xdr:from>
    <xdr:ext cx="940014" cy="1549753"/>
    <xdr:pic>
      <xdr:nvPicPr>
        <xdr:cNvPr id="7" name="Imagen 6">
          <a:extLst>
            <a:ext uri="{FF2B5EF4-FFF2-40B4-BE49-F238E27FC236}">
              <a16:creationId xmlns:a16="http://schemas.microsoft.com/office/drawing/2014/main" id="{39168A87-25B3-4E53-8FA7-3A019E02C9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71675" y="952500"/>
          <a:ext cx="940014" cy="1549753"/>
        </a:xfrm>
        <a:prstGeom prst="rect">
          <a:avLst/>
        </a:prstGeom>
      </xdr:spPr>
    </xdr:pic>
    <xdr:clientData/>
  </xdr:oneCellAnchor>
  <xdr:twoCellAnchor>
    <xdr:from>
      <xdr:col>4</xdr:col>
      <xdr:colOff>695325</xdr:colOff>
      <xdr:row>1</xdr:row>
      <xdr:rowOff>104775</xdr:rowOff>
    </xdr:from>
    <xdr:to>
      <xdr:col>7</xdr:col>
      <xdr:colOff>685800</xdr:colOff>
      <xdr:row>4</xdr:row>
      <xdr:rowOff>57151</xdr:rowOff>
    </xdr:to>
    <xdr:sp macro="" textlink="">
      <xdr:nvSpPr>
        <xdr:cNvPr id="8" name="Rectángulo 7">
          <a:extLst>
            <a:ext uri="{FF2B5EF4-FFF2-40B4-BE49-F238E27FC236}">
              <a16:creationId xmlns:a16="http://schemas.microsoft.com/office/drawing/2014/main" id="{822A9A76-3017-4A06-AD9D-CF39DDBDBEC9}"/>
            </a:ext>
          </a:extLst>
        </xdr:cNvPr>
        <xdr:cNvSpPr/>
      </xdr:nvSpPr>
      <xdr:spPr>
        <a:xfrm>
          <a:off x="3743325" y="295275"/>
          <a:ext cx="2276475" cy="523876"/>
        </a:xfrm>
        <a:prstGeom prst="rect">
          <a:avLst/>
        </a:prstGeom>
        <a:solidFill>
          <a:srgbClr val="C0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2400" baseline="0">
              <a:solidFill>
                <a:schemeClr val="bg1"/>
              </a:solidFill>
              <a:latin typeface="Arial" panose="020B0604020202020204" pitchFamily="34" charset="0"/>
              <a:cs typeface="Arial" panose="020B0604020202020204" pitchFamily="34" charset="0"/>
            </a:rPr>
            <a:t>PROGRAMACIÓN 2023</a:t>
          </a:r>
        </a:p>
      </xdr:txBody>
    </xdr:sp>
    <xdr:clientData/>
  </xdr:twoCellAnchor>
  <xdr:twoCellAnchor>
    <xdr:from>
      <xdr:col>6</xdr:col>
      <xdr:colOff>47624</xdr:colOff>
      <xdr:row>15</xdr:row>
      <xdr:rowOff>38099</xdr:rowOff>
    </xdr:from>
    <xdr:to>
      <xdr:col>8</xdr:col>
      <xdr:colOff>685799</xdr:colOff>
      <xdr:row>17</xdr:row>
      <xdr:rowOff>161924</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id="{1CB0876F-678F-441E-80F6-30C1FDA5CD28}"/>
            </a:ext>
          </a:extLst>
        </xdr:cNvPr>
        <xdr:cNvSpPr/>
      </xdr:nvSpPr>
      <xdr:spPr>
        <a:xfrm>
          <a:off x="4619624" y="2895599"/>
          <a:ext cx="2162175" cy="50482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100">
              <a:solidFill>
                <a:sysClr val="windowText" lastClr="000000"/>
              </a:solidFill>
              <a:latin typeface="Arial" panose="020B0604020202020204" pitchFamily="34" charset="0"/>
              <a:cs typeface="Arial" panose="020B0604020202020204" pitchFamily="34" charset="0"/>
            </a:rPr>
            <a:t>Mapa y plan de tratamiento</a:t>
          </a:r>
          <a:r>
            <a:rPr lang="es-CO" sz="1100" baseline="0">
              <a:solidFill>
                <a:sysClr val="windowText" lastClr="000000"/>
              </a:solidFill>
              <a:latin typeface="Arial" panose="020B0604020202020204" pitchFamily="34" charset="0"/>
              <a:cs typeface="Arial" panose="020B0604020202020204" pitchFamily="34" charset="0"/>
            </a:rPr>
            <a:t> de</a:t>
          </a:r>
          <a:r>
            <a:rPr lang="es-CO" sz="1100">
              <a:solidFill>
                <a:sysClr val="windowText" lastClr="000000"/>
              </a:solidFill>
              <a:latin typeface="Arial" panose="020B0604020202020204" pitchFamily="34" charset="0"/>
              <a:cs typeface="Arial" panose="020B0604020202020204" pitchFamily="34" charset="0"/>
            </a:rPr>
            <a:t> riesgos</a:t>
          </a:r>
          <a:endParaRPr lang="es-CO" sz="11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123825</xdr:colOff>
      <xdr:row>15</xdr:row>
      <xdr:rowOff>47625</xdr:rowOff>
    </xdr:from>
    <xdr:to>
      <xdr:col>4</xdr:col>
      <xdr:colOff>2219325</xdr:colOff>
      <xdr:row>17</xdr:row>
      <xdr:rowOff>161925</xdr:rowOff>
    </xdr:to>
    <xdr:sp macro="" textlink="">
      <xdr:nvSpPr>
        <xdr:cNvPr id="10" name="Rectángulo 9">
          <a:hlinkClick xmlns:r="http://schemas.openxmlformats.org/officeDocument/2006/relationships" r:id="rId7"/>
          <a:extLst>
            <a:ext uri="{FF2B5EF4-FFF2-40B4-BE49-F238E27FC236}">
              <a16:creationId xmlns:a16="http://schemas.microsoft.com/office/drawing/2014/main" id="{2ACF9A10-031C-4F37-BC02-006691CD00A3}"/>
            </a:ext>
          </a:extLst>
        </xdr:cNvPr>
        <xdr:cNvSpPr/>
      </xdr:nvSpPr>
      <xdr:spPr>
        <a:xfrm>
          <a:off x="3171825" y="2905125"/>
          <a:ext cx="638175" cy="4953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indent="0" algn="ctr"/>
          <a:r>
            <a:rPr lang="es-CO" sz="1100">
              <a:solidFill>
                <a:sysClr val="windowText" lastClr="000000"/>
              </a:solidFill>
              <a:latin typeface="Arial" panose="020B0604020202020204" pitchFamily="34" charset="0"/>
              <a:ea typeface="+mn-ea"/>
              <a:cs typeface="Arial" panose="020B0604020202020204" pitchFamily="34" charset="0"/>
            </a:rPr>
            <a:t>Indicadores de Gestión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593272</xdr:colOff>
      <xdr:row>1</xdr:row>
      <xdr:rowOff>17689</xdr:rowOff>
    </xdr:from>
    <xdr:to>
      <xdr:col>3</xdr:col>
      <xdr:colOff>204336</xdr:colOff>
      <xdr:row>4</xdr:row>
      <xdr:rowOff>20117</xdr:rowOff>
    </xdr:to>
    <xdr:pic>
      <xdr:nvPicPr>
        <xdr:cNvPr id="2" name="Imagen 1" descr="escudo-alc">
          <a:extLst>
            <a:ext uri="{FF2B5EF4-FFF2-40B4-BE49-F238E27FC236}">
              <a16:creationId xmlns:a16="http://schemas.microsoft.com/office/drawing/2014/main" id="{75B7DB5F-155D-4CD6-876F-E52A3F1710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422" y="198664"/>
          <a:ext cx="1285875" cy="697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247650</xdr:colOff>
      <xdr:row>1</xdr:row>
      <xdr:rowOff>101601</xdr:rowOff>
    </xdr:from>
    <xdr:to>
      <xdr:col>1</xdr:col>
      <xdr:colOff>1476375</xdr:colOff>
      <xdr:row>4</xdr:row>
      <xdr:rowOff>158750</xdr:rowOff>
    </xdr:to>
    <xdr:pic>
      <xdr:nvPicPr>
        <xdr:cNvPr id="2" name="Picture 1" descr="escudo-alc">
          <a:extLst>
            <a:ext uri="{FF2B5EF4-FFF2-40B4-BE49-F238E27FC236}">
              <a16:creationId xmlns:a16="http://schemas.microsoft.com/office/drawing/2014/main" id="{01FC3998-F2DC-43CA-8003-E4DB68DFF4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558801"/>
          <a:ext cx="1228725" cy="742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40821</xdr:rowOff>
    </xdr:from>
    <xdr:to>
      <xdr:col>1</xdr:col>
      <xdr:colOff>762000</xdr:colOff>
      <xdr:row>0</xdr:row>
      <xdr:rowOff>449035</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E595D7DE-88EF-4FD4-B559-FA36A34F7174}"/>
            </a:ext>
          </a:extLst>
        </xdr:cNvPr>
        <xdr:cNvSpPr/>
      </xdr:nvSpPr>
      <xdr:spPr>
        <a:xfrm>
          <a:off x="762000" y="40821"/>
          <a:ext cx="762000" cy="151039"/>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s-CO" sz="1200" b="1">
              <a:solidFill>
                <a:srgbClr val="6A310A"/>
              </a:solidFill>
            </a:rPr>
            <a:t>MENÚ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89806</xdr:colOff>
      <xdr:row>1</xdr:row>
      <xdr:rowOff>68036</xdr:rowOff>
    </xdr:from>
    <xdr:to>
      <xdr:col>2</xdr:col>
      <xdr:colOff>536195</xdr:colOff>
      <xdr:row>4</xdr:row>
      <xdr:rowOff>312963</xdr:rowOff>
    </xdr:to>
    <xdr:pic>
      <xdr:nvPicPr>
        <xdr:cNvPr id="2" name="Picture 1" descr="escudo-alc">
          <a:extLst>
            <a:ext uri="{FF2B5EF4-FFF2-40B4-BE49-F238E27FC236}">
              <a16:creationId xmlns:a16="http://schemas.microsoft.com/office/drawing/2014/main" id="{A37E1F37-C890-4492-B8B3-08E9CDCEF8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356" y="572861"/>
          <a:ext cx="1589389" cy="1273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47625</xdr:rowOff>
    </xdr:from>
    <xdr:to>
      <xdr:col>1</xdr:col>
      <xdr:colOff>889000</xdr:colOff>
      <xdr:row>0</xdr:row>
      <xdr:rowOff>444500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B51C2A9-EE99-406E-9F69-889998A38293}"/>
            </a:ext>
          </a:extLst>
        </xdr:cNvPr>
        <xdr:cNvSpPr/>
      </xdr:nvSpPr>
      <xdr:spPr>
        <a:xfrm>
          <a:off x="209550" y="47625"/>
          <a:ext cx="889000" cy="396875"/>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s-CO" sz="1100" b="1">
              <a:solidFill>
                <a:srgbClr val="6A310A"/>
              </a:solidFill>
            </a:rPr>
            <a:t>MENÚ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2" name="Picture 1" descr="escudo-alc">
          <a:extLst>
            <a:ext uri="{FF2B5EF4-FFF2-40B4-BE49-F238E27FC236}">
              <a16:creationId xmlns:a16="http://schemas.microsoft.com/office/drawing/2014/main" id="{B836DE64-79A4-4373-A143-6B598DD8CC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261992</xdr:colOff>
      <xdr:row>1</xdr:row>
      <xdr:rowOff>252069</xdr:rowOff>
    </xdr:from>
    <xdr:ext cx="1948601" cy="994119"/>
    <xdr:pic>
      <xdr:nvPicPr>
        <xdr:cNvPr id="3" name="Imagen 2" descr="escudo-alc">
          <a:extLst>
            <a:ext uri="{FF2B5EF4-FFF2-40B4-BE49-F238E27FC236}">
              <a16:creationId xmlns:a16="http://schemas.microsoft.com/office/drawing/2014/main" id="{84713544-A5C9-4FD0-85AD-92A796DF6B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817" y="309219"/>
          <a:ext cx="1948601" cy="994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16</xdr:col>
      <xdr:colOff>76201</xdr:colOff>
      <xdr:row>59</xdr:row>
      <xdr:rowOff>2778</xdr:rowOff>
    </xdr:from>
    <xdr:to>
      <xdr:col>17</xdr:col>
      <xdr:colOff>4763</xdr:colOff>
      <xdr:row>59</xdr:row>
      <xdr:rowOff>2778</xdr:rowOff>
    </xdr:to>
    <xdr:sp macro="" textlink="">
      <xdr:nvSpPr>
        <xdr:cNvPr id="4" name="CuadroTexto 3">
          <a:extLst>
            <a:ext uri="{FF2B5EF4-FFF2-40B4-BE49-F238E27FC236}">
              <a16:creationId xmlns:a16="http://schemas.microsoft.com/office/drawing/2014/main" id="{6F4D8F42-26FF-4048-BA73-02DE35002347}"/>
            </a:ext>
          </a:extLst>
        </xdr:cNvPr>
        <xdr:cNvSpPr txBox="1"/>
      </xdr:nvSpPr>
      <xdr:spPr>
        <a:xfrm>
          <a:off x="26498551" y="94697550"/>
          <a:ext cx="68103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a:solidFill>
                <a:srgbClr val="FF0000"/>
              </a:solidFill>
            </a:rPr>
            <a:t>Diligenciar información</a:t>
          </a:r>
        </a:p>
      </xdr:txBody>
    </xdr:sp>
    <xdr:clientData/>
  </xdr:twoCellAnchor>
  <xdr:oneCellAnchor>
    <xdr:from>
      <xdr:col>13</xdr:col>
      <xdr:colOff>666750</xdr:colOff>
      <xdr:row>27</xdr:row>
      <xdr:rowOff>0</xdr:rowOff>
    </xdr:from>
    <xdr:ext cx="0" cy="352128"/>
    <xdr:pic>
      <xdr:nvPicPr>
        <xdr:cNvPr id="5" name="Imagen 4">
          <a:extLst>
            <a:ext uri="{FF2B5EF4-FFF2-40B4-BE49-F238E27FC236}">
              <a16:creationId xmlns:a16="http://schemas.microsoft.com/office/drawing/2014/main" id="{604D0B69-060E-4C10-97D1-7142D92BE6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688675" y="31908750"/>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666750</xdr:colOff>
      <xdr:row>27</xdr:row>
      <xdr:rowOff>0</xdr:rowOff>
    </xdr:from>
    <xdr:ext cx="0" cy="355244"/>
    <xdr:pic>
      <xdr:nvPicPr>
        <xdr:cNvPr id="6" name="Imagen 5">
          <a:extLst>
            <a:ext uri="{FF2B5EF4-FFF2-40B4-BE49-F238E27FC236}">
              <a16:creationId xmlns:a16="http://schemas.microsoft.com/office/drawing/2014/main" id="{A495232B-1921-4037-9F21-2FA2541D821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878425" y="31908750"/>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29</xdr:row>
      <xdr:rowOff>0</xdr:rowOff>
    </xdr:from>
    <xdr:ext cx="0" cy="352128"/>
    <xdr:pic>
      <xdr:nvPicPr>
        <xdr:cNvPr id="7" name="Imagen 4">
          <a:extLst>
            <a:ext uri="{FF2B5EF4-FFF2-40B4-BE49-F238E27FC236}">
              <a16:creationId xmlns:a16="http://schemas.microsoft.com/office/drawing/2014/main" id="{662416A4-C211-4565-9BFA-96F71272B15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688675" y="38395275"/>
          <a:ext cx="0" cy="352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666750</xdr:colOff>
      <xdr:row>29</xdr:row>
      <xdr:rowOff>0</xdr:rowOff>
    </xdr:from>
    <xdr:ext cx="0" cy="355244"/>
    <xdr:pic>
      <xdr:nvPicPr>
        <xdr:cNvPr id="8" name="Imagen 7">
          <a:extLst>
            <a:ext uri="{FF2B5EF4-FFF2-40B4-BE49-F238E27FC236}">
              <a16:creationId xmlns:a16="http://schemas.microsoft.com/office/drawing/2014/main" id="{7CE1248C-7A82-400A-9948-EFD89A4E0E3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878425" y="38395275"/>
          <a:ext cx="0" cy="355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64</xdr:row>
      <xdr:rowOff>0</xdr:rowOff>
    </xdr:from>
    <xdr:ext cx="0" cy="349250"/>
    <xdr:pic>
      <xdr:nvPicPr>
        <xdr:cNvPr id="9" name="Imagen 4">
          <a:extLst>
            <a:ext uri="{FF2B5EF4-FFF2-40B4-BE49-F238E27FC236}">
              <a16:creationId xmlns:a16="http://schemas.microsoft.com/office/drawing/2014/main" id="{06BF5A7C-65C4-416A-B4C1-91CC910939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688675" y="105156000"/>
          <a:ext cx="0"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666750</xdr:colOff>
      <xdr:row>64</xdr:row>
      <xdr:rowOff>0</xdr:rowOff>
    </xdr:from>
    <xdr:ext cx="3810" cy="349250"/>
    <xdr:pic>
      <xdr:nvPicPr>
        <xdr:cNvPr id="10" name="Imagen 9">
          <a:extLst>
            <a:ext uri="{FF2B5EF4-FFF2-40B4-BE49-F238E27FC236}">
              <a16:creationId xmlns:a16="http://schemas.microsoft.com/office/drawing/2014/main" id="{F6205111-1A96-4D78-A7BC-68CAE136776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878425" y="105156000"/>
          <a:ext cx="3810"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11" name="Imagen 4">
          <a:extLst>
            <a:ext uri="{FF2B5EF4-FFF2-40B4-BE49-F238E27FC236}">
              <a16:creationId xmlns:a16="http://schemas.microsoft.com/office/drawing/2014/main" id="{0D7D88C0-EE34-41B9-85E0-D071C566F43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12" name="Imagen 4">
          <a:extLst>
            <a:ext uri="{FF2B5EF4-FFF2-40B4-BE49-F238E27FC236}">
              <a16:creationId xmlns:a16="http://schemas.microsoft.com/office/drawing/2014/main" id="{B1268943-F533-4171-92C0-B299D39FA24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13" name="Imagen 4">
          <a:extLst>
            <a:ext uri="{FF2B5EF4-FFF2-40B4-BE49-F238E27FC236}">
              <a16:creationId xmlns:a16="http://schemas.microsoft.com/office/drawing/2014/main" id="{AD655427-BFAC-4490-AF15-54F06E77A01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14" name="Imagen 4">
          <a:extLst>
            <a:ext uri="{FF2B5EF4-FFF2-40B4-BE49-F238E27FC236}">
              <a16:creationId xmlns:a16="http://schemas.microsoft.com/office/drawing/2014/main" id="{761E77E2-B919-44A9-8E41-8333134424E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15" name="Imagen 4">
          <a:extLst>
            <a:ext uri="{FF2B5EF4-FFF2-40B4-BE49-F238E27FC236}">
              <a16:creationId xmlns:a16="http://schemas.microsoft.com/office/drawing/2014/main" id="{173E9886-BDE7-4DAB-BFB9-DE2A88AAFD6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16" name="Imagen 4">
          <a:extLst>
            <a:ext uri="{FF2B5EF4-FFF2-40B4-BE49-F238E27FC236}">
              <a16:creationId xmlns:a16="http://schemas.microsoft.com/office/drawing/2014/main" id="{A773C111-2AC9-463C-B0DB-A09B6962915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17" name="Imagen 4">
          <a:extLst>
            <a:ext uri="{FF2B5EF4-FFF2-40B4-BE49-F238E27FC236}">
              <a16:creationId xmlns:a16="http://schemas.microsoft.com/office/drawing/2014/main" id="{0FD5BF26-E015-4B66-93EA-6C9E8C406CD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18" name="Imagen 4">
          <a:extLst>
            <a:ext uri="{FF2B5EF4-FFF2-40B4-BE49-F238E27FC236}">
              <a16:creationId xmlns:a16="http://schemas.microsoft.com/office/drawing/2014/main" id="{0F7D5BCF-AECD-4756-8992-D4B9EF16865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19" name="Imagen 4">
          <a:extLst>
            <a:ext uri="{FF2B5EF4-FFF2-40B4-BE49-F238E27FC236}">
              <a16:creationId xmlns:a16="http://schemas.microsoft.com/office/drawing/2014/main" id="{13D97D78-C975-4E85-8CA7-0D90042EB6D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20" name="Imagen 4">
          <a:extLst>
            <a:ext uri="{FF2B5EF4-FFF2-40B4-BE49-F238E27FC236}">
              <a16:creationId xmlns:a16="http://schemas.microsoft.com/office/drawing/2014/main" id="{2745B5DD-6713-4FD6-BA21-EE8B9E8FD95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21" name="Imagen 4">
          <a:extLst>
            <a:ext uri="{FF2B5EF4-FFF2-40B4-BE49-F238E27FC236}">
              <a16:creationId xmlns:a16="http://schemas.microsoft.com/office/drawing/2014/main" id="{87177C44-3B96-4BEE-8E08-49AC383F4E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666750</xdr:colOff>
      <xdr:row>61</xdr:row>
      <xdr:rowOff>0</xdr:rowOff>
    </xdr:from>
    <xdr:ext cx="0" cy="517524"/>
    <xdr:pic>
      <xdr:nvPicPr>
        <xdr:cNvPr id="22" name="Imagen 4">
          <a:extLst>
            <a:ext uri="{FF2B5EF4-FFF2-40B4-BE49-F238E27FC236}">
              <a16:creationId xmlns:a16="http://schemas.microsoft.com/office/drawing/2014/main" id="{6192D960-D2C8-4871-9900-68A485D6112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88675" y="97240725"/>
          <a:ext cx="0" cy="51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22</xdr:row>
      <xdr:rowOff>107157</xdr:rowOff>
    </xdr:from>
    <xdr:ext cx="0" cy="6028009"/>
    <xdr:pic>
      <xdr:nvPicPr>
        <xdr:cNvPr id="23" name="Imagen 22">
          <a:extLst>
            <a:ext uri="{FF2B5EF4-FFF2-40B4-BE49-F238E27FC236}">
              <a16:creationId xmlns:a16="http://schemas.microsoft.com/office/drawing/2014/main" id="{F6A2AC59-02EC-4A5D-BE8C-DA1E6B9FC4A0}"/>
            </a:ext>
          </a:extLst>
        </xdr:cNvPr>
        <xdr:cNvPicPr>
          <a:picLocks noChangeAspect="1"/>
        </xdr:cNvPicPr>
      </xdr:nvPicPr>
      <xdr:blipFill rotWithShape="1">
        <a:blip xmlns:r="http://schemas.openxmlformats.org/officeDocument/2006/relationships" r:embed="rId5"/>
        <a:srcRect l="30785" t="37033" r="28875" b="19548"/>
        <a:stretch/>
      </xdr:blipFill>
      <xdr:spPr>
        <a:xfrm>
          <a:off x="31832550" y="19795332"/>
          <a:ext cx="0" cy="6028009"/>
        </a:xfrm>
        <a:prstGeom prst="rect">
          <a:avLst/>
        </a:prstGeom>
      </xdr:spPr>
    </xdr:pic>
    <xdr:clientData/>
  </xdr:oneCellAnchor>
  <xdr:oneCellAnchor>
    <xdr:from>
      <xdr:col>23</xdr:col>
      <xdr:colOff>0</xdr:colOff>
      <xdr:row>45</xdr:row>
      <xdr:rowOff>0</xdr:rowOff>
    </xdr:from>
    <xdr:ext cx="0" cy="38100"/>
    <xdr:pic>
      <xdr:nvPicPr>
        <xdr:cNvPr id="24" name="32 Imagen">
          <a:extLst>
            <a:ext uri="{FF2B5EF4-FFF2-40B4-BE49-F238E27FC236}">
              <a16:creationId xmlns:a16="http://schemas.microsoft.com/office/drawing/2014/main" id="{0D3BC211-F69B-4FB2-8ACA-9B55D594D9B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832550" y="63369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23</xdr:col>
      <xdr:colOff>0</xdr:colOff>
      <xdr:row>45</xdr:row>
      <xdr:rowOff>0</xdr:rowOff>
    </xdr:from>
    <xdr:ext cx="0" cy="19050"/>
    <xdr:pic>
      <xdr:nvPicPr>
        <xdr:cNvPr id="25" name="33 Imagen">
          <a:extLst>
            <a:ext uri="{FF2B5EF4-FFF2-40B4-BE49-F238E27FC236}">
              <a16:creationId xmlns:a16="http://schemas.microsoft.com/office/drawing/2014/main" id="{14D80644-E560-4DFE-8FF0-9516AA7B283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1832550" y="6336982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2" name="Picture 1" descr="escudo-alc">
          <a:extLst>
            <a:ext uri="{FF2B5EF4-FFF2-40B4-BE49-F238E27FC236}">
              <a16:creationId xmlns:a16="http://schemas.microsoft.com/office/drawing/2014/main" id="{E23B5A0B-2332-4912-A650-87F2E0F4D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54996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yguerreroh_sdis_gov_co/Documents/Consolidados/Formatos/2020_spi_Consolidado_v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de63/Users/Documents%20and%20Settings/abarrera/Mis%20documentos/DT%202014/753/Terri%20por%20cdc%2020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vviracacha/Desktop/SEGUIMIENTO%20A%20PROYECTOS%20SPI%20-%20OCT5%20DE%2020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vviracacha\Desktop\SEGUIMIENTO%20A%20PROYECTOS%20SPI%20-%20OCT5%20DE%20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vviracacha/Downloads/SPI%20-%20Indicadores%20de%20gesti&#243;n%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vviracacha\Downloads\SPI%20-%20Indicadores%20de%20gesti&#243;n%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liza\Downloads\InformePPA%2031032023%20Cierr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Viviana%20Mendoza\Downloads\12-01-2023%20PE_riesgos_4to%20trimestre%20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Viviana%20Mendoza\Downloads\20-04-2022%20CE_riesgos_gestion_1er%20timestre%20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Viviana%20Mendoza\Downloads\20220419_riesgos_gestion_ti_1monitore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Viviana%20Mendoza\Downloads\20220412%20reporte%20primer%20trimestre%20mapa_riesgos_plan%20GC_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OneDrive%20-%20sdis.gov.co/SDIS%202020/7756%20LGBT/SPI/ABRIL/SPI%20Abril%2077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Viviana%20Mendoza\Downloads\20220408_riesgos_gestion_dis_I_monitoreo_2022%2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DIS/Contrato%2010417-2021/03_Riesgos/06_Abril/20220331_riesgos_pss_v0_1monitore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cmartinc/Downloads/1-20220926_riesgos_pss_v0_RIESGOS_DE_INTERRUPCION_OK.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Viviana%20Mendoza\Downloads\20220407_riesgos_gestion_atc_I_monitoreo_2022%20(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Viviana%20Mendoza\Downloads\20-04-2022%20TH_riesgos_gestion_1er%20timestre%20202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Viviana%20Mendoza\Downloads\20220331_riesgos_gestion_smt_v0_1monitore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David%20Moncayo\OneDrive%20-%20sdis.gov.co\DADE\SIG\PROCESOS\GESTI&#211;N%20DE%20SOPORTE%20Y%20MANTENIMIENTO%20TECNOL&#211;GICO\RIESGOS\riesgo_smt_interrupcion.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Viviana%20Mendoza\Downloads\20220331_riesgos_gestion_gec_v0_1monitore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David%20Moncayo\OneDrive%20-%20sdis.gov.co\DADE\SIG\PROCESOS\GESTI&#211;N_CONTRACTUAL\RIESGOS\riesgo_gec_interrupcion.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Viviana%20Mendoza\Downloads\20220408_riesgos_gestion_gf_I_monitoreo_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guerreroh/OneDrive%20-%20sdis.gov.co/Power%20B.I/2019%20Plan%20de%20acci&#243;n%20consolidado%20SDIS/Formato%20Plan%20de%20Acci&#243;n%202019_Consolidado%20TERRI.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Viviana%20Mendoza\Downloads\20220421_mapa_riesgos_gestion_gif.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Viviana%20Mendoza\Downloads\17-01-2023%20GIF_riesgos_4to%20trimestre%20202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Jilmar\AppData\Local\Microsoft\Windows\INetCache\Content.Outlook\LOWAHCOG\20220929_mapa_riesgos_interrupcion_gif.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Viviana%20Mendoza\Downloads\20220422%20Riesgos_GA_2022_I_Trimestre.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SDIS/Contrato%2010417-2021/03_Riesgos/06_Abril/20220331_riesgos_gd_v0_1monitoreo_OK.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USUARIO\Downloads\20211224_for_sg_013_v2_mapa_riesgos_plan.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Viviana%20Mendoza\Downloads\18-04-2022%20GJ_riesgos_gestion_1er%20timestre%2020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Viviana%20Mendoza\Downloads\20220713_riesgos_gestion_sg_2monitoreo.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Viviana%20Mendoza\Downloads\090422_mapa_riesgos_gestion_ac%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Viviana%20Mendoza\Downloads\20220412_riesgos_ivc_v0_2022_ITRIMESTRE%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uri\Downloads\20221021_insumos_paii_III_trim_indicadores_gestion.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lauri\Downloads\Mapa_riesgos_gestion_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auri\Downloads\20220128_indicadores_de_gestion_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20128_indicadores_de_gestion_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Copia%20de%20Propuesta%20Formato%20SPI%20Versi&#243;n%20Ajustada%20ECP%2021-02-2018(3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opia%20de%20Propuesta%20Formato%20SPI%20Versi&#243;n%20Ajustada%20ECP%2021-02-2018(35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ade63\Users\Documents%20and%20Settings\abarrera\Mis%20documentos\DT%202014\753\Terri%20por%20cdc%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TERMINACION SERVICIOS "/>
      <sheetName val="AMPLIACION DE COBERTURA "/>
      <sheetName val="CONJUNTAS "/>
      <sheetName val="TRANSVESALES "/>
      <sheetName val="TERRITORIALIZACION "/>
      <sheetName val="CRONOGRAMA "/>
      <sheetName val="TALENTO HUMANO"/>
      <sheetName val="CRITERIOS TERRI"/>
      <sheetName val="Hoja6"/>
      <sheetName val="Listas desplegab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PAA"/>
      <sheetName val="Bog vs PAA "/>
      <sheetName val="Hoja2"/>
      <sheetName val="InformePPA"/>
      <sheetName val="NOMBRE META"/>
      <sheetName val="Hoja3"/>
      <sheetName val="Ejecución Bogdata"/>
      <sheetName val="Hoja5"/>
      <sheetName val="Validación"/>
      <sheetName val="Hoja1"/>
      <sheetName val="Tabla pospres"/>
    </sheetNames>
    <sheetDataSet>
      <sheetData sheetId="0"/>
      <sheetData sheetId="1"/>
      <sheetData sheetId="2"/>
      <sheetData sheetId="3"/>
      <sheetData sheetId="4"/>
      <sheetData sheetId="5">
        <row r="4">
          <cell r="A4" t="str">
            <v>1221-100-F001  VA-Recursos distrito</v>
          </cell>
          <cell r="B4">
            <v>31861530000</v>
          </cell>
          <cell r="C4">
            <v>6657456111</v>
          </cell>
        </row>
        <row r="5">
          <cell r="A5" t="str">
            <v>75641-100-F001  VA-Recursos distrito</v>
          </cell>
          <cell r="B5">
            <v>6637058826</v>
          </cell>
          <cell r="C5">
            <v>5900570609</v>
          </cell>
        </row>
        <row r="6">
          <cell r="A6" t="str">
            <v>75641-601-I052  PAS-SGP propósito general</v>
          </cell>
          <cell r="B6">
            <v>2698000</v>
          </cell>
          <cell r="C6">
            <v>0</v>
          </cell>
        </row>
        <row r="7">
          <cell r="A7" t="str">
            <v>75642-100-I009  VA-SGP propósito general</v>
          </cell>
          <cell r="B7">
            <v>10324812000</v>
          </cell>
          <cell r="C7">
            <v>9896352000</v>
          </cell>
        </row>
        <row r="8">
          <cell r="A8" t="str">
            <v>75651-100-F001  VA-Recursos distrito</v>
          </cell>
          <cell r="B8">
            <v>15907613479</v>
          </cell>
          <cell r="C8">
            <v>14461898933</v>
          </cell>
        </row>
        <row r="9">
          <cell r="A9" t="str">
            <v>75651-100-F039  VA-Crédito</v>
          </cell>
          <cell r="B9">
            <v>72908000000</v>
          </cell>
          <cell r="C9">
            <v>61698422693</v>
          </cell>
        </row>
        <row r="10">
          <cell r="A10" t="str">
            <v>75651-100-I012  VA-Estampilla propersonas mayores</v>
          </cell>
          <cell r="B10">
            <v>7233946000</v>
          </cell>
          <cell r="C10">
            <v>793294384</v>
          </cell>
        </row>
        <row r="11">
          <cell r="A11" t="str">
            <v>75651-601-F001  PAS-Otros distrito</v>
          </cell>
          <cell r="B11">
            <v>85068075</v>
          </cell>
          <cell r="C11">
            <v>0</v>
          </cell>
        </row>
        <row r="12">
          <cell r="A12" t="str">
            <v>75651-601-I012  PAS-Estampilla propersonas mayore</v>
          </cell>
          <cell r="B12">
            <v>2175915000</v>
          </cell>
          <cell r="C12">
            <v>0</v>
          </cell>
        </row>
        <row r="13">
          <cell r="A13" t="str">
            <v>75651-601-I037  PAS-Crédito</v>
          </cell>
          <cell r="B13">
            <v>321170000</v>
          </cell>
          <cell r="C13">
            <v>0</v>
          </cell>
        </row>
        <row r="14">
          <cell r="A14" t="str">
            <v>77301-100-F001  VA-Recursos distrito</v>
          </cell>
          <cell r="B14">
            <v>1667505000</v>
          </cell>
          <cell r="C14">
            <v>785176690</v>
          </cell>
        </row>
        <row r="15">
          <cell r="A15" t="str">
            <v>77331-100-F001  VA-Recursos distrito</v>
          </cell>
          <cell r="B15">
            <v>3535442251</v>
          </cell>
          <cell r="C15">
            <v>3260566657</v>
          </cell>
        </row>
        <row r="16">
          <cell r="A16" t="str">
            <v>77351-100-F001  VA-Recursos distrito</v>
          </cell>
          <cell r="B16">
            <v>5480955000</v>
          </cell>
          <cell r="C16">
            <v>634277065</v>
          </cell>
        </row>
        <row r="17">
          <cell r="A17" t="str">
            <v>77401-100-F001  VA-Recursos distrito</v>
          </cell>
          <cell r="B17">
            <v>12090868803</v>
          </cell>
          <cell r="C17">
            <v>5472539040</v>
          </cell>
        </row>
        <row r="18">
          <cell r="A18" t="str">
            <v>77411-100-F001  VA-Recursos distrito</v>
          </cell>
          <cell r="B18">
            <v>21767908000</v>
          </cell>
          <cell r="C18">
            <v>10159978327</v>
          </cell>
        </row>
        <row r="19">
          <cell r="A19" t="str">
            <v>77411-100-F039  VA-Crédito</v>
          </cell>
          <cell r="B19">
            <v>8000000000</v>
          </cell>
          <cell r="C19">
            <v>6581954368</v>
          </cell>
        </row>
        <row r="20">
          <cell r="A20" t="str">
            <v>77411-100-I012  VA-Estampilla propersonas mayores</v>
          </cell>
          <cell r="B20">
            <v>1000000000</v>
          </cell>
          <cell r="C20">
            <v>0</v>
          </cell>
        </row>
        <row r="21">
          <cell r="A21" t="str">
            <v>77441-100-F001  VA-Recursos distrito</v>
          </cell>
          <cell r="B21">
            <v>13746768997</v>
          </cell>
          <cell r="C21">
            <v>9281691411</v>
          </cell>
        </row>
        <row r="22">
          <cell r="A22" t="str">
            <v>77441-200-I049  RB-SGP propósito general</v>
          </cell>
          <cell r="B22">
            <v>528474000</v>
          </cell>
          <cell r="C22">
            <v>326741072</v>
          </cell>
        </row>
        <row r="23">
          <cell r="A23" t="str">
            <v>77441-200-I062  RB-Otras Nación</v>
          </cell>
          <cell r="B23">
            <v>35010000</v>
          </cell>
          <cell r="C23">
            <v>34991847</v>
          </cell>
        </row>
        <row r="24">
          <cell r="A24" t="str">
            <v>77441-400-I023  RF-SGP propósito general</v>
          </cell>
          <cell r="B24">
            <v>3834173000</v>
          </cell>
          <cell r="C24">
            <v>2441830607</v>
          </cell>
        </row>
        <row r="25">
          <cell r="A25" t="str">
            <v>77441-601-I037  PAS-Crédito</v>
          </cell>
          <cell r="B25">
            <v>8180000</v>
          </cell>
          <cell r="C25">
            <v>651800</v>
          </cell>
        </row>
        <row r="26">
          <cell r="A26" t="str">
            <v>77441-601-I039  PAS-Otras nación</v>
          </cell>
          <cell r="B26">
            <v>54575000</v>
          </cell>
          <cell r="C26">
            <v>2304467</v>
          </cell>
        </row>
        <row r="27">
          <cell r="A27" t="str">
            <v>77441-601-I052  PAS-SGP propósito general</v>
          </cell>
          <cell r="B27">
            <v>176400000</v>
          </cell>
          <cell r="C27">
            <v>0</v>
          </cell>
        </row>
        <row r="28">
          <cell r="A28" t="str">
            <v>77441-604-I023  PAS-RF-SGP propósito general</v>
          </cell>
          <cell r="B28">
            <v>3139000</v>
          </cell>
          <cell r="C28">
            <v>0</v>
          </cell>
        </row>
        <row r="29">
          <cell r="A29" t="str">
            <v>77442-100-I009  VA-SGP propósito general</v>
          </cell>
          <cell r="B29">
            <v>126419052000</v>
          </cell>
          <cell r="C29">
            <v>103521178128</v>
          </cell>
        </row>
        <row r="30">
          <cell r="A30" t="str">
            <v>77442-100-I016  VA-Otras transferencias nación</v>
          </cell>
          <cell r="B30">
            <v>55297356000</v>
          </cell>
          <cell r="C30">
            <v>40543704014</v>
          </cell>
        </row>
        <row r="31">
          <cell r="A31" t="str">
            <v>77451-100-F001  VA-Recursos distrito</v>
          </cell>
          <cell r="B31">
            <v>208545909000</v>
          </cell>
          <cell r="C31">
            <v>43114416139</v>
          </cell>
        </row>
        <row r="32">
          <cell r="A32" t="str">
            <v>77451-100-I012  VA-Estampilla propersonas mayores</v>
          </cell>
          <cell r="B32">
            <v>9101513000</v>
          </cell>
          <cell r="C32">
            <v>0</v>
          </cell>
        </row>
        <row r="33">
          <cell r="A33" t="str">
            <v>77451-601-I037  PAS-Crédito</v>
          </cell>
          <cell r="B33">
            <v>347654000</v>
          </cell>
          <cell r="C33">
            <v>0</v>
          </cell>
        </row>
        <row r="34">
          <cell r="A34" t="str">
            <v>77451-601-I052  PAS-SGP propósito general</v>
          </cell>
          <cell r="B34">
            <v>1177481000</v>
          </cell>
          <cell r="C34">
            <v>0</v>
          </cell>
        </row>
        <row r="35">
          <cell r="A35" t="str">
            <v>77452-100-I009  VA-SGP propósito general</v>
          </cell>
          <cell r="B35">
            <v>13079880000</v>
          </cell>
          <cell r="C35">
            <v>11740080000</v>
          </cell>
        </row>
        <row r="36">
          <cell r="A36" t="str">
            <v>77481-100-F001  VA-Recursos distrito</v>
          </cell>
          <cell r="B36">
            <v>332199955004</v>
          </cell>
          <cell r="C36">
            <v>168725715871</v>
          </cell>
        </row>
        <row r="37">
          <cell r="A37" t="str">
            <v>77481-100-I012  VA-Estampilla propersonas mayores</v>
          </cell>
          <cell r="B37">
            <v>13973888000</v>
          </cell>
          <cell r="C37">
            <v>12154654163</v>
          </cell>
        </row>
        <row r="38">
          <cell r="A38" t="str">
            <v>77491-100-F001  VA-Recursos distrito</v>
          </cell>
          <cell r="B38">
            <v>3432877000</v>
          </cell>
          <cell r="C38">
            <v>1016854955</v>
          </cell>
        </row>
        <row r="39">
          <cell r="A39" t="str">
            <v>77521-100-F001  VA-Recursos distrito</v>
          </cell>
          <cell r="B39">
            <v>1645474000</v>
          </cell>
          <cell r="C39">
            <v>854497137</v>
          </cell>
        </row>
        <row r="40">
          <cell r="A40" t="str">
            <v>77522-100-I009  VA-SGP propósito general</v>
          </cell>
          <cell r="B40">
            <v>2738965000</v>
          </cell>
          <cell r="C40">
            <v>1875626500</v>
          </cell>
        </row>
        <row r="41">
          <cell r="A41" t="str">
            <v>77531-100-F001  VA-Recursos distrito</v>
          </cell>
          <cell r="B41">
            <v>825000000</v>
          </cell>
          <cell r="C41">
            <v>401786600</v>
          </cell>
        </row>
        <row r="42">
          <cell r="A42" t="str">
            <v>77561-100-F001  VA-Recursos distrito</v>
          </cell>
          <cell r="B42">
            <v>3714771000</v>
          </cell>
          <cell r="C42">
            <v>2349221680</v>
          </cell>
        </row>
        <row r="43">
          <cell r="A43" t="str">
            <v>77571-100-F001  VA-Recursos distrito</v>
          </cell>
          <cell r="B43">
            <v>32503303000</v>
          </cell>
          <cell r="C43">
            <v>22550212120</v>
          </cell>
        </row>
        <row r="44">
          <cell r="A44" t="str">
            <v>77571-100-I008  VA-Fondo de pobres y espectáculos</v>
          </cell>
          <cell r="B44">
            <v>11160936000</v>
          </cell>
          <cell r="C44">
            <v>4985172918</v>
          </cell>
        </row>
        <row r="45">
          <cell r="A45" t="str">
            <v>77571-601-I008  PAS-Fondo pobres y espectáculos p</v>
          </cell>
          <cell r="B45">
            <v>20419000</v>
          </cell>
          <cell r="C45">
            <v>0</v>
          </cell>
        </row>
        <row r="46">
          <cell r="A46" t="str">
            <v>77571-601-I052  PAS-SGP propósito general</v>
          </cell>
          <cell r="B46">
            <v>18243000</v>
          </cell>
          <cell r="C46">
            <v>0</v>
          </cell>
        </row>
        <row r="47">
          <cell r="A47" t="str">
            <v>77681-100-F001  VA-Recursos distrito</v>
          </cell>
          <cell r="B47">
            <v>3432850000</v>
          </cell>
          <cell r="C47">
            <v>365432740</v>
          </cell>
        </row>
        <row r="48">
          <cell r="A48" t="str">
            <v>77701-100-F001  VA-Recursos distrito</v>
          </cell>
          <cell r="B48">
            <v>155215803621</v>
          </cell>
          <cell r="C48">
            <v>114376990335</v>
          </cell>
        </row>
        <row r="49">
          <cell r="A49" t="str">
            <v>77701-100-I012  VA-Estampilla propersonas mayores</v>
          </cell>
          <cell r="B49">
            <v>67367023000</v>
          </cell>
          <cell r="C49">
            <v>36912662480</v>
          </cell>
        </row>
        <row r="50">
          <cell r="A50" t="str">
            <v>77701-200-I012  RB-Estampilla propersonas mayores</v>
          </cell>
          <cell r="B50">
            <v>1130070000</v>
          </cell>
          <cell r="C50">
            <v>0</v>
          </cell>
        </row>
        <row r="51">
          <cell r="A51" t="str">
            <v>77701-300-I010  REAF-Estampilla propersonas mayor</v>
          </cell>
          <cell r="B51">
            <v>87367000</v>
          </cell>
          <cell r="C51">
            <v>0</v>
          </cell>
        </row>
        <row r="52">
          <cell r="A52" t="str">
            <v>77701-601-I012  PAS-Estampilla propersonas mayore</v>
          </cell>
          <cell r="B52">
            <v>874552000</v>
          </cell>
          <cell r="C52">
            <v>0</v>
          </cell>
        </row>
        <row r="53">
          <cell r="A53" t="str">
            <v>77701-601-I052  PAS-SGP propósito general</v>
          </cell>
          <cell r="B53">
            <v>41264000</v>
          </cell>
          <cell r="C53">
            <v>0</v>
          </cell>
        </row>
        <row r="54">
          <cell r="A54" t="str">
            <v>77701-604-I023  PAS-RF-SGP propósito general</v>
          </cell>
          <cell r="B54">
            <v>43221000</v>
          </cell>
          <cell r="C54">
            <v>0</v>
          </cell>
        </row>
        <row r="55">
          <cell r="A55" t="str">
            <v>77711-100-F001  VA-Recursos distrito</v>
          </cell>
          <cell r="B55">
            <v>2570224944</v>
          </cell>
          <cell r="C55">
            <v>1823762145</v>
          </cell>
        </row>
        <row r="56">
          <cell r="A56" t="str">
            <v>77711-604-I023  PAS-RF-SGP propósito general</v>
          </cell>
          <cell r="B56">
            <v>3289000</v>
          </cell>
          <cell r="C56">
            <v>0</v>
          </cell>
        </row>
        <row r="57">
          <cell r="A57" t="str">
            <v>77712-100-I009  VA-SGP propósito general</v>
          </cell>
          <cell r="B57">
            <v>77638224000</v>
          </cell>
          <cell r="C57">
            <v>55415248801</v>
          </cell>
        </row>
        <row r="58">
          <cell r="A58" t="str">
            <v>79181-100-F001  VA-Recursos distrito</v>
          </cell>
          <cell r="B58">
            <v>497438433000</v>
          </cell>
          <cell r="C58">
            <v>125095528961</v>
          </cell>
        </row>
        <row r="59">
          <cell r="A59" t="str">
            <v>79181-200-I031  RB-Donaciones 110% con Bogotá</v>
          </cell>
          <cell r="B59">
            <v>851606000</v>
          </cell>
          <cell r="C59">
            <v>0</v>
          </cell>
        </row>
      </sheetData>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Hoja1"/>
      <sheetName val="2. Anexos"/>
    </sheetNames>
    <sheetDataSet>
      <sheetData sheetId="0" refreshError="1"/>
      <sheetData sheetId="1" refreshError="1"/>
      <sheetData sheetId="2">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ral"/>
      <sheetName val="Listas"/>
      <sheetName val="homologación conceptos"/>
      <sheetName val="Cuadro Control"/>
      <sheetName val="Cadena de Valor"/>
      <sheetName val="Informes SEVEN"/>
      <sheetName val="Proyecto"/>
      <sheetName val="Objetivos"/>
      <sheetName val="Metas PDD"/>
      <sheetName val="Metas proyecto"/>
      <sheetName val="Productos MGA"/>
      <sheetName val="Actividades"/>
      <sheetName val="Proyectos"/>
      <sheetName val="Tareas"/>
      <sheetName val="Soportes"/>
      <sheetName val="Territorialización y Población"/>
      <sheetName val="Directorio UndOpe"/>
      <sheetName val="Glosario"/>
      <sheetName val="Instruccione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PROGRAMACIÓN CUATRIENIO"/>
      <sheetName val="2. SEGUIMIENTO PRESUPUESTAL"/>
      <sheetName val="2. PROG CONCEPTO DE GASTO "/>
      <sheetName val="4. RESUMEN EJECUTIVO"/>
      <sheetName val="3. TERRITORIALIZACIÓN"/>
      <sheetName val="Hoja5"/>
      <sheetName val="3. TERRITORIALIZACIÓN (2)"/>
      <sheetName val="TERRITORIALIZACIÓN 2019"/>
      <sheetName val="4. ACTIVIDADES - TAREAS VIG"/>
      <sheetName val="5. INDICADORES GESTION"/>
      <sheetName val="5A. Unidades Operativas"/>
      <sheetName val="8. METAS PDD"/>
      <sheetName val="9. RECURSO HUMANO"/>
      <sheetName val="Listas"/>
      <sheetName val="Tabla_PowerBI"/>
      <sheetName val="GLOSARIO"/>
      <sheetName val="INSTRUCCIÓN DE DILIGENCIAMIEN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1. Mapa y plan de riesgos"/>
      <sheetName val="2. Anexos"/>
    </sheetNames>
    <sheetDataSet>
      <sheetData sheetId="0" refreshError="1"/>
      <sheetData sheetId="1" refreshError="1"/>
      <sheetData sheetId="2">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2022"/>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Resumen"/>
      <sheetName val="Gráfica"/>
      <sheetName val="Listas desplegables"/>
      <sheetName val="Hoja1"/>
    </sheetNames>
    <sheetDataSet>
      <sheetData sheetId="0"/>
      <sheetData sheetId="1"/>
      <sheetData sheetId="2"/>
      <sheetData sheetId="3">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4">
        <row r="2">
          <cell r="E2" t="str">
            <v>Cumplimiento</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row r="35">
          <cell r="B35" t="str">
            <v xml:space="preserve">                   \Impacto
                     \
Probabilidad\               </v>
          </cell>
          <cell r="C35" t="str">
            <v>20% - Leve</v>
          </cell>
          <cell r="D35" t="str">
            <v>40% - Menor</v>
          </cell>
          <cell r="E35" t="str">
            <v>60% - Moderado</v>
          </cell>
          <cell r="F35" t="str">
            <v>80% - Mayor</v>
          </cell>
          <cell r="G35" t="str">
            <v>100% - Catastrófico</v>
          </cell>
        </row>
        <row r="36">
          <cell r="B36">
            <v>1</v>
          </cell>
          <cell r="C36">
            <v>2</v>
          </cell>
          <cell r="D36">
            <v>3</v>
          </cell>
          <cell r="E36">
            <v>4</v>
          </cell>
          <cell r="F36">
            <v>5</v>
          </cell>
          <cell r="G36">
            <v>6</v>
          </cell>
        </row>
        <row r="37">
          <cell r="B37" t="str">
            <v>100% - Muy alta</v>
          </cell>
          <cell r="C37" t="str">
            <v>Alto</v>
          </cell>
          <cell r="D37" t="str">
            <v>Alto</v>
          </cell>
          <cell r="E37" t="str">
            <v>Alto</v>
          </cell>
          <cell r="F37" t="str">
            <v>Alto</v>
          </cell>
          <cell r="G37" t="str">
            <v>Extremo</v>
          </cell>
        </row>
        <row r="38">
          <cell r="B38" t="str">
            <v>80% - Alta</v>
          </cell>
          <cell r="C38" t="str">
            <v>Moderado</v>
          </cell>
          <cell r="D38" t="str">
            <v>Moderado</v>
          </cell>
          <cell r="E38" t="str">
            <v>Alto</v>
          </cell>
          <cell r="F38" t="str">
            <v>Alto</v>
          </cell>
          <cell r="G38" t="str">
            <v>Extremo</v>
          </cell>
        </row>
        <row r="39">
          <cell r="B39" t="str">
            <v>60% - Media</v>
          </cell>
          <cell r="C39" t="str">
            <v>Moderado</v>
          </cell>
          <cell r="D39" t="str">
            <v>Moderado</v>
          </cell>
          <cell r="E39" t="str">
            <v>Moderado</v>
          </cell>
          <cell r="F39" t="str">
            <v>Alto</v>
          </cell>
          <cell r="G39" t="str">
            <v>Extremo</v>
          </cell>
        </row>
        <row r="40">
          <cell r="B40" t="str">
            <v>40% - Baja</v>
          </cell>
          <cell r="C40" t="str">
            <v>Bajo</v>
          </cell>
          <cell r="D40" t="str">
            <v>Moderado</v>
          </cell>
          <cell r="E40" t="str">
            <v>Moderado</v>
          </cell>
          <cell r="F40" t="str">
            <v>Alto</v>
          </cell>
          <cell r="G40" t="str">
            <v>Extremo</v>
          </cell>
        </row>
        <row r="41">
          <cell r="B41" t="str">
            <v>20% - Muy baja</v>
          </cell>
          <cell r="C41" t="str">
            <v>Bajo</v>
          </cell>
          <cell r="D41" t="str">
            <v>Bajo</v>
          </cell>
          <cell r="E41" t="str">
            <v>Moderado</v>
          </cell>
          <cell r="F41" t="str">
            <v>Alto</v>
          </cell>
          <cell r="G41" t="str">
            <v>Extremo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38DDB64-DA81-458D-BC20-D6FA4044CE25}" name="Tabla3" displayName="Tabla3" ref="B14:AO153" totalsRowShown="0" headerRowDxfId="324" dataDxfId="322" headerRowBorderDxfId="323" tableBorderDxfId="321">
  <autoFilter ref="B14:AO153" xr:uid="{E38DDB64-DA81-458D-BC20-D6FA4044CE25}"/>
  <tableColumns count="40">
    <tableColumn id="1" xr3:uid="{3FF628ED-9556-4F14-BB04-43DB9538C486}" name="Meta plan de desarrollo" dataDxfId="320"/>
    <tableColumn id="2" xr3:uid="{EAC0233C-6B83-403F-A85D-3EE10B75C70D}" name="Objetivo estratégico sectorial" dataDxfId="319"/>
    <tableColumn id="3" xr3:uid="{1522AA53-9872-476D-B1DD-FD7EF19D65B1}" name="Objetivo estratégico 2020-2024" dataDxfId="318"/>
    <tableColumn id="4" xr3:uid="{70B11E5F-D1CC-4B60-9457-44FF8D722959}" name="Metas 2020-2024" dataDxfId="317"/>
    <tableColumn id="5" xr3:uid="{8DBF2C40-586E-4017-8E40-B93E3CD36293}" name="Política o componente MIPG" dataDxfId="316"/>
    <tableColumn id="6" xr3:uid="{033E6772-51FA-449A-B5FC-A6859E0B4F5F}" name="Proceso relacionado" dataDxfId="315"/>
    <tableColumn id="7" xr3:uid="{8FA36D77-0CFD-4163-BA6B-078DB2E06022}" name="Fuente de financiación " dataDxfId="314"/>
    <tableColumn id="8" xr3:uid="{5D71B4D3-07F1-42F7-8760-3B1345E50266}" name="Proyecto de inversión" dataDxfId="313"/>
    <tableColumn id="9" xr3:uid="{85C5AACC-EFD7-4904-8B51-C4EB71C94EF1}" name="Meta proyecto de inversión " dataDxfId="312"/>
    <tableColumn id="10" xr3:uid="{3397558A-6659-48CD-9C90-E6FF495990DD}" name="Plan asociado" dataDxfId="311"/>
    <tableColumn id="11" xr3:uid="{9416A0D9-961C-4B8C-AA7B-E6357D812A1D}" name="Plan de acción política pública poblacional asociada  " dataDxfId="310"/>
    <tableColumn id="12" xr3:uid="{8F9660C6-3022-4C68-AB38-40C87375D063}" name="Número de Acción / Actividad" dataDxfId="309"/>
    <tableColumn id="13" xr3:uid="{15235529-B221-4D1A-A5B6-26A13C518EC7}" name="Acciones / actividades" dataDxfId="308"/>
    <tableColumn id="14" xr3:uid="{4CEFF79D-A882-4F44-AC90-C488CB3BC776}" name="Meta" dataDxfId="307"/>
    <tableColumn id="15" xr3:uid="{A302B605-6091-4824-96F3-F76EA3486D95}" name="Tendencia de meta" dataDxfId="306"/>
    <tableColumn id="16" xr3:uid="{8D982BD7-E6DB-44C1-AA1E-292D634EE913}" name="Nombre del indicador de la meta" dataDxfId="305"/>
    <tableColumn id="17" xr3:uid="{C108F4D7-F7DF-4852-8E55-A4951B0E9958}" name="Fórmula del indicador o índice" dataDxfId="304"/>
    <tableColumn id="18" xr3:uid="{390DE90E-B872-49F0-AD8A-45854A4012EF}" name="Fecha inicio_x000a_DD/MM/AAAA" dataDxfId="303"/>
    <tableColumn id="19" xr3:uid="{5E867F3C-BBCE-4FAE-9673-CEDDCE15B633}" name="Fecha finalización_x000a_DD/MM/AAAA" dataDxfId="302"/>
    <tableColumn id="20" xr3:uid="{918FDABA-F23F-4411-9DA9-C996C6605D62}" name="Dependencia responsable" dataDxfId="301"/>
    <tableColumn id="21" xr3:uid="{A62B3196-6E41-430D-BB2C-C75AF40F6E04}" name="Evidencias programadas_x000a_I trimestre" dataDxfId="300"/>
    <tableColumn id="22" xr3:uid="{C3E44446-D57F-4A93-A924-7110CB08F2EB}" name="Programación  meta_x000a_I trimestre " dataDxfId="299"/>
    <tableColumn id="23" xr3:uid="{2D6462BA-793E-43C5-B6BA-77050B62E324}" name="Avance cuantitativo I trimestre" dataDxfId="298"/>
    <tableColumn id="24" xr3:uid="{5FCBFC09-008E-4990-9157-1C1434626521}" name="Porcentaje de cumplimiento _x000a_I trimestre" dataDxfId="297"/>
    <tableColumn id="25" xr3:uid="{ECF4529A-9D0E-4790-81A6-FBD79D3E3906}" name="Avance cualitativo I trimestre" dataDxfId="296"/>
    <tableColumn id="26" xr3:uid="{772005C4-AA9F-4826-857E-955C2058893B}" name="Revisión segunda línea de defensa" dataDxfId="295"/>
    <tableColumn id="27" xr3:uid="{BDE6228A-5E48-43FE-8B4F-5F1A1953F6F9}" name="Evidencias programadas_x000a_II trimestre" dataDxfId="294"/>
    <tableColumn id="28" xr3:uid="{CCF65F91-77F0-4C28-92C2-E738FB164A47}" name="Programación  meta_x000a_II trimestre " dataDxfId="293"/>
    <tableColumn id="29" xr3:uid="{AF6BC61F-8E8D-4824-8E31-EDEADC75E713}" name="Avance cuantitativo_x000a_II trimestre" dataDxfId="292"/>
    <tableColumn id="30" xr3:uid="{4139EC4D-1575-4EF4-8BED-AD52CB928323}" name="Porcentaje de cumplimiento _x000a_II trimestre" dataDxfId="291"/>
    <tableColumn id="31" xr3:uid="{F5E8EE77-591A-4F12-B31F-4BB990480955}" name="Avance cualitativo_x000a_II trimestre" dataDxfId="290"/>
    <tableColumn id="32" xr3:uid="{81D3CBA8-D10E-4AF2-A8B7-52A5910B0E1C}" name="Revisión segunda línea de defensa2" dataDxfId="289"/>
    <tableColumn id="33" xr3:uid="{1DEC8804-2375-43D4-894C-2EF272210010}" name="Evidencias programadas_x000a_III trimestre" dataDxfId="288"/>
    <tableColumn id="34" xr3:uid="{4EE58471-BA2B-430A-ACD2-956EB64A3123}" name="Programación  meta_x000a_III trimestre " dataDxfId="287"/>
    <tableColumn id="35" xr3:uid="{767E8348-A20B-4195-ABC7-D97B6A647287}" name="Avance cuantitativo_x000a_III trimestre" dataDxfId="286"/>
    <tableColumn id="36" xr3:uid="{2D9F52F1-7445-4719-AD37-F4F834A1EDAF}" name="Porcentaje de cumplimiento _x000a_III trimestre" dataDxfId="285"/>
    <tableColumn id="37" xr3:uid="{F8D56D87-E53B-485D-BA51-0677F9B0FF26}" name="Avance cualitativo_x000a_III trimestre" dataDxfId="284"/>
    <tableColumn id="38" xr3:uid="{CCEEC940-4C12-4C09-8A0E-513B7216EAC4}" name="Revisión segunda línea de defensa3" dataDxfId="283"/>
    <tableColumn id="39" xr3:uid="{49881635-0010-4A4D-9CE7-0D937D62F8A7}" name="Evidencias programadas_x000a_IV trimestre" dataDxfId="282"/>
    <tableColumn id="40" xr3:uid="{332D7A2F-69C5-4D97-9990-C7BB3ADDF77B}" name="Programación  meta_x000a_IV trimestre " dataDxfId="28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D9C85CA-4743-403B-8B61-10DC702E727A}" name="metaspdd" displayName="metaspdd" ref="D3:K57" totalsRowShown="0" headerRowDxfId="280" dataDxfId="278" headerRowBorderDxfId="279" tableBorderDxfId="277" totalsRowBorderDxfId="276">
  <autoFilter ref="D3:K57" xr:uid="{F6113849-11A9-43AB-857A-11319A47B387}"/>
  <tableColumns count="8">
    <tableColumn id="1" xr3:uid="{F5E864ED-B1EF-4B66-BA10-9A5B92F59402}" name="PROYECTO ASOCIADO " dataDxfId="275" totalsRowDxfId="274"/>
    <tableColumn id="2" xr3:uid="{6591C35A-68BC-4592-AC95-D1C437573A56}" name="CODIGO META SECTORIAL" dataDxfId="273" totalsRowDxfId="272"/>
    <tableColumn id="21" xr3:uid="{AB698A56-ACE5-4B8C-8257-4E1AF6CC681A}" name="DESCRIPCIÓN META SECTORIAL " totalsRowDxfId="271"/>
    <tableColumn id="7" xr3:uid="{7A98C04B-F152-4F6F-ABD8-ED3C0CE3FF30}" name="NOMBRE INDICADOR" dataDxfId="270" totalsRowDxfId="269"/>
    <tableColumn id="24" xr3:uid="{DA96F72E-4AE4-4EF2-A4D4-56E635DDC748}" name="PROGRAMADO CUATRIENIO " dataDxfId="268" totalsRowDxfId="267"/>
    <tableColumn id="4" xr3:uid="{76E5E8C2-9D1F-4DAD-BC69-09105116638C}" name="MAGNITUD PROGRAMADO 2023" totalsRowDxfId="266"/>
    <tableColumn id="26" xr3:uid="{B8D9E394-1EFE-4B10-98DD-FF5B0830246D}" name="EJECUTADO _x000a_31 DE MARZO" dataDxfId="265" totalsRowDxfId="264"/>
    <tableColumn id="3" xr3:uid="{1318080B-9F48-45CB-95D4-519FD6997AD2}" name="EJECUTADO _x000a_31 DE JUNIO" dataDxfId="263" totalsRowDxfId="26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CA37E8-EE17-4C98-8114-F2E07E862B2D}" name="metaproyecto" displayName="metaproyecto" ref="B7:J110" totalsRowShown="0" headerRowDxfId="261" tableBorderDxfId="260">
  <autoFilter ref="B7:J110" xr:uid="{C8AEDE25-A267-4E3D-9D2F-F4DEE31C2F4F}"/>
  <tableColumns count="9">
    <tableColumn id="1" xr3:uid="{6029EC53-045F-4493-BF96-3F951A374BBD}" name="CÓDIGO PROYECTO" dataDxfId="259" totalsRowDxfId="258"/>
    <tableColumn id="13" xr3:uid="{B1F5E379-563B-48FB-B8FD-18C79C02F096}" name="NOMBRE PROYECTO" dataDxfId="257" totalsRowDxfId="256"/>
    <tableColumn id="3" xr3:uid="{719BA8AF-1819-4F35-9115-3B332F9A5FCB}" name="OBJETIVO GENERAL PROYECTO DE INVERSIÓN" dataDxfId="255" totalsRowDxfId="254"/>
    <tableColumn id="2" xr3:uid="{255EE508-3252-4B63-AF8E-D1F08A8C8136}" name="META" dataDxfId="253" totalsRowDxfId="252"/>
    <tableColumn id="12" xr3:uid="{8F496FD6-CE26-4049-A4D2-BA3D0A76AFC7}" name="DESCRIPCIÓN META" dataDxfId="251" totalsRowDxfId="250"/>
    <tableColumn id="10" xr3:uid="{81740D85-1405-494E-9E88-87BAD1FE5199}" name="PERIODICIDAD DE MEDICIÓN" dataDxfId="249" totalsRowDxfId="248"/>
    <tableColumn id="5" xr3:uid="{32DAF35F-227F-4E90-B8F6-98EAD71721BB}" name="TIPO DE META" dataDxfId="247" totalsRowDxfId="246"/>
    <tableColumn id="15" xr3:uid="{1EC76A70-0E9E-48E8-B685-D199DBF1DD0E}" name="PROGRAMADO CUATRIENO " dataDxfId="245" totalsRowDxfId="244"/>
    <tableColumn id="18" xr3:uid="{15E5D3E2-A689-441A-93D2-3132F42AC4BA}" name="PROGRAMADO 2023" dataDxfId="243"/>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5653-EFE7-45EF-B050-98A918BA4FE8}">
  <dimension ref="A1:Q120"/>
  <sheetViews>
    <sheetView topLeftCell="C1" zoomScale="90" zoomScaleNormal="90" workbookViewId="0">
      <selection activeCell="L26" sqref="L26"/>
    </sheetView>
  </sheetViews>
  <sheetFormatPr baseColWidth="10" defaultColWidth="11.42578125" defaultRowHeight="111" customHeight="1" x14ac:dyDescent="0.25"/>
  <cols>
    <col min="1" max="1" width="21.85546875" style="10" customWidth="1"/>
    <col min="2" max="2" width="19.42578125" style="10" customWidth="1"/>
    <col min="3" max="3" width="22.28515625" style="10" customWidth="1"/>
    <col min="4" max="4" width="20.140625" style="10" customWidth="1"/>
    <col min="5" max="5" width="18.7109375" style="10" customWidth="1"/>
    <col min="6" max="6" width="14.7109375" style="10" bestFit="1" customWidth="1"/>
    <col min="7" max="7" width="20.42578125" style="9" customWidth="1"/>
    <col min="8" max="8" width="16.28515625" style="9" customWidth="1"/>
    <col min="9" max="9" width="17" style="10" customWidth="1"/>
    <col min="10" max="10" width="11.42578125" style="10"/>
    <col min="11" max="11" width="16.42578125" style="9" customWidth="1"/>
    <col min="12" max="12" width="21.7109375" style="9" customWidth="1"/>
    <col min="13" max="13" width="18.7109375" style="10" customWidth="1"/>
    <col min="14" max="14" width="11.28515625" style="10" bestFit="1" customWidth="1"/>
    <col min="15" max="15" width="10.28515625" style="14" bestFit="1" customWidth="1"/>
    <col min="16" max="16" width="13" style="10" customWidth="1"/>
    <col min="17" max="17" width="36.28515625" style="10" customWidth="1"/>
    <col min="18" max="16384" width="11.42578125" style="10"/>
  </cols>
  <sheetData>
    <row r="1" spans="1:17" s="7" customFormat="1" ht="48.75" customHeight="1" x14ac:dyDescent="0.25">
      <c r="A1" s="1" t="s">
        <v>0</v>
      </c>
      <c r="B1" s="1" t="s">
        <v>1</v>
      </c>
      <c r="C1" s="1" t="s">
        <v>2</v>
      </c>
      <c r="D1" s="2" t="s">
        <v>3</v>
      </c>
      <c r="E1" s="3" t="s">
        <v>4</v>
      </c>
      <c r="F1" s="3" t="s">
        <v>5</v>
      </c>
      <c r="G1" s="4" t="s">
        <v>6</v>
      </c>
      <c r="H1" s="4" t="s">
        <v>7</v>
      </c>
      <c r="I1" s="5" t="s">
        <v>8</v>
      </c>
      <c r="J1" s="5" t="s">
        <v>9</v>
      </c>
      <c r="K1" s="4" t="s">
        <v>10</v>
      </c>
      <c r="L1" s="4" t="s">
        <v>11</v>
      </c>
      <c r="M1" s="5" t="s">
        <v>12</v>
      </c>
      <c r="N1" s="5" t="s">
        <v>13</v>
      </c>
      <c r="O1" s="6" t="s">
        <v>14</v>
      </c>
      <c r="P1" s="6" t="s">
        <v>15</v>
      </c>
      <c r="Q1" s="5" t="s">
        <v>16</v>
      </c>
    </row>
    <row r="2" spans="1:17" ht="111" customHeight="1" x14ac:dyDescent="0.25">
      <c r="A2" s="8" t="s">
        <v>17</v>
      </c>
      <c r="B2" s="9" t="s">
        <v>18</v>
      </c>
      <c r="C2" s="9" t="s">
        <v>19</v>
      </c>
      <c r="D2" s="9" t="s">
        <v>20</v>
      </c>
      <c r="E2" s="10" t="s">
        <v>21</v>
      </c>
      <c r="F2" s="11" t="s">
        <v>22</v>
      </c>
      <c r="G2" s="12" t="s">
        <v>23</v>
      </c>
      <c r="H2" s="12" t="s">
        <v>24</v>
      </c>
      <c r="I2" s="9" t="s">
        <v>25</v>
      </c>
      <c r="J2" s="10" t="s">
        <v>26</v>
      </c>
      <c r="K2" s="13" t="s">
        <v>27</v>
      </c>
      <c r="L2" s="13" t="s">
        <v>28</v>
      </c>
      <c r="M2" s="9" t="s">
        <v>29</v>
      </c>
      <c r="N2" s="10" t="s">
        <v>30</v>
      </c>
      <c r="O2" s="14">
        <v>44562</v>
      </c>
      <c r="P2" s="14">
        <v>44592</v>
      </c>
      <c r="Q2" s="10" t="s">
        <v>31</v>
      </c>
    </row>
    <row r="3" spans="1:17" ht="111" customHeight="1" x14ac:dyDescent="0.25">
      <c r="A3" s="8" t="s">
        <v>32</v>
      </c>
      <c r="B3" s="9" t="s">
        <v>33</v>
      </c>
      <c r="C3" s="9" t="s">
        <v>34</v>
      </c>
      <c r="D3" s="9" t="s">
        <v>35</v>
      </c>
      <c r="E3" s="10" t="s">
        <v>36</v>
      </c>
      <c r="F3" s="11" t="s">
        <v>37</v>
      </c>
      <c r="G3" s="12" t="s">
        <v>38</v>
      </c>
      <c r="H3" s="12" t="s">
        <v>39</v>
      </c>
      <c r="I3" s="9" t="s">
        <v>40</v>
      </c>
      <c r="J3" s="10" t="s">
        <v>41</v>
      </c>
      <c r="K3" s="9" t="s">
        <v>42</v>
      </c>
      <c r="L3" s="15" t="s">
        <v>43</v>
      </c>
      <c r="M3" s="9" t="s">
        <v>44</v>
      </c>
      <c r="N3" s="10" t="s">
        <v>45</v>
      </c>
      <c r="O3" s="14">
        <v>44593</v>
      </c>
      <c r="P3" s="14">
        <v>44620</v>
      </c>
      <c r="Q3" s="10" t="s">
        <v>46</v>
      </c>
    </row>
    <row r="4" spans="1:17" ht="111" customHeight="1" x14ac:dyDescent="0.25">
      <c r="A4" s="8" t="s">
        <v>47</v>
      </c>
      <c r="B4" s="9" t="s">
        <v>48</v>
      </c>
      <c r="C4" s="9" t="s">
        <v>49</v>
      </c>
      <c r="D4" s="9" t="s">
        <v>50</v>
      </c>
      <c r="E4" s="10" t="s">
        <v>51</v>
      </c>
      <c r="F4" s="11" t="s">
        <v>52</v>
      </c>
      <c r="G4" s="12" t="s">
        <v>53</v>
      </c>
      <c r="H4" s="12" t="s">
        <v>54</v>
      </c>
      <c r="I4" s="9" t="s">
        <v>55</v>
      </c>
      <c r="J4" s="10" t="s">
        <v>56</v>
      </c>
      <c r="K4" s="9" t="s">
        <v>57</v>
      </c>
      <c r="L4" s="15" t="s">
        <v>58</v>
      </c>
      <c r="M4" s="9" t="s">
        <v>59</v>
      </c>
      <c r="N4" s="10" t="s">
        <v>60</v>
      </c>
      <c r="O4" s="14">
        <v>44621</v>
      </c>
      <c r="P4" s="14">
        <v>44651</v>
      </c>
      <c r="Q4" s="10" t="s">
        <v>61</v>
      </c>
    </row>
    <row r="5" spans="1:17" ht="111" customHeight="1" x14ac:dyDescent="0.25">
      <c r="A5" s="8" t="s">
        <v>62</v>
      </c>
      <c r="B5" s="9" t="s">
        <v>63</v>
      </c>
      <c r="C5" s="9" t="s">
        <v>64</v>
      </c>
      <c r="D5" s="9" t="s">
        <v>65</v>
      </c>
      <c r="E5" s="9" t="s">
        <v>66</v>
      </c>
      <c r="F5" s="11" t="s">
        <v>67</v>
      </c>
      <c r="G5" s="12" t="s">
        <v>68</v>
      </c>
      <c r="H5" s="12" t="s">
        <v>69</v>
      </c>
      <c r="J5" s="10" t="s">
        <v>70</v>
      </c>
      <c r="K5" s="13" t="s">
        <v>71</v>
      </c>
      <c r="L5" s="15" t="s">
        <v>72</v>
      </c>
      <c r="M5" s="9" t="s">
        <v>73</v>
      </c>
      <c r="O5" s="14">
        <v>44652</v>
      </c>
      <c r="P5" s="14">
        <v>44681</v>
      </c>
      <c r="Q5" s="10" t="s">
        <v>74</v>
      </c>
    </row>
    <row r="6" spans="1:17" ht="111" customHeight="1" x14ac:dyDescent="0.25">
      <c r="A6" s="8" t="s">
        <v>75</v>
      </c>
      <c r="B6" s="13" t="s">
        <v>76</v>
      </c>
      <c r="C6" s="9" t="s">
        <v>77</v>
      </c>
      <c r="D6" s="9" t="s">
        <v>78</v>
      </c>
      <c r="E6" s="13" t="s">
        <v>79</v>
      </c>
      <c r="F6" s="11" t="s">
        <v>80</v>
      </c>
      <c r="G6" s="11" t="s">
        <v>81</v>
      </c>
      <c r="H6" s="11" t="s">
        <v>82</v>
      </c>
      <c r="J6" s="10" t="s">
        <v>83</v>
      </c>
      <c r="K6" s="9" t="s">
        <v>84</v>
      </c>
      <c r="L6" s="15" t="s">
        <v>85</v>
      </c>
      <c r="M6" s="9" t="s">
        <v>86</v>
      </c>
      <c r="O6" s="14">
        <v>44682</v>
      </c>
      <c r="P6" s="14">
        <v>44712</v>
      </c>
      <c r="Q6" s="10" t="s">
        <v>87</v>
      </c>
    </row>
    <row r="7" spans="1:17" ht="111" customHeight="1" x14ac:dyDescent="0.25">
      <c r="A7" s="8" t="s">
        <v>88</v>
      </c>
      <c r="B7" s="13" t="s">
        <v>89</v>
      </c>
      <c r="C7" s="9" t="s">
        <v>90</v>
      </c>
      <c r="D7" s="9" t="s">
        <v>91</v>
      </c>
      <c r="F7" s="11" t="s">
        <v>92</v>
      </c>
      <c r="G7" s="16" t="s">
        <v>93</v>
      </c>
      <c r="H7" s="16" t="s">
        <v>94</v>
      </c>
      <c r="J7" s="10" t="s">
        <v>95</v>
      </c>
      <c r="K7" s="9" t="s">
        <v>96</v>
      </c>
      <c r="L7" s="15" t="s">
        <v>97</v>
      </c>
      <c r="M7" s="9" t="s">
        <v>98</v>
      </c>
      <c r="O7" s="14">
        <v>44713</v>
      </c>
      <c r="P7" s="14">
        <v>44742</v>
      </c>
      <c r="Q7" s="10" t="s">
        <v>99</v>
      </c>
    </row>
    <row r="8" spans="1:17" ht="111" customHeight="1" x14ac:dyDescent="0.25">
      <c r="A8" s="8" t="s">
        <v>100</v>
      </c>
      <c r="C8" s="9" t="s">
        <v>101</v>
      </c>
      <c r="D8" s="13" t="s">
        <v>102</v>
      </c>
      <c r="F8" s="11" t="s">
        <v>103</v>
      </c>
      <c r="G8" s="12" t="s">
        <v>104</v>
      </c>
      <c r="H8" s="12" t="s">
        <v>105</v>
      </c>
      <c r="J8" s="10" t="s">
        <v>106</v>
      </c>
      <c r="K8" s="9" t="s">
        <v>107</v>
      </c>
      <c r="L8" s="15" t="s">
        <v>108</v>
      </c>
      <c r="M8" s="9" t="s">
        <v>109</v>
      </c>
      <c r="O8" s="14">
        <v>44743</v>
      </c>
      <c r="P8" s="14">
        <v>44773</v>
      </c>
      <c r="Q8" s="10" t="s">
        <v>110</v>
      </c>
    </row>
    <row r="9" spans="1:17" ht="111" customHeight="1" x14ac:dyDescent="0.25">
      <c r="A9" s="8" t="s">
        <v>111</v>
      </c>
      <c r="C9" s="9" t="s">
        <v>112</v>
      </c>
      <c r="D9" s="13" t="s">
        <v>113</v>
      </c>
      <c r="F9" s="11" t="s">
        <v>114</v>
      </c>
      <c r="G9" s="16" t="s">
        <v>115</v>
      </c>
      <c r="H9" s="16" t="s">
        <v>116</v>
      </c>
      <c r="J9" s="10" t="s">
        <v>117</v>
      </c>
      <c r="K9" s="9" t="s">
        <v>118</v>
      </c>
      <c r="L9" s="15" t="s">
        <v>119</v>
      </c>
      <c r="M9" s="9" t="s">
        <v>120</v>
      </c>
      <c r="O9" s="14">
        <v>44774</v>
      </c>
      <c r="P9" s="14">
        <v>44804</v>
      </c>
      <c r="Q9" s="10" t="s">
        <v>121</v>
      </c>
    </row>
    <row r="10" spans="1:17" ht="111" customHeight="1" x14ac:dyDescent="0.25">
      <c r="A10" s="8" t="s">
        <v>122</v>
      </c>
      <c r="C10" s="9" t="s">
        <v>123</v>
      </c>
      <c r="E10" s="10" t="s">
        <v>124</v>
      </c>
      <c r="F10" s="17" t="s">
        <v>125</v>
      </c>
      <c r="G10" s="12" t="s">
        <v>126</v>
      </c>
      <c r="H10" s="12" t="s">
        <v>127</v>
      </c>
      <c r="J10" s="10" t="s">
        <v>128</v>
      </c>
      <c r="K10" s="9" t="s">
        <v>129</v>
      </c>
      <c r="L10" s="15" t="s">
        <v>130</v>
      </c>
      <c r="M10" s="9" t="s">
        <v>131</v>
      </c>
      <c r="O10" s="14">
        <v>44805</v>
      </c>
      <c r="P10" s="14">
        <v>44834</v>
      </c>
      <c r="Q10" s="10" t="s">
        <v>132</v>
      </c>
    </row>
    <row r="11" spans="1:17" ht="111" customHeight="1" x14ac:dyDescent="0.25">
      <c r="A11" s="8" t="s">
        <v>133</v>
      </c>
      <c r="C11" s="9" t="s">
        <v>134</v>
      </c>
      <c r="F11" s="17" t="s">
        <v>135</v>
      </c>
      <c r="G11" s="16" t="s">
        <v>136</v>
      </c>
      <c r="H11" s="16" t="s">
        <v>137</v>
      </c>
      <c r="J11" s="10" t="s">
        <v>138</v>
      </c>
      <c r="K11" s="9" t="s">
        <v>139</v>
      </c>
      <c r="L11" s="13" t="s">
        <v>140</v>
      </c>
      <c r="M11" s="9" t="s">
        <v>141</v>
      </c>
      <c r="O11" s="14">
        <v>44835</v>
      </c>
      <c r="P11" s="14">
        <v>44865</v>
      </c>
      <c r="Q11" s="10" t="s">
        <v>142</v>
      </c>
    </row>
    <row r="12" spans="1:17" ht="111" customHeight="1" x14ac:dyDescent="0.25">
      <c r="A12" s="8" t="s">
        <v>143</v>
      </c>
      <c r="C12" s="9" t="s">
        <v>144</v>
      </c>
      <c r="F12" s="17" t="s">
        <v>145</v>
      </c>
      <c r="G12" s="16" t="s">
        <v>146</v>
      </c>
      <c r="H12" s="16" t="s">
        <v>147</v>
      </c>
      <c r="J12" s="10" t="s">
        <v>148</v>
      </c>
      <c r="K12" s="9" t="s">
        <v>149</v>
      </c>
      <c r="L12" s="15" t="s">
        <v>150</v>
      </c>
      <c r="M12" s="9" t="s">
        <v>151</v>
      </c>
      <c r="O12" s="14">
        <v>44866</v>
      </c>
      <c r="P12" s="14">
        <v>44895</v>
      </c>
      <c r="Q12" s="10" t="s">
        <v>152</v>
      </c>
    </row>
    <row r="13" spans="1:17" ht="111" customHeight="1" x14ac:dyDescent="0.25">
      <c r="A13" s="8" t="s">
        <v>153</v>
      </c>
      <c r="C13" s="9" t="s">
        <v>154</v>
      </c>
      <c r="F13" s="17" t="s">
        <v>155</v>
      </c>
      <c r="G13" s="12" t="s">
        <v>156</v>
      </c>
      <c r="H13" s="12" t="s">
        <v>157</v>
      </c>
      <c r="J13" s="10" t="s">
        <v>158</v>
      </c>
      <c r="K13" s="9" t="s">
        <v>159</v>
      </c>
      <c r="L13" s="15" t="s">
        <v>160</v>
      </c>
      <c r="M13" s="9" t="s">
        <v>161</v>
      </c>
      <c r="O13" s="14">
        <v>44896</v>
      </c>
      <c r="P13" s="14">
        <v>44926</v>
      </c>
      <c r="Q13" s="10" t="s">
        <v>162</v>
      </c>
    </row>
    <row r="14" spans="1:17" ht="111" customHeight="1" x14ac:dyDescent="0.25">
      <c r="A14" s="8" t="s">
        <v>163</v>
      </c>
      <c r="C14" s="9" t="s">
        <v>164</v>
      </c>
      <c r="F14" s="17" t="s">
        <v>165</v>
      </c>
      <c r="G14" s="12" t="s">
        <v>166</v>
      </c>
      <c r="H14" s="12" t="s">
        <v>167</v>
      </c>
      <c r="J14" s="10" t="s">
        <v>168</v>
      </c>
      <c r="K14" s="9" t="s">
        <v>169</v>
      </c>
      <c r="L14" s="15" t="s">
        <v>170</v>
      </c>
      <c r="M14" s="9" t="s">
        <v>171</v>
      </c>
      <c r="Q14" s="10" t="s">
        <v>172</v>
      </c>
    </row>
    <row r="15" spans="1:17" ht="111" customHeight="1" x14ac:dyDescent="0.25">
      <c r="A15" s="8" t="s">
        <v>173</v>
      </c>
      <c r="C15" s="13" t="s">
        <v>174</v>
      </c>
      <c r="F15" s="17" t="s">
        <v>175</v>
      </c>
      <c r="G15" s="12" t="s">
        <v>176</v>
      </c>
      <c r="H15" s="12" t="s">
        <v>177</v>
      </c>
      <c r="J15" s="10" t="s">
        <v>178</v>
      </c>
      <c r="K15" s="9" t="s">
        <v>179</v>
      </c>
      <c r="L15" s="15" t="s">
        <v>180</v>
      </c>
      <c r="M15" s="9" t="s">
        <v>181</v>
      </c>
      <c r="Q15" s="10" t="s">
        <v>182</v>
      </c>
    </row>
    <row r="16" spans="1:17" ht="111" customHeight="1" x14ac:dyDescent="0.25">
      <c r="A16" s="8" t="s">
        <v>183</v>
      </c>
      <c r="C16" s="13" t="s">
        <v>184</v>
      </c>
      <c r="F16" s="11" t="s">
        <v>185</v>
      </c>
      <c r="G16" s="16" t="s">
        <v>186</v>
      </c>
      <c r="H16" s="16" t="s">
        <v>187</v>
      </c>
      <c r="J16" s="10" t="s">
        <v>188</v>
      </c>
      <c r="K16" s="9" t="s">
        <v>189</v>
      </c>
      <c r="L16" s="9" t="s">
        <v>190</v>
      </c>
      <c r="M16" s="9" t="s">
        <v>191</v>
      </c>
      <c r="Q16" s="10" t="s">
        <v>192</v>
      </c>
    </row>
    <row r="17" spans="1:17" ht="111" customHeight="1" x14ac:dyDescent="0.25">
      <c r="A17" s="8" t="s">
        <v>193</v>
      </c>
      <c r="F17" s="11" t="s">
        <v>194</v>
      </c>
      <c r="G17" s="16" t="s">
        <v>167</v>
      </c>
      <c r="H17" s="16" t="s">
        <v>195</v>
      </c>
      <c r="J17" s="10" t="s">
        <v>196</v>
      </c>
      <c r="K17" s="13" t="s">
        <v>56</v>
      </c>
      <c r="L17" s="13" t="s">
        <v>197</v>
      </c>
      <c r="M17" s="9" t="s">
        <v>198</v>
      </c>
      <c r="Q17" s="10" t="s">
        <v>199</v>
      </c>
    </row>
    <row r="18" spans="1:17" ht="111" customHeight="1" x14ac:dyDescent="0.25">
      <c r="A18" s="8" t="s">
        <v>200</v>
      </c>
      <c r="F18" s="11" t="s">
        <v>201</v>
      </c>
      <c r="G18" s="12" t="s">
        <v>202</v>
      </c>
      <c r="H18" s="12" t="s">
        <v>203</v>
      </c>
      <c r="J18" s="10" t="s">
        <v>204</v>
      </c>
      <c r="K18" s="9" t="s">
        <v>205</v>
      </c>
      <c r="L18" s="15" t="s">
        <v>206</v>
      </c>
      <c r="M18" s="9" t="s">
        <v>207</v>
      </c>
      <c r="Q18" s="10" t="s">
        <v>208</v>
      </c>
    </row>
    <row r="19" spans="1:17" ht="111" customHeight="1" x14ac:dyDescent="0.25">
      <c r="A19" s="8" t="s">
        <v>209</v>
      </c>
      <c r="F19" s="11" t="s">
        <v>210</v>
      </c>
      <c r="G19" s="12" t="s">
        <v>211</v>
      </c>
      <c r="H19" s="12" t="s">
        <v>212</v>
      </c>
      <c r="J19" s="10" t="s">
        <v>213</v>
      </c>
      <c r="K19" s="9" t="s">
        <v>214</v>
      </c>
      <c r="L19" s="15" t="s">
        <v>215</v>
      </c>
      <c r="M19" s="9" t="s">
        <v>216</v>
      </c>
      <c r="Q19" s="10" t="s">
        <v>217</v>
      </c>
    </row>
    <row r="20" spans="1:17" ht="111" customHeight="1" x14ac:dyDescent="0.25">
      <c r="A20" s="8" t="s">
        <v>218</v>
      </c>
      <c r="F20" s="11" t="s">
        <v>219</v>
      </c>
      <c r="G20" s="12" t="s">
        <v>220</v>
      </c>
      <c r="H20" s="12" t="s">
        <v>221</v>
      </c>
      <c r="J20" s="13" t="s">
        <v>222</v>
      </c>
      <c r="K20" s="9" t="s">
        <v>223</v>
      </c>
      <c r="L20" s="15" t="s">
        <v>224</v>
      </c>
      <c r="M20" s="13" t="s">
        <v>225</v>
      </c>
      <c r="Q20" s="10" t="s">
        <v>226</v>
      </c>
    </row>
    <row r="21" spans="1:17" ht="111" customHeight="1" x14ac:dyDescent="0.25">
      <c r="A21" s="8" t="s">
        <v>227</v>
      </c>
      <c r="F21" s="18" t="s">
        <v>228</v>
      </c>
      <c r="G21" s="12" t="s">
        <v>229</v>
      </c>
      <c r="H21" s="12" t="s">
        <v>230</v>
      </c>
      <c r="J21" s="13" t="s">
        <v>231</v>
      </c>
      <c r="K21" s="13" t="s">
        <v>70</v>
      </c>
      <c r="L21" s="15" t="s">
        <v>232</v>
      </c>
      <c r="M21" s="13" t="s">
        <v>233</v>
      </c>
      <c r="Q21" s="10" t="s">
        <v>234</v>
      </c>
    </row>
    <row r="22" spans="1:17" ht="111" customHeight="1" x14ac:dyDescent="0.25">
      <c r="A22" s="8" t="s">
        <v>235</v>
      </c>
      <c r="F22" s="11" t="s">
        <v>236</v>
      </c>
      <c r="H22" s="13" t="s">
        <v>237</v>
      </c>
      <c r="J22" s="13" t="s">
        <v>238</v>
      </c>
      <c r="K22" s="9" t="s">
        <v>239</v>
      </c>
      <c r="L22" s="15" t="s">
        <v>240</v>
      </c>
      <c r="Q22" s="10" t="s">
        <v>241</v>
      </c>
    </row>
    <row r="23" spans="1:17" ht="111" customHeight="1" x14ac:dyDescent="0.25">
      <c r="A23" s="8" t="s">
        <v>242</v>
      </c>
      <c r="F23" s="11" t="s">
        <v>243</v>
      </c>
      <c r="J23" s="13" t="s">
        <v>244</v>
      </c>
      <c r="K23" s="9" t="s">
        <v>245</v>
      </c>
      <c r="L23" s="15" t="s">
        <v>246</v>
      </c>
      <c r="Q23" s="10" t="s">
        <v>247</v>
      </c>
    </row>
    <row r="24" spans="1:17" ht="111" customHeight="1" x14ac:dyDescent="0.25">
      <c r="A24" s="8" t="s">
        <v>248</v>
      </c>
      <c r="F24" s="11" t="s">
        <v>249</v>
      </c>
      <c r="J24" s="13" t="s">
        <v>250</v>
      </c>
      <c r="K24" s="9" t="s">
        <v>251</v>
      </c>
      <c r="L24" s="15" t="s">
        <v>252</v>
      </c>
      <c r="Q24" s="10" t="s">
        <v>253</v>
      </c>
    </row>
    <row r="25" spans="1:17" ht="111" customHeight="1" x14ac:dyDescent="0.25">
      <c r="A25" s="8" t="s">
        <v>254</v>
      </c>
      <c r="F25" s="11" t="s">
        <v>255</v>
      </c>
      <c r="K25" s="9" t="s">
        <v>256</v>
      </c>
      <c r="L25" s="13" t="s">
        <v>257</v>
      </c>
      <c r="Q25" s="10" t="s">
        <v>258</v>
      </c>
    </row>
    <row r="26" spans="1:17" ht="111" customHeight="1" x14ac:dyDescent="0.25">
      <c r="A26" s="8" t="s">
        <v>259</v>
      </c>
      <c r="F26" s="11" t="s">
        <v>260</v>
      </c>
      <c r="K26" s="13" t="s">
        <v>83</v>
      </c>
      <c r="Q26" s="10" t="s">
        <v>261</v>
      </c>
    </row>
    <row r="27" spans="1:17" ht="111" customHeight="1" x14ac:dyDescent="0.25">
      <c r="A27" s="8" t="s">
        <v>262</v>
      </c>
      <c r="F27" s="11" t="s">
        <v>263</v>
      </c>
      <c r="K27" s="9" t="s">
        <v>264</v>
      </c>
      <c r="Q27" s="10" t="s">
        <v>265</v>
      </c>
    </row>
    <row r="28" spans="1:17" ht="111" customHeight="1" x14ac:dyDescent="0.25">
      <c r="A28" s="8" t="s">
        <v>266</v>
      </c>
      <c r="F28" s="11" t="s">
        <v>267</v>
      </c>
      <c r="K28" s="9" t="s">
        <v>268</v>
      </c>
      <c r="Q28" s="10" t="s">
        <v>269</v>
      </c>
    </row>
    <row r="29" spans="1:17" ht="111" customHeight="1" x14ac:dyDescent="0.25">
      <c r="A29" s="8" t="s">
        <v>270</v>
      </c>
      <c r="F29" s="11" t="s">
        <v>271</v>
      </c>
      <c r="K29" s="9" t="s">
        <v>272</v>
      </c>
      <c r="Q29" s="10" t="s">
        <v>273</v>
      </c>
    </row>
    <row r="30" spans="1:17" ht="111" customHeight="1" x14ac:dyDescent="0.25">
      <c r="A30" s="8" t="s">
        <v>274</v>
      </c>
      <c r="F30" s="11" t="s">
        <v>275</v>
      </c>
      <c r="K30" s="9" t="s">
        <v>276</v>
      </c>
      <c r="Q30" s="10" t="s">
        <v>277</v>
      </c>
    </row>
    <row r="31" spans="1:17" ht="111" customHeight="1" x14ac:dyDescent="0.25">
      <c r="A31" s="8" t="s">
        <v>278</v>
      </c>
      <c r="F31" s="11" t="s">
        <v>279</v>
      </c>
      <c r="K31" s="9" t="s">
        <v>280</v>
      </c>
      <c r="Q31" s="10" t="s">
        <v>281</v>
      </c>
    </row>
    <row r="32" spans="1:17" ht="111" customHeight="1" x14ac:dyDescent="0.25">
      <c r="A32" s="8" t="s">
        <v>282</v>
      </c>
      <c r="F32" s="11" t="s">
        <v>283</v>
      </c>
      <c r="K32" s="13" t="s">
        <v>95</v>
      </c>
      <c r="Q32" s="10" t="s">
        <v>284</v>
      </c>
    </row>
    <row r="33" spans="1:17" ht="111" customHeight="1" x14ac:dyDescent="0.25">
      <c r="A33" s="8" t="s">
        <v>285</v>
      </c>
      <c r="F33" s="11" t="s">
        <v>286</v>
      </c>
      <c r="K33" s="9" t="s">
        <v>287</v>
      </c>
      <c r="Q33" s="10" t="s">
        <v>288</v>
      </c>
    </row>
    <row r="34" spans="1:17" ht="111" customHeight="1" x14ac:dyDescent="0.25">
      <c r="A34" s="8" t="s">
        <v>289</v>
      </c>
      <c r="F34" s="11" t="s">
        <v>290</v>
      </c>
      <c r="K34" s="9" t="s">
        <v>291</v>
      </c>
      <c r="Q34" s="10" t="s">
        <v>292</v>
      </c>
    </row>
    <row r="35" spans="1:17" ht="111" customHeight="1" x14ac:dyDescent="0.25">
      <c r="A35" s="8" t="s">
        <v>293</v>
      </c>
      <c r="F35" s="11" t="s">
        <v>294</v>
      </c>
      <c r="K35" s="9" t="s">
        <v>295</v>
      </c>
      <c r="Q35" s="10" t="s">
        <v>296</v>
      </c>
    </row>
    <row r="36" spans="1:17" ht="111" customHeight="1" x14ac:dyDescent="0.25">
      <c r="A36" s="8" t="s">
        <v>297</v>
      </c>
      <c r="F36" s="11" t="s">
        <v>298</v>
      </c>
      <c r="K36" s="9" t="s">
        <v>299</v>
      </c>
      <c r="Q36" s="10" t="s">
        <v>300</v>
      </c>
    </row>
    <row r="37" spans="1:17" ht="111" customHeight="1" x14ac:dyDescent="0.25">
      <c r="A37" s="8" t="s">
        <v>301</v>
      </c>
      <c r="F37" s="11" t="s">
        <v>302</v>
      </c>
      <c r="K37" s="9" t="s">
        <v>303</v>
      </c>
      <c r="Q37" s="10" t="s">
        <v>304</v>
      </c>
    </row>
    <row r="38" spans="1:17" ht="111" customHeight="1" x14ac:dyDescent="0.25">
      <c r="A38" s="8" t="s">
        <v>305</v>
      </c>
      <c r="F38" s="11" t="s">
        <v>306</v>
      </c>
      <c r="K38" s="13" t="s">
        <v>106</v>
      </c>
      <c r="Q38" s="10" t="s">
        <v>307</v>
      </c>
    </row>
    <row r="39" spans="1:17" ht="111" customHeight="1" x14ac:dyDescent="0.25">
      <c r="A39" s="8" t="s">
        <v>308</v>
      </c>
      <c r="F39" s="11" t="s">
        <v>309</v>
      </c>
      <c r="K39" s="9" t="s">
        <v>310</v>
      </c>
      <c r="Q39" s="10" t="s">
        <v>311</v>
      </c>
    </row>
    <row r="40" spans="1:17" ht="156" x14ac:dyDescent="0.25">
      <c r="A40" s="8" t="s">
        <v>312</v>
      </c>
      <c r="F40" s="11" t="s">
        <v>313</v>
      </c>
      <c r="K40" s="9" t="s">
        <v>314</v>
      </c>
      <c r="Q40" s="10" t="s">
        <v>315</v>
      </c>
    </row>
    <row r="41" spans="1:17" ht="111" customHeight="1" x14ac:dyDescent="0.25">
      <c r="A41" s="8" t="s">
        <v>316</v>
      </c>
      <c r="F41" s="11" t="s">
        <v>317</v>
      </c>
      <c r="K41" s="9" t="s">
        <v>318</v>
      </c>
      <c r="Q41" s="10" t="s">
        <v>319</v>
      </c>
    </row>
    <row r="42" spans="1:17" ht="111" customHeight="1" x14ac:dyDescent="0.25">
      <c r="A42" s="13" t="s">
        <v>320</v>
      </c>
      <c r="F42" s="11" t="s">
        <v>321</v>
      </c>
      <c r="K42" s="9" t="s">
        <v>322</v>
      </c>
      <c r="Q42" s="10" t="s">
        <v>323</v>
      </c>
    </row>
    <row r="43" spans="1:17" ht="111" customHeight="1" x14ac:dyDescent="0.25">
      <c r="F43" s="11" t="s">
        <v>324</v>
      </c>
      <c r="K43" s="9" t="s">
        <v>325</v>
      </c>
      <c r="Q43" s="10" t="s">
        <v>326</v>
      </c>
    </row>
    <row r="44" spans="1:17" ht="111" customHeight="1" x14ac:dyDescent="0.25">
      <c r="F44" s="19" t="s">
        <v>327</v>
      </c>
      <c r="K44" s="9" t="s">
        <v>328</v>
      </c>
      <c r="Q44" s="10" t="s">
        <v>329</v>
      </c>
    </row>
    <row r="45" spans="1:17" ht="111" customHeight="1" x14ac:dyDescent="0.25">
      <c r="F45" s="19" t="s">
        <v>330</v>
      </c>
      <c r="K45" s="9" t="s">
        <v>331</v>
      </c>
      <c r="Q45" s="10" t="s">
        <v>332</v>
      </c>
    </row>
    <row r="46" spans="1:17" ht="111" customHeight="1" x14ac:dyDescent="0.25">
      <c r="F46" s="11" t="s">
        <v>333</v>
      </c>
      <c r="K46" s="9" t="s">
        <v>334</v>
      </c>
      <c r="Q46" s="10" t="s">
        <v>335</v>
      </c>
    </row>
    <row r="47" spans="1:17" ht="111" customHeight="1" x14ac:dyDescent="0.25">
      <c r="F47" s="13" t="s">
        <v>336</v>
      </c>
      <c r="K47" s="13" t="s">
        <v>337</v>
      </c>
    </row>
    <row r="48" spans="1:17" ht="111" customHeight="1" x14ac:dyDescent="0.25">
      <c r="F48" s="13" t="s">
        <v>338</v>
      </c>
      <c r="K48" s="9" t="s">
        <v>339</v>
      </c>
    </row>
    <row r="49" spans="11:11" ht="111" customHeight="1" x14ac:dyDescent="0.25">
      <c r="K49" s="9" t="s">
        <v>340</v>
      </c>
    </row>
    <row r="50" spans="11:11" ht="111" customHeight="1" x14ac:dyDescent="0.25">
      <c r="K50" s="9" t="s">
        <v>341</v>
      </c>
    </row>
    <row r="51" spans="11:11" ht="111" customHeight="1" x14ac:dyDescent="0.25">
      <c r="K51" s="9" t="s">
        <v>342</v>
      </c>
    </row>
    <row r="52" spans="11:11" ht="111" customHeight="1" x14ac:dyDescent="0.25">
      <c r="K52" s="9" t="s">
        <v>343</v>
      </c>
    </row>
    <row r="53" spans="11:11" ht="111" customHeight="1" x14ac:dyDescent="0.25">
      <c r="K53" s="9" t="s">
        <v>344</v>
      </c>
    </row>
    <row r="54" spans="11:11" ht="111" customHeight="1" x14ac:dyDescent="0.25">
      <c r="K54" s="13" t="s">
        <v>128</v>
      </c>
    </row>
    <row r="55" spans="11:11" ht="111" customHeight="1" x14ac:dyDescent="0.25">
      <c r="K55" s="9" t="s">
        <v>345</v>
      </c>
    </row>
    <row r="56" spans="11:11" ht="111" customHeight="1" x14ac:dyDescent="0.25">
      <c r="K56" s="9" t="s">
        <v>346</v>
      </c>
    </row>
    <row r="57" spans="11:11" ht="111" customHeight="1" x14ac:dyDescent="0.25">
      <c r="K57" s="9" t="s">
        <v>347</v>
      </c>
    </row>
    <row r="58" spans="11:11" ht="111" customHeight="1" x14ac:dyDescent="0.25">
      <c r="K58" s="9" t="s">
        <v>348</v>
      </c>
    </row>
    <row r="59" spans="11:11" ht="111" customHeight="1" x14ac:dyDescent="0.25">
      <c r="K59" s="9" t="s">
        <v>349</v>
      </c>
    </row>
    <row r="60" spans="11:11" ht="111" customHeight="1" x14ac:dyDescent="0.25">
      <c r="K60" s="9" t="s">
        <v>350</v>
      </c>
    </row>
    <row r="61" spans="11:11" ht="111" customHeight="1" x14ac:dyDescent="0.25">
      <c r="K61" s="9" t="s">
        <v>351</v>
      </c>
    </row>
    <row r="62" spans="11:11" ht="111" customHeight="1" x14ac:dyDescent="0.25">
      <c r="K62" s="9" t="s">
        <v>352</v>
      </c>
    </row>
    <row r="63" spans="11:11" ht="111" customHeight="1" x14ac:dyDescent="0.25">
      <c r="K63" s="9" t="s">
        <v>353</v>
      </c>
    </row>
    <row r="64" spans="11:11" ht="111" customHeight="1" x14ac:dyDescent="0.25">
      <c r="K64" s="9" t="s">
        <v>354</v>
      </c>
    </row>
    <row r="65" spans="11:11" ht="111" customHeight="1" x14ac:dyDescent="0.25">
      <c r="K65" s="9" t="s">
        <v>355</v>
      </c>
    </row>
    <row r="66" spans="11:11" ht="111" customHeight="1" x14ac:dyDescent="0.25">
      <c r="K66" s="13" t="s">
        <v>356</v>
      </c>
    </row>
    <row r="67" spans="11:11" ht="111" customHeight="1" x14ac:dyDescent="0.25">
      <c r="K67" s="9" t="s">
        <v>357</v>
      </c>
    </row>
    <row r="68" spans="11:11" ht="111" customHeight="1" x14ac:dyDescent="0.25">
      <c r="K68" s="9" t="s">
        <v>358</v>
      </c>
    </row>
    <row r="69" spans="11:11" ht="111" customHeight="1" x14ac:dyDescent="0.25">
      <c r="K69" s="9" t="s">
        <v>359</v>
      </c>
    </row>
    <row r="70" spans="11:11" ht="111" customHeight="1" x14ac:dyDescent="0.25">
      <c r="K70" s="9" t="s">
        <v>360</v>
      </c>
    </row>
    <row r="71" spans="11:11" ht="111" customHeight="1" x14ac:dyDescent="0.25">
      <c r="K71" s="9" t="s">
        <v>361</v>
      </c>
    </row>
    <row r="72" spans="11:11" ht="111" customHeight="1" x14ac:dyDescent="0.25">
      <c r="K72" s="9" t="s">
        <v>362</v>
      </c>
    </row>
    <row r="73" spans="11:11" ht="111" customHeight="1" x14ac:dyDescent="0.25">
      <c r="K73" s="9" t="s">
        <v>363</v>
      </c>
    </row>
    <row r="74" spans="11:11" ht="111" customHeight="1" x14ac:dyDescent="0.25">
      <c r="K74" s="13" t="s">
        <v>148</v>
      </c>
    </row>
    <row r="75" spans="11:11" ht="111" customHeight="1" x14ac:dyDescent="0.25">
      <c r="K75" s="9" t="s">
        <v>364</v>
      </c>
    </row>
    <row r="76" spans="11:11" ht="111" customHeight="1" x14ac:dyDescent="0.25">
      <c r="K76" s="9" t="s">
        <v>365</v>
      </c>
    </row>
    <row r="77" spans="11:11" ht="111" customHeight="1" x14ac:dyDescent="0.25">
      <c r="K77" s="9" t="s">
        <v>366</v>
      </c>
    </row>
    <row r="78" spans="11:11" ht="111" customHeight="1" x14ac:dyDescent="0.25">
      <c r="K78" s="9" t="s">
        <v>367</v>
      </c>
    </row>
    <row r="79" spans="11:11" ht="111" customHeight="1" x14ac:dyDescent="0.25">
      <c r="K79" s="13" t="s">
        <v>158</v>
      </c>
    </row>
    <row r="80" spans="11:11" ht="111" customHeight="1" x14ac:dyDescent="0.25">
      <c r="K80" s="9" t="s">
        <v>368</v>
      </c>
    </row>
    <row r="81" spans="11:11" ht="111" customHeight="1" x14ac:dyDescent="0.25">
      <c r="K81" s="9" t="s">
        <v>369</v>
      </c>
    </row>
    <row r="82" spans="11:11" ht="111" customHeight="1" x14ac:dyDescent="0.25">
      <c r="K82" s="9" t="s">
        <v>370</v>
      </c>
    </row>
    <row r="83" spans="11:11" ht="111" customHeight="1" x14ac:dyDescent="0.25">
      <c r="K83" s="13" t="s">
        <v>371</v>
      </c>
    </row>
    <row r="84" spans="11:11" ht="111" customHeight="1" x14ac:dyDescent="0.25">
      <c r="K84" s="9" t="s">
        <v>372</v>
      </c>
    </row>
    <row r="85" spans="11:11" ht="111" customHeight="1" x14ac:dyDescent="0.25">
      <c r="K85" s="9" t="s">
        <v>373</v>
      </c>
    </row>
    <row r="86" spans="11:11" ht="111" customHeight="1" x14ac:dyDescent="0.25">
      <c r="K86" s="9" t="s">
        <v>374</v>
      </c>
    </row>
    <row r="87" spans="11:11" ht="111" customHeight="1" x14ac:dyDescent="0.25">
      <c r="K87" s="9" t="s">
        <v>375</v>
      </c>
    </row>
    <row r="88" spans="11:11" ht="111" customHeight="1" x14ac:dyDescent="0.25">
      <c r="K88" s="13" t="s">
        <v>178</v>
      </c>
    </row>
    <row r="89" spans="11:11" ht="111" customHeight="1" x14ac:dyDescent="0.25">
      <c r="K89" s="9" t="s">
        <v>376</v>
      </c>
    </row>
    <row r="90" spans="11:11" ht="111" customHeight="1" x14ac:dyDescent="0.25">
      <c r="K90" s="9" t="s">
        <v>377</v>
      </c>
    </row>
    <row r="91" spans="11:11" ht="111" customHeight="1" x14ac:dyDescent="0.25">
      <c r="K91" s="9" t="s">
        <v>378</v>
      </c>
    </row>
    <row r="92" spans="11:11" ht="111" customHeight="1" x14ac:dyDescent="0.25">
      <c r="K92" s="9" t="s">
        <v>379</v>
      </c>
    </row>
    <row r="93" spans="11:11" ht="111" customHeight="1" x14ac:dyDescent="0.25">
      <c r="K93" s="9" t="s">
        <v>380</v>
      </c>
    </row>
    <row r="94" spans="11:11" ht="111" customHeight="1" x14ac:dyDescent="0.25">
      <c r="K94" s="13" t="s">
        <v>188</v>
      </c>
    </row>
    <row r="95" spans="11:11" ht="111" customHeight="1" x14ac:dyDescent="0.25">
      <c r="K95" s="9" t="s">
        <v>381</v>
      </c>
    </row>
    <row r="96" spans="11:11" ht="111" customHeight="1" x14ac:dyDescent="0.25">
      <c r="K96" s="9" t="s">
        <v>382</v>
      </c>
    </row>
    <row r="97" spans="11:11" ht="111" customHeight="1" x14ac:dyDescent="0.25">
      <c r="K97" s="9" t="s">
        <v>383</v>
      </c>
    </row>
    <row r="98" spans="11:11" ht="111" customHeight="1" x14ac:dyDescent="0.25">
      <c r="K98" s="9" t="s">
        <v>384</v>
      </c>
    </row>
    <row r="99" spans="11:11" ht="111" customHeight="1" x14ac:dyDescent="0.25">
      <c r="K99" s="9" t="s">
        <v>385</v>
      </c>
    </row>
    <row r="100" spans="11:11" ht="111" customHeight="1" x14ac:dyDescent="0.25">
      <c r="K100" s="13" t="s">
        <v>196</v>
      </c>
    </row>
    <row r="101" spans="11:11" ht="111" customHeight="1" x14ac:dyDescent="0.25">
      <c r="K101" s="9" t="s">
        <v>386</v>
      </c>
    </row>
    <row r="102" spans="11:11" ht="111" customHeight="1" x14ac:dyDescent="0.25">
      <c r="K102" s="9" t="s">
        <v>387</v>
      </c>
    </row>
    <row r="103" spans="11:11" ht="111" customHeight="1" x14ac:dyDescent="0.25">
      <c r="K103" s="9" t="s">
        <v>388</v>
      </c>
    </row>
    <row r="104" spans="11:11" ht="111" customHeight="1" x14ac:dyDescent="0.25">
      <c r="K104" s="9" t="s">
        <v>389</v>
      </c>
    </row>
    <row r="105" spans="11:11" ht="111" customHeight="1" x14ac:dyDescent="0.25">
      <c r="K105" s="13" t="s">
        <v>204</v>
      </c>
    </row>
    <row r="106" spans="11:11" ht="111" customHeight="1" x14ac:dyDescent="0.25">
      <c r="K106" s="9" t="s">
        <v>390</v>
      </c>
    </row>
    <row r="107" spans="11:11" ht="111" customHeight="1" x14ac:dyDescent="0.25">
      <c r="K107" s="9" t="s">
        <v>391</v>
      </c>
    </row>
    <row r="108" spans="11:11" ht="111" customHeight="1" x14ac:dyDescent="0.25">
      <c r="K108" s="9" t="s">
        <v>392</v>
      </c>
    </row>
    <row r="109" spans="11:11" ht="111" customHeight="1" x14ac:dyDescent="0.25">
      <c r="K109" s="9" t="s">
        <v>393</v>
      </c>
    </row>
    <row r="110" spans="11:11" ht="111" customHeight="1" x14ac:dyDescent="0.25">
      <c r="K110" s="9" t="s">
        <v>394</v>
      </c>
    </row>
    <row r="111" spans="11:11" ht="111" customHeight="1" x14ac:dyDescent="0.25">
      <c r="K111" s="9" t="s">
        <v>395</v>
      </c>
    </row>
    <row r="112" spans="11:11" ht="111" customHeight="1" x14ac:dyDescent="0.25">
      <c r="K112" s="9" t="s">
        <v>396</v>
      </c>
    </row>
    <row r="113" spans="11:11" ht="111" customHeight="1" x14ac:dyDescent="0.25">
      <c r="K113" s="13" t="s">
        <v>213</v>
      </c>
    </row>
    <row r="114" spans="11:11" ht="111" customHeight="1" x14ac:dyDescent="0.25">
      <c r="K114" s="9" t="s">
        <v>397</v>
      </c>
    </row>
    <row r="115" spans="11:11" ht="111" customHeight="1" x14ac:dyDescent="0.25">
      <c r="K115" s="9" t="s">
        <v>398</v>
      </c>
    </row>
    <row r="116" spans="11:11" ht="111" customHeight="1" x14ac:dyDescent="0.25">
      <c r="K116" s="9" t="s">
        <v>399</v>
      </c>
    </row>
    <row r="117" spans="11:11" ht="111" customHeight="1" x14ac:dyDescent="0.25">
      <c r="K117" s="9" t="s">
        <v>400</v>
      </c>
    </row>
    <row r="118" spans="11:11" ht="111" customHeight="1" x14ac:dyDescent="0.25">
      <c r="K118" s="9" t="s">
        <v>401</v>
      </c>
    </row>
    <row r="119" spans="11:11" ht="111" customHeight="1" x14ac:dyDescent="0.25">
      <c r="K119" s="13" t="s">
        <v>402</v>
      </c>
    </row>
    <row r="120" spans="11:11" ht="111" customHeight="1" x14ac:dyDescent="0.25">
      <c r="K120" s="13" t="s">
        <v>403</v>
      </c>
    </row>
  </sheetData>
  <autoFilter ref="A1:Q120" xr:uid="{00000000-0001-0000-0000-000000000000}"/>
  <dataValidations count="2">
    <dataValidation type="list" allowBlank="1" showInputMessage="1" showErrorMessage="1" sqref="A1" xr:uid="{FCAAF1F7-814E-4897-B541-153B3FD8AE49}">
      <formula1>$A$2:$A$12</formula1>
    </dataValidation>
    <dataValidation type="list" allowBlank="1" showInputMessage="1" showErrorMessage="1" sqref="B1" xr:uid="{43EA19C0-C2A4-47B4-9182-D0B37642654F}">
      <formula1>$B$2:$B$5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80831-02D9-41A3-9B31-6DB6624FD03B}">
  <sheetPr>
    <tabColor theme="0" tint="-0.14999847407452621"/>
  </sheetPr>
  <dimension ref="A1:BA92"/>
  <sheetViews>
    <sheetView zoomScale="55" zoomScaleNormal="55" zoomScaleSheetLayoutView="70" zoomScalePageLayoutView="51" workbookViewId="0">
      <selection sqref="A1:B4"/>
    </sheetView>
  </sheetViews>
  <sheetFormatPr baseColWidth="10" defaultColWidth="11.42578125" defaultRowHeight="12.75" x14ac:dyDescent="0.2"/>
  <cols>
    <col min="1" max="1" width="15.28515625" style="409" customWidth="1"/>
    <col min="2" max="2" width="25" style="409" customWidth="1"/>
    <col min="3" max="3" width="27.140625" style="409" customWidth="1"/>
    <col min="4" max="4" width="15.28515625" style="409" customWidth="1"/>
    <col min="5" max="5" width="10.85546875" style="409" bestFit="1" customWidth="1"/>
    <col min="6" max="6" width="37.42578125" style="409" customWidth="1"/>
    <col min="7" max="7" width="47" style="409" customWidth="1"/>
    <col min="8" max="8" width="19.140625" style="409" customWidth="1"/>
    <col min="9" max="9" width="15.7109375" style="409" customWidth="1"/>
    <col min="10" max="10" width="15.140625" style="409" customWidth="1"/>
    <col min="11" max="11" width="10" style="409" customWidth="1"/>
    <col min="12" max="12" width="10.85546875" style="409" bestFit="1" customWidth="1"/>
    <col min="13" max="13" width="78.28515625" style="409" customWidth="1"/>
    <col min="14" max="14" width="10.85546875" style="409" customWidth="1"/>
    <col min="15" max="15" width="12.140625" style="409" customWidth="1"/>
    <col min="16" max="16" width="14.28515625" style="409" customWidth="1"/>
    <col min="17" max="17" width="10" style="409" customWidth="1"/>
    <col min="18" max="18" width="10.28515625" style="409" customWidth="1"/>
    <col min="19" max="19" width="11.7109375" style="409" customWidth="1"/>
    <col min="20" max="20" width="78.28515625" style="409" customWidth="1"/>
    <col min="21" max="21" width="18.85546875" style="409" customWidth="1"/>
    <col min="22" max="22" width="32.85546875" style="409" customWidth="1"/>
    <col min="23" max="23" width="15.42578125" style="409" customWidth="1"/>
    <col min="24" max="24" width="12.7109375" style="409" customWidth="1"/>
    <col min="25" max="25" width="14.85546875" style="409" customWidth="1"/>
    <col min="26" max="26" width="12.28515625" style="409" bestFit="1" customWidth="1"/>
    <col min="27" max="27" width="12.42578125" style="409" customWidth="1"/>
    <col min="28" max="28" width="89.28515625" style="409" customWidth="1"/>
    <col min="29" max="29" width="15.5703125" style="409" customWidth="1"/>
    <col min="30" max="30" width="34.7109375" style="409" customWidth="1"/>
    <col min="31" max="31" width="12.5703125" style="409" bestFit="1" customWidth="1"/>
    <col min="32" max="32" width="11.140625" style="409" bestFit="1" customWidth="1"/>
    <col min="33" max="33" width="12.5703125" style="409" customWidth="1"/>
    <col min="34" max="34" width="89.28515625" style="409" customWidth="1"/>
    <col min="35" max="35" width="15" style="409" customWidth="1"/>
    <col min="36" max="36" width="40" style="409" customWidth="1"/>
    <col min="37" max="37" width="10.7109375" style="409" bestFit="1" customWidth="1"/>
    <col min="38" max="38" width="12.85546875" style="409" customWidth="1"/>
    <col min="39" max="39" width="13.140625" style="409" customWidth="1"/>
    <col min="40" max="40" width="90" style="409" customWidth="1"/>
    <col min="41" max="41" width="15.140625" style="409" customWidth="1"/>
    <col min="42" max="42" width="34.7109375" style="409" customWidth="1"/>
    <col min="43" max="43" width="12.28515625" style="409" bestFit="1" customWidth="1"/>
    <col min="44" max="44" width="13.140625" style="409" customWidth="1"/>
    <col min="45" max="45" width="12.5703125" style="409" customWidth="1"/>
    <col min="46" max="46" width="109.28515625" style="409" customWidth="1"/>
    <col min="47" max="47" width="16.42578125" style="409" customWidth="1"/>
    <col min="48" max="48" width="42.5703125" style="409" customWidth="1"/>
    <col min="49" max="49" width="2.42578125" style="409" customWidth="1"/>
    <col min="50" max="52" width="11.42578125" style="409" customWidth="1"/>
    <col min="53" max="16384" width="11.42578125" style="409"/>
  </cols>
  <sheetData>
    <row r="1" spans="1:53" ht="21" customHeight="1" x14ac:dyDescent="0.2">
      <c r="A1" s="699"/>
      <c r="B1" s="699"/>
      <c r="C1" s="700" t="s">
        <v>1385</v>
      </c>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2"/>
      <c r="AU1" s="405" t="s">
        <v>1386</v>
      </c>
      <c r="AV1" s="406" t="s">
        <v>1387</v>
      </c>
      <c r="AW1" s="407"/>
      <c r="AX1" s="408"/>
      <c r="AY1" s="408"/>
      <c r="AZ1" s="408"/>
      <c r="BA1" s="408"/>
    </row>
    <row r="2" spans="1:53" ht="21" customHeight="1" x14ac:dyDescent="0.2">
      <c r="A2" s="699"/>
      <c r="B2" s="699"/>
      <c r="C2" s="703"/>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5"/>
      <c r="AU2" s="405" t="s">
        <v>1388</v>
      </c>
      <c r="AV2" s="406">
        <v>2</v>
      </c>
      <c r="AW2" s="407"/>
      <c r="AX2" s="408"/>
      <c r="AY2" s="408"/>
      <c r="AZ2" s="408"/>
      <c r="BA2" s="408"/>
    </row>
    <row r="3" spans="1:53" ht="21" customHeight="1" x14ac:dyDescent="0.2">
      <c r="A3" s="699"/>
      <c r="B3" s="699"/>
      <c r="C3" s="703"/>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5"/>
      <c r="AU3" s="405" t="s">
        <v>1389</v>
      </c>
      <c r="AV3" s="406" t="s">
        <v>1390</v>
      </c>
      <c r="AW3" s="407"/>
      <c r="AX3" s="408"/>
      <c r="AY3" s="408"/>
      <c r="AZ3" s="408"/>
      <c r="BA3" s="408"/>
    </row>
    <row r="4" spans="1:53" ht="21" customHeight="1" x14ac:dyDescent="0.2">
      <c r="A4" s="699"/>
      <c r="B4" s="699"/>
      <c r="C4" s="706"/>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8"/>
      <c r="AU4" s="405" t="s">
        <v>1391</v>
      </c>
      <c r="AV4" s="406" t="s">
        <v>1392</v>
      </c>
      <c r="AW4" s="407"/>
      <c r="AX4" s="408"/>
      <c r="AY4" s="408"/>
      <c r="AZ4" s="408"/>
      <c r="BA4" s="408"/>
    </row>
    <row r="5" spans="1:53" x14ac:dyDescent="0.2">
      <c r="A5" s="709"/>
      <c r="B5" s="709"/>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c r="AL5" s="709"/>
      <c r="AM5" s="709"/>
      <c r="AN5" s="709"/>
      <c r="AO5" s="709"/>
      <c r="AP5" s="709"/>
      <c r="AQ5" s="709"/>
      <c r="AR5" s="709"/>
      <c r="AS5" s="709"/>
      <c r="AT5" s="709"/>
      <c r="AU5" s="709"/>
      <c r="AV5" s="410"/>
      <c r="AW5" s="407"/>
      <c r="AX5" s="408"/>
      <c r="AY5" s="408"/>
      <c r="AZ5" s="408"/>
      <c r="BA5" s="408"/>
    </row>
    <row r="6" spans="1:53" x14ac:dyDescent="0.2">
      <c r="A6" s="710" t="s">
        <v>1393</v>
      </c>
      <c r="B6" s="710"/>
      <c r="C6" s="411" t="s">
        <v>1394</v>
      </c>
      <c r="D6" s="412"/>
      <c r="E6" s="412"/>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07"/>
      <c r="AX6" s="408"/>
      <c r="AY6" s="408"/>
      <c r="AZ6" s="408"/>
      <c r="BA6" s="408"/>
    </row>
    <row r="7" spans="1:53" x14ac:dyDescent="0.2">
      <c r="A7" s="410"/>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07"/>
      <c r="AX7" s="408"/>
      <c r="AY7" s="408"/>
      <c r="AZ7" s="408"/>
      <c r="BA7" s="408"/>
    </row>
    <row r="8" spans="1:53" ht="26.25" customHeight="1" x14ac:dyDescent="0.2">
      <c r="A8" s="711" t="s">
        <v>1395</v>
      </c>
      <c r="B8" s="712"/>
      <c r="C8" s="712"/>
      <c r="D8" s="712"/>
      <c r="E8" s="712"/>
      <c r="F8" s="712"/>
      <c r="G8" s="712"/>
      <c r="H8" s="712"/>
      <c r="I8" s="712"/>
      <c r="J8" s="712"/>
      <c r="K8" s="712"/>
      <c r="L8" s="713"/>
      <c r="M8" s="714" t="s">
        <v>1396</v>
      </c>
      <c r="N8" s="715"/>
      <c r="O8" s="715"/>
      <c r="P8" s="715"/>
      <c r="Q8" s="715"/>
      <c r="R8" s="715"/>
      <c r="S8" s="715"/>
      <c r="T8" s="715"/>
      <c r="U8" s="715"/>
      <c r="V8" s="715"/>
      <c r="W8" s="715"/>
      <c r="X8" s="715"/>
      <c r="Y8" s="716"/>
      <c r="Z8" s="717" t="s">
        <v>1397</v>
      </c>
      <c r="AA8" s="717"/>
      <c r="AB8" s="717"/>
      <c r="AC8" s="717"/>
      <c r="AD8" s="717"/>
      <c r="AE8" s="717"/>
      <c r="AF8" s="717"/>
      <c r="AG8" s="717"/>
      <c r="AH8" s="717"/>
      <c r="AI8" s="717"/>
      <c r="AJ8" s="717"/>
      <c r="AK8" s="717"/>
      <c r="AL8" s="717"/>
      <c r="AM8" s="717"/>
      <c r="AN8" s="717"/>
      <c r="AO8" s="717"/>
      <c r="AP8" s="717"/>
      <c r="AQ8" s="717"/>
      <c r="AR8" s="717"/>
      <c r="AS8" s="717"/>
      <c r="AT8" s="717"/>
      <c r="AU8" s="717"/>
      <c r="AV8" s="717"/>
      <c r="AW8" s="407"/>
    </row>
    <row r="9" spans="1:53" s="417" customFormat="1" ht="46.5" customHeight="1" x14ac:dyDescent="0.25">
      <c r="A9" s="674" t="s">
        <v>1398</v>
      </c>
      <c r="B9" s="674" t="s">
        <v>1399</v>
      </c>
      <c r="C9" s="674" t="s">
        <v>1400</v>
      </c>
      <c r="D9" s="674" t="s">
        <v>1401</v>
      </c>
      <c r="E9" s="674" t="s">
        <v>1402</v>
      </c>
      <c r="F9" s="674" t="s">
        <v>1403</v>
      </c>
      <c r="G9" s="676" t="s">
        <v>1404</v>
      </c>
      <c r="H9" s="676" t="s">
        <v>1405</v>
      </c>
      <c r="I9" s="623" t="s">
        <v>1406</v>
      </c>
      <c r="J9" s="697" t="s">
        <v>1407</v>
      </c>
      <c r="K9" s="698"/>
      <c r="L9" s="698"/>
      <c r="M9" s="695" t="s">
        <v>1408</v>
      </c>
      <c r="N9" s="695" t="s">
        <v>1409</v>
      </c>
      <c r="O9" s="695" t="s">
        <v>1410</v>
      </c>
      <c r="P9" s="721" t="s">
        <v>1411</v>
      </c>
      <c r="Q9" s="721"/>
      <c r="R9" s="721"/>
      <c r="S9" s="621" t="s">
        <v>1412</v>
      </c>
      <c r="T9" s="722" t="s">
        <v>1413</v>
      </c>
      <c r="U9" s="723"/>
      <c r="V9" s="723"/>
      <c r="W9" s="723"/>
      <c r="X9" s="723"/>
      <c r="Y9" s="724"/>
      <c r="Z9" s="718" t="s">
        <v>1414</v>
      </c>
      <c r="AA9" s="719"/>
      <c r="AB9" s="719"/>
      <c r="AC9" s="719"/>
      <c r="AD9" s="720"/>
      <c r="AE9" s="718" t="s">
        <v>1415</v>
      </c>
      <c r="AF9" s="719"/>
      <c r="AG9" s="719"/>
      <c r="AH9" s="719"/>
      <c r="AI9" s="719"/>
      <c r="AJ9" s="720"/>
      <c r="AK9" s="718" t="s">
        <v>1416</v>
      </c>
      <c r="AL9" s="719"/>
      <c r="AM9" s="719"/>
      <c r="AN9" s="719"/>
      <c r="AO9" s="719"/>
      <c r="AP9" s="720"/>
      <c r="AQ9" s="718" t="s">
        <v>1417</v>
      </c>
      <c r="AR9" s="719"/>
      <c r="AS9" s="719"/>
      <c r="AT9" s="719"/>
      <c r="AU9" s="719"/>
      <c r="AV9" s="720"/>
      <c r="AW9" s="416"/>
    </row>
    <row r="10" spans="1:53" ht="46.5" customHeight="1" x14ac:dyDescent="0.2">
      <c r="A10" s="676"/>
      <c r="B10" s="676"/>
      <c r="C10" s="676"/>
      <c r="D10" s="676"/>
      <c r="E10" s="676"/>
      <c r="F10" s="676"/>
      <c r="G10" s="696"/>
      <c r="H10" s="696"/>
      <c r="I10" s="695"/>
      <c r="J10" s="418" t="s">
        <v>1418</v>
      </c>
      <c r="K10" s="418" t="s">
        <v>1419</v>
      </c>
      <c r="L10" s="418" t="s">
        <v>1420</v>
      </c>
      <c r="M10" s="695"/>
      <c r="N10" s="695"/>
      <c r="O10" s="695"/>
      <c r="P10" s="418" t="s">
        <v>1418</v>
      </c>
      <c r="Q10" s="418" t="s">
        <v>1419</v>
      </c>
      <c r="R10" s="418" t="s">
        <v>1420</v>
      </c>
      <c r="S10" s="623"/>
      <c r="T10" s="418" t="s">
        <v>1421</v>
      </c>
      <c r="U10" s="418" t="s">
        <v>1422</v>
      </c>
      <c r="V10" s="418" t="s">
        <v>1423</v>
      </c>
      <c r="W10" s="415" t="s">
        <v>450</v>
      </c>
      <c r="X10" s="415" t="s">
        <v>1424</v>
      </c>
      <c r="Y10" s="415" t="s">
        <v>1425</v>
      </c>
      <c r="Z10" s="419" t="s">
        <v>1426</v>
      </c>
      <c r="AA10" s="419" t="s">
        <v>1427</v>
      </c>
      <c r="AB10" s="419" t="s">
        <v>1428</v>
      </c>
      <c r="AC10" s="419" t="s">
        <v>1429</v>
      </c>
      <c r="AD10" s="420" t="s">
        <v>1430</v>
      </c>
      <c r="AE10" s="419" t="s">
        <v>1426</v>
      </c>
      <c r="AF10" s="419" t="s">
        <v>1427</v>
      </c>
      <c r="AG10" s="419" t="s">
        <v>1431</v>
      </c>
      <c r="AH10" s="419" t="s">
        <v>1428</v>
      </c>
      <c r="AI10" s="419" t="s">
        <v>1429</v>
      </c>
      <c r="AJ10" s="420" t="s">
        <v>1430</v>
      </c>
      <c r="AK10" s="419" t="s">
        <v>1426</v>
      </c>
      <c r="AL10" s="419" t="s">
        <v>1427</v>
      </c>
      <c r="AM10" s="419" t="s">
        <v>1431</v>
      </c>
      <c r="AN10" s="419" t="s">
        <v>1428</v>
      </c>
      <c r="AO10" s="419" t="s">
        <v>1429</v>
      </c>
      <c r="AP10" s="420" t="s">
        <v>1430</v>
      </c>
      <c r="AQ10" s="419" t="s">
        <v>1426</v>
      </c>
      <c r="AR10" s="419" t="s">
        <v>1427</v>
      </c>
      <c r="AS10" s="419" t="s">
        <v>1431</v>
      </c>
      <c r="AT10" s="419" t="s">
        <v>1428</v>
      </c>
      <c r="AU10" s="419" t="s">
        <v>1429</v>
      </c>
      <c r="AV10" s="420" t="s">
        <v>1430</v>
      </c>
    </row>
    <row r="11" spans="1:53" s="431" customFormat="1" ht="165.75" x14ac:dyDescent="0.2">
      <c r="A11" s="618" t="s">
        <v>212</v>
      </c>
      <c r="B11" s="618" t="s">
        <v>1432</v>
      </c>
      <c r="C11" s="421" t="s">
        <v>1433</v>
      </c>
      <c r="D11" s="422" t="s">
        <v>1956</v>
      </c>
      <c r="E11" s="423" t="s">
        <v>1434</v>
      </c>
      <c r="F11" s="421" t="s">
        <v>1435</v>
      </c>
      <c r="G11" s="419" t="s">
        <v>1436</v>
      </c>
      <c r="H11" s="421" t="s">
        <v>1437</v>
      </c>
      <c r="I11" s="424" t="s">
        <v>1438</v>
      </c>
      <c r="J11" s="421" t="s">
        <v>1439</v>
      </c>
      <c r="K11" s="421" t="s">
        <v>1440</v>
      </c>
      <c r="L11" s="425" t="str">
        <f>VLOOKUP(J11,'[16]2. Anexos'!$B$35:$G$41,(HLOOKUP(K11,'[16]2. Anexos'!$C$35:$G$36,2,0)),0)</f>
        <v>Alto</v>
      </c>
      <c r="M11" s="426" t="s">
        <v>1441</v>
      </c>
      <c r="N11" s="427" t="s">
        <v>1442</v>
      </c>
      <c r="O11" s="427" t="s">
        <v>1443</v>
      </c>
      <c r="P11" s="421" t="s">
        <v>1439</v>
      </c>
      <c r="Q11" s="421" t="s">
        <v>1440</v>
      </c>
      <c r="R11" s="428" t="str">
        <f>VLOOKUP(P11,'[16]2. Anexos'!$B$35:$G$41,(HLOOKUP(Q11,'[16]2. Anexos'!$C$35:$G$36,2,0)),0)</f>
        <v>Alto</v>
      </c>
      <c r="S11" s="423" t="s">
        <v>1444</v>
      </c>
      <c r="T11" s="426" t="s">
        <v>1441</v>
      </c>
      <c r="U11" s="421" t="s">
        <v>2532</v>
      </c>
      <c r="V11" s="422" t="s">
        <v>2533</v>
      </c>
      <c r="W11" s="429">
        <v>1</v>
      </c>
      <c r="X11" s="430">
        <v>44958</v>
      </c>
      <c r="Y11" s="430">
        <v>45291</v>
      </c>
      <c r="Z11" s="218"/>
      <c r="AA11" s="219"/>
      <c r="AB11" s="426"/>
      <c r="AC11" s="427"/>
      <c r="AD11" s="421"/>
      <c r="AE11" s="220"/>
      <c r="AF11" s="219"/>
      <c r="AG11" s="219"/>
      <c r="AH11" s="426"/>
      <c r="AI11" s="427"/>
      <c r="AJ11" s="421"/>
      <c r="AK11" s="220"/>
      <c r="AL11" s="219"/>
      <c r="AM11" s="219"/>
      <c r="AN11" s="426"/>
      <c r="AO11" s="427"/>
      <c r="AP11" s="421"/>
      <c r="AQ11" s="218"/>
      <c r="AR11" s="219"/>
      <c r="AS11" s="219"/>
      <c r="AT11" s="421"/>
      <c r="AU11" s="427"/>
      <c r="AV11" s="421"/>
    </row>
    <row r="12" spans="1:53" s="431" customFormat="1" ht="165.75" x14ac:dyDescent="0.2">
      <c r="A12" s="619"/>
      <c r="B12" s="619"/>
      <c r="C12" s="433" t="s">
        <v>1445</v>
      </c>
      <c r="D12" s="422" t="s">
        <v>1936</v>
      </c>
      <c r="E12" s="434" t="s">
        <v>1446</v>
      </c>
      <c r="F12" s="435" t="s">
        <v>1447</v>
      </c>
      <c r="G12" s="414" t="s">
        <v>1448</v>
      </c>
      <c r="H12" s="433" t="s">
        <v>1449</v>
      </c>
      <c r="I12" s="436" t="s">
        <v>1450</v>
      </c>
      <c r="J12" s="433" t="s">
        <v>1451</v>
      </c>
      <c r="K12" s="433" t="s">
        <v>1452</v>
      </c>
      <c r="L12" s="437" t="str">
        <f>VLOOKUP(J12,'[16]2. Anexos'!$B$35:$G$41,(HLOOKUP(K12,'[16]2. Anexos'!$C$35:$G$36,2,0)),0)</f>
        <v>Moderado</v>
      </c>
      <c r="M12" s="438" t="s">
        <v>1453</v>
      </c>
      <c r="N12" s="439" t="s">
        <v>1442</v>
      </c>
      <c r="O12" s="439" t="s">
        <v>1443</v>
      </c>
      <c r="P12" s="433" t="s">
        <v>1439</v>
      </c>
      <c r="Q12" s="433" t="s">
        <v>1452</v>
      </c>
      <c r="R12" s="437" t="str">
        <f>VLOOKUP(P12,'[16]2. Anexos'!$B$35:$G$41,(HLOOKUP(Q12,'[16]2. Anexos'!$C$35:$G$36,2,0)),0)</f>
        <v>Moderado</v>
      </c>
      <c r="S12" s="440" t="s">
        <v>1454</v>
      </c>
      <c r="T12" s="438" t="s">
        <v>1453</v>
      </c>
      <c r="U12" s="433" t="s">
        <v>1455</v>
      </c>
      <c r="V12" s="441" t="s">
        <v>1456</v>
      </c>
      <c r="W12" s="442">
        <v>1</v>
      </c>
      <c r="X12" s="430">
        <v>44958</v>
      </c>
      <c r="Y12" s="430">
        <v>45291</v>
      </c>
      <c r="Z12" s="223"/>
      <c r="AA12" s="226"/>
      <c r="AB12" s="433"/>
      <c r="AC12" s="439"/>
      <c r="AD12" s="433"/>
      <c r="AE12" s="228"/>
      <c r="AF12" s="226"/>
      <c r="AG12" s="226"/>
      <c r="AH12" s="433"/>
      <c r="AI12" s="439"/>
      <c r="AJ12" s="433"/>
      <c r="AK12" s="220"/>
      <c r="AL12" s="226"/>
      <c r="AM12" s="226"/>
      <c r="AN12" s="433"/>
      <c r="AO12" s="439"/>
      <c r="AP12" s="433"/>
      <c r="AQ12" s="218"/>
      <c r="AR12" s="226"/>
      <c r="AS12" s="226"/>
      <c r="AT12" s="443"/>
      <c r="AU12" s="439"/>
      <c r="AV12" s="421"/>
    </row>
    <row r="13" spans="1:53" s="431" customFormat="1" ht="204" x14ac:dyDescent="0.2">
      <c r="A13" s="619"/>
      <c r="B13" s="619"/>
      <c r="C13" s="433" t="s">
        <v>1457</v>
      </c>
      <c r="D13" s="422" t="s">
        <v>1956</v>
      </c>
      <c r="E13" s="444" t="s">
        <v>1458</v>
      </c>
      <c r="F13" s="433" t="s">
        <v>1459</v>
      </c>
      <c r="G13" s="418" t="s">
        <v>1460</v>
      </c>
      <c r="H13" s="421" t="s">
        <v>1437</v>
      </c>
      <c r="I13" s="436" t="s">
        <v>1461</v>
      </c>
      <c r="J13" s="433" t="s">
        <v>1451</v>
      </c>
      <c r="K13" s="433" t="s">
        <v>1462</v>
      </c>
      <c r="L13" s="425" t="str">
        <f>VLOOKUP(J13,'[16]2. Anexos'!$B$35:$G$41,(HLOOKUP(K13,'[16]2. Anexos'!$C$35:$G$36,2,0)),0)</f>
        <v>Moderado</v>
      </c>
      <c r="M13" s="426" t="s">
        <v>1463</v>
      </c>
      <c r="N13" s="439" t="s">
        <v>1464</v>
      </c>
      <c r="O13" s="439" t="s">
        <v>1465</v>
      </c>
      <c r="P13" s="433" t="s">
        <v>1439</v>
      </c>
      <c r="Q13" s="433" t="s">
        <v>1452</v>
      </c>
      <c r="R13" s="425" t="str">
        <f>VLOOKUP(P13,'[16]2. Anexos'!$B$35:$G$41,(HLOOKUP(Q13,'[16]2. Anexos'!$C$35:$G$36,2,0)),0)</f>
        <v>Moderado</v>
      </c>
      <c r="S13" s="440" t="s">
        <v>1454</v>
      </c>
      <c r="T13" s="426" t="s">
        <v>1466</v>
      </c>
      <c r="U13" s="441" t="s">
        <v>1467</v>
      </c>
      <c r="V13" s="441" t="s">
        <v>1468</v>
      </c>
      <c r="W13" s="442">
        <v>1</v>
      </c>
      <c r="X13" s="430">
        <v>44958</v>
      </c>
      <c r="Y13" s="430">
        <v>45291</v>
      </c>
      <c r="Z13" s="223"/>
      <c r="AA13" s="226"/>
      <c r="AB13" s="443"/>
      <c r="AC13" s="439"/>
      <c r="AD13" s="433"/>
      <c r="AE13" s="228"/>
      <c r="AF13" s="226"/>
      <c r="AG13" s="226"/>
      <c r="AH13" s="443"/>
      <c r="AI13" s="439"/>
      <c r="AJ13" s="421"/>
      <c r="AK13" s="220"/>
      <c r="AL13" s="226"/>
      <c r="AM13" s="226"/>
      <c r="AN13" s="443"/>
      <c r="AO13" s="439"/>
      <c r="AP13" s="433"/>
      <c r="AQ13" s="218"/>
      <c r="AR13" s="226"/>
      <c r="AS13" s="226"/>
      <c r="AT13" s="443"/>
      <c r="AU13" s="439"/>
      <c r="AV13" s="421"/>
    </row>
    <row r="14" spans="1:53" s="431" customFormat="1" ht="127.5" x14ac:dyDescent="0.2">
      <c r="A14" s="620"/>
      <c r="B14" s="620"/>
      <c r="C14" s="433" t="s">
        <v>1433</v>
      </c>
      <c r="D14" s="433" t="s">
        <v>2534</v>
      </c>
      <c r="E14" s="444" t="s">
        <v>1469</v>
      </c>
      <c r="F14" s="433" t="s">
        <v>2535</v>
      </c>
      <c r="G14" s="414" t="s">
        <v>2536</v>
      </c>
      <c r="H14" s="433" t="s">
        <v>1437</v>
      </c>
      <c r="I14" s="436" t="s">
        <v>1470</v>
      </c>
      <c r="J14" s="433" t="s">
        <v>1439</v>
      </c>
      <c r="K14" s="433" t="s">
        <v>1462</v>
      </c>
      <c r="L14" s="425" t="str">
        <f>VLOOKUP(J14,'[16]2. Anexos'!$B$35:$G$41,(HLOOKUP(K14,'[16]2. Anexos'!$C$35:$G$36,2,0)),0)</f>
        <v>Moderado</v>
      </c>
      <c r="M14" s="433" t="s">
        <v>2537</v>
      </c>
      <c r="N14" s="439" t="s">
        <v>1442</v>
      </c>
      <c r="O14" s="439" t="s">
        <v>1443</v>
      </c>
      <c r="P14" s="433" t="s">
        <v>1439</v>
      </c>
      <c r="Q14" s="433" t="s">
        <v>1462</v>
      </c>
      <c r="R14" s="425" t="str">
        <f>VLOOKUP(P14,'[16]2. Anexos'!$B$35:$G$41,(HLOOKUP(Q14,'[16]2. Anexos'!$C$35:$G$36,2,0)),0)</f>
        <v>Moderado</v>
      </c>
      <c r="S14" s="440" t="s">
        <v>1454</v>
      </c>
      <c r="T14" s="433" t="s">
        <v>2537</v>
      </c>
      <c r="U14" s="441" t="s">
        <v>2538</v>
      </c>
      <c r="V14" s="441" t="s">
        <v>2539</v>
      </c>
      <c r="W14" s="445" t="s">
        <v>2540</v>
      </c>
      <c r="X14" s="430">
        <v>44958</v>
      </c>
      <c r="Y14" s="430">
        <v>45291</v>
      </c>
      <c r="Z14" s="223"/>
      <c r="AA14" s="229"/>
      <c r="AB14" s="446"/>
      <c r="AC14" s="439"/>
      <c r="AD14" s="433"/>
      <c r="AE14" s="223"/>
      <c r="AF14" s="229"/>
      <c r="AG14" s="229"/>
      <c r="AH14" s="446"/>
      <c r="AI14" s="439"/>
      <c r="AJ14" s="433"/>
      <c r="AK14" s="223"/>
      <c r="AL14" s="229"/>
      <c r="AM14" s="229"/>
      <c r="AN14" s="446"/>
      <c r="AO14" s="439"/>
      <c r="AP14" s="433"/>
      <c r="AQ14" s="218"/>
      <c r="AR14" s="226"/>
      <c r="AS14" s="226"/>
      <c r="AT14" s="443"/>
      <c r="AU14" s="439"/>
      <c r="AV14" s="421"/>
    </row>
    <row r="15" spans="1:53" s="431" customFormat="1" ht="191.25" x14ac:dyDescent="0.2">
      <c r="A15" s="618" t="s">
        <v>1472</v>
      </c>
      <c r="B15" s="635" t="s">
        <v>2541</v>
      </c>
      <c r="C15" s="433" t="s">
        <v>2542</v>
      </c>
      <c r="D15" s="433" t="s">
        <v>2543</v>
      </c>
      <c r="E15" s="444" t="s">
        <v>1473</v>
      </c>
      <c r="F15" s="433" t="s">
        <v>2544</v>
      </c>
      <c r="G15" s="414" t="s">
        <v>2545</v>
      </c>
      <c r="H15" s="433" t="s">
        <v>1449</v>
      </c>
      <c r="I15" s="436" t="s">
        <v>1450</v>
      </c>
      <c r="J15" s="433" t="s">
        <v>1439</v>
      </c>
      <c r="K15" s="433" t="s">
        <v>1452</v>
      </c>
      <c r="L15" s="425" t="str">
        <f>VLOOKUP(J15,'[17]2. Anexos'!$B$35:$G$41,(HLOOKUP(K15,'[17]2. Anexos'!$C$35:$G$36,2,0)),0)</f>
        <v>Moderado</v>
      </c>
      <c r="M15" s="441" t="s">
        <v>2546</v>
      </c>
      <c r="N15" s="439" t="s">
        <v>1442</v>
      </c>
      <c r="O15" s="439" t="s">
        <v>1443</v>
      </c>
      <c r="P15" s="433" t="s">
        <v>1439</v>
      </c>
      <c r="Q15" s="433" t="s">
        <v>1452</v>
      </c>
      <c r="R15" s="425" t="str">
        <f>VLOOKUP(P15,'[17]2. Anexos'!$B$35:$G$41,(HLOOKUP(Q15,'[17]2. Anexos'!$C$35:$G$36,2,0)),0)</f>
        <v>Moderado</v>
      </c>
      <c r="S15" s="448" t="s">
        <v>1454</v>
      </c>
      <c r="T15" s="441" t="s">
        <v>2546</v>
      </c>
      <c r="U15" s="433" t="s">
        <v>1474</v>
      </c>
      <c r="V15" s="433" t="s">
        <v>2547</v>
      </c>
      <c r="W15" s="449">
        <v>1</v>
      </c>
      <c r="X15" s="430">
        <v>44958</v>
      </c>
      <c r="Y15" s="430">
        <v>45291</v>
      </c>
      <c r="Z15" s="223"/>
      <c r="AA15" s="226"/>
      <c r="AB15" s="433"/>
      <c r="AC15" s="439"/>
      <c r="AD15" s="433"/>
      <c r="AE15" s="223"/>
      <c r="AF15" s="226"/>
      <c r="AG15" s="226"/>
      <c r="AH15" s="433"/>
      <c r="AI15" s="439"/>
      <c r="AJ15" s="433"/>
      <c r="AK15" s="228"/>
      <c r="AL15" s="226"/>
      <c r="AM15" s="226"/>
      <c r="AN15" s="433"/>
      <c r="AO15" s="439"/>
      <c r="AP15" s="433"/>
      <c r="AQ15" s="223"/>
      <c r="AR15" s="229"/>
      <c r="AS15" s="229"/>
      <c r="AT15" s="433"/>
      <c r="AU15" s="439"/>
      <c r="AV15" s="433"/>
    </row>
    <row r="16" spans="1:53" s="431" customFormat="1" ht="191.25" x14ac:dyDescent="0.2">
      <c r="A16" s="619"/>
      <c r="B16" s="636"/>
      <c r="C16" s="630" t="s">
        <v>2548</v>
      </c>
      <c r="D16" s="635" t="s">
        <v>2543</v>
      </c>
      <c r="E16" s="638" t="s">
        <v>1475</v>
      </c>
      <c r="F16" s="433" t="s">
        <v>2549</v>
      </c>
      <c r="G16" s="621" t="s">
        <v>1476</v>
      </c>
      <c r="H16" s="635" t="s">
        <v>1449</v>
      </c>
      <c r="I16" s="640" t="s">
        <v>1450</v>
      </c>
      <c r="J16" s="635" t="s">
        <v>1439</v>
      </c>
      <c r="K16" s="635" t="s">
        <v>1452</v>
      </c>
      <c r="L16" s="693" t="str">
        <f>VLOOKUP(J16,'[17]2. Anexos'!$B$35:$G$41,(HLOOKUP(K16,'[17]2. Anexos'!$C$35:$G$36,2,0)),0)</f>
        <v>Moderado</v>
      </c>
      <c r="M16" s="435" t="s">
        <v>2550</v>
      </c>
      <c r="N16" s="421" t="s">
        <v>1442</v>
      </c>
      <c r="O16" s="421" t="s">
        <v>1443</v>
      </c>
      <c r="P16" s="618" t="s">
        <v>1471</v>
      </c>
      <c r="Q16" s="618" t="s">
        <v>1452</v>
      </c>
      <c r="R16" s="612" t="str">
        <f>VLOOKUP(P16,'[17]2. Anexos'!$B$35:$G$41,(HLOOKUP(Q16,'[17]2. Anexos'!$C$35:$G$36,2,0)),0)</f>
        <v>Bajo</v>
      </c>
      <c r="S16" s="615" t="s">
        <v>1454</v>
      </c>
      <c r="T16" s="435" t="s">
        <v>2550</v>
      </c>
      <c r="U16" s="433" t="s">
        <v>1477</v>
      </c>
      <c r="V16" s="435" t="s">
        <v>2551</v>
      </c>
      <c r="W16" s="449">
        <v>1</v>
      </c>
      <c r="X16" s="430">
        <v>44958</v>
      </c>
      <c r="Y16" s="430">
        <v>45291</v>
      </c>
      <c r="Z16" s="223"/>
      <c r="AA16" s="226"/>
      <c r="AB16" s="433"/>
      <c r="AC16" s="618"/>
      <c r="AD16" s="433"/>
      <c r="AE16" s="223"/>
      <c r="AF16" s="226"/>
      <c r="AG16" s="226"/>
      <c r="AH16" s="433"/>
      <c r="AI16" s="618"/>
      <c r="AJ16" s="433"/>
      <c r="AK16" s="228"/>
      <c r="AL16" s="226"/>
      <c r="AM16" s="226"/>
      <c r="AN16" s="433"/>
      <c r="AO16" s="618"/>
      <c r="AP16" s="433"/>
      <c r="AQ16" s="223"/>
      <c r="AR16" s="242"/>
      <c r="AS16" s="242"/>
      <c r="AT16" s="433"/>
      <c r="AU16" s="618"/>
      <c r="AV16" s="433"/>
    </row>
    <row r="17" spans="1:48" s="431" customFormat="1" ht="204" x14ac:dyDescent="0.2">
      <c r="A17" s="620"/>
      <c r="B17" s="637"/>
      <c r="C17" s="632"/>
      <c r="D17" s="637"/>
      <c r="E17" s="639"/>
      <c r="F17" s="433" t="s">
        <v>1478</v>
      </c>
      <c r="G17" s="623"/>
      <c r="H17" s="637"/>
      <c r="I17" s="641"/>
      <c r="J17" s="637"/>
      <c r="K17" s="637"/>
      <c r="L17" s="694"/>
      <c r="M17" s="433" t="s">
        <v>2552</v>
      </c>
      <c r="N17" s="421" t="s">
        <v>1442</v>
      </c>
      <c r="O17" s="421" t="s">
        <v>1443</v>
      </c>
      <c r="P17" s="620"/>
      <c r="Q17" s="620"/>
      <c r="R17" s="614"/>
      <c r="S17" s="617"/>
      <c r="T17" s="433" t="s">
        <v>2552</v>
      </c>
      <c r="U17" s="433" t="s">
        <v>1479</v>
      </c>
      <c r="V17" s="435" t="s">
        <v>1480</v>
      </c>
      <c r="W17" s="449">
        <v>1</v>
      </c>
      <c r="X17" s="430">
        <v>44958</v>
      </c>
      <c r="Y17" s="430">
        <v>45291</v>
      </c>
      <c r="Z17" s="223"/>
      <c r="AA17" s="226"/>
      <c r="AB17" s="433"/>
      <c r="AC17" s="620"/>
      <c r="AD17" s="433"/>
      <c r="AE17" s="223"/>
      <c r="AF17" s="226"/>
      <c r="AG17" s="226"/>
      <c r="AH17" s="433"/>
      <c r="AI17" s="620"/>
      <c r="AJ17" s="433"/>
      <c r="AK17" s="223"/>
      <c r="AL17" s="229"/>
      <c r="AM17" s="229"/>
      <c r="AN17" s="433"/>
      <c r="AO17" s="620"/>
      <c r="AP17" s="433"/>
      <c r="AQ17" s="223"/>
      <c r="AR17" s="242"/>
      <c r="AS17" s="242"/>
      <c r="AT17" s="433"/>
      <c r="AU17" s="620"/>
      <c r="AV17" s="433"/>
    </row>
    <row r="18" spans="1:48" s="431" customFormat="1" ht="242.25" x14ac:dyDescent="0.2">
      <c r="A18" s="433" t="s">
        <v>2553</v>
      </c>
      <c r="B18" s="433" t="s">
        <v>1481</v>
      </c>
      <c r="C18" s="433" t="s">
        <v>1482</v>
      </c>
      <c r="D18" s="433" t="s">
        <v>1956</v>
      </c>
      <c r="E18" s="434" t="s">
        <v>1483</v>
      </c>
      <c r="F18" s="433" t="s">
        <v>1484</v>
      </c>
      <c r="G18" s="450" t="s">
        <v>1485</v>
      </c>
      <c r="H18" s="433" t="s">
        <v>1437</v>
      </c>
      <c r="I18" s="436" t="s">
        <v>1450</v>
      </c>
      <c r="J18" s="433" t="s">
        <v>1451</v>
      </c>
      <c r="K18" s="433" t="s">
        <v>1452</v>
      </c>
      <c r="L18" s="425" t="str">
        <f>VLOOKUP(J18,'[18]2. Anexos'!$B$35:$G$41,(HLOOKUP(K18,'[18]2. Anexos'!$C$35:$G$36,2,0)),0)</f>
        <v>Moderado</v>
      </c>
      <c r="M18" s="433" t="s">
        <v>1486</v>
      </c>
      <c r="N18" s="439" t="s">
        <v>1442</v>
      </c>
      <c r="O18" s="439" t="s">
        <v>1443</v>
      </c>
      <c r="P18" s="433" t="s">
        <v>1439</v>
      </c>
      <c r="Q18" s="433" t="s">
        <v>1452</v>
      </c>
      <c r="R18" s="425" t="str">
        <f>VLOOKUP(P18,'[18]2. Anexos'!$B$35:$G$41,(HLOOKUP(Q18,'[18]2. Anexos'!$C$35:$G$36,2,0)),0)</f>
        <v>Moderado</v>
      </c>
      <c r="S18" s="448" t="s">
        <v>1454</v>
      </c>
      <c r="T18" s="433" t="s">
        <v>1486</v>
      </c>
      <c r="U18" s="433" t="s">
        <v>1487</v>
      </c>
      <c r="V18" s="433" t="s">
        <v>2554</v>
      </c>
      <c r="W18" s="449">
        <v>1</v>
      </c>
      <c r="X18" s="430">
        <v>44958</v>
      </c>
      <c r="Y18" s="430">
        <v>45291</v>
      </c>
      <c r="Z18" s="228"/>
      <c r="AA18" s="226"/>
      <c r="AB18" s="433"/>
      <c r="AC18" s="439"/>
      <c r="AD18" s="451"/>
      <c r="AE18" s="223"/>
      <c r="AF18" s="226"/>
      <c r="AG18" s="226"/>
      <c r="AH18" s="433"/>
      <c r="AI18" s="439"/>
      <c r="AJ18" s="433"/>
      <c r="AK18" s="223"/>
      <c r="AL18" s="226"/>
      <c r="AM18" s="226"/>
      <c r="AN18" s="433"/>
      <c r="AO18" s="439"/>
      <c r="AP18" s="433"/>
      <c r="AQ18" s="223"/>
      <c r="AR18" s="226"/>
      <c r="AS18" s="226"/>
      <c r="AT18" s="433"/>
      <c r="AU18" s="439"/>
      <c r="AV18" s="433"/>
    </row>
    <row r="19" spans="1:48" s="431" customFormat="1" ht="140.25" x14ac:dyDescent="0.2">
      <c r="A19" s="630" t="s">
        <v>2555</v>
      </c>
      <c r="B19" s="630" t="s">
        <v>1488</v>
      </c>
      <c r="C19" s="630" t="s">
        <v>1489</v>
      </c>
      <c r="D19" s="630" t="s">
        <v>2360</v>
      </c>
      <c r="E19" s="615" t="s">
        <v>2556</v>
      </c>
      <c r="F19" s="635" t="s">
        <v>2557</v>
      </c>
      <c r="G19" s="621" t="s">
        <v>2558</v>
      </c>
      <c r="H19" s="635" t="s">
        <v>1449</v>
      </c>
      <c r="I19" s="640" t="s">
        <v>1438</v>
      </c>
      <c r="J19" s="635" t="s">
        <v>1439</v>
      </c>
      <c r="K19" s="635" t="s">
        <v>1462</v>
      </c>
      <c r="L19" s="612" t="str">
        <f>VLOOKUP(J19,'[19]2. Anexos'!$B$35:$G$41,(HLOOKUP(K19,'[19]2. Anexos'!$C$35:$G$36,2,0)),0)</f>
        <v>Moderado</v>
      </c>
      <c r="M19" s="433" t="s">
        <v>2559</v>
      </c>
      <c r="N19" s="447" t="s">
        <v>1442</v>
      </c>
      <c r="O19" s="447" t="s">
        <v>1443</v>
      </c>
      <c r="P19" s="635" t="s">
        <v>1471</v>
      </c>
      <c r="Q19" s="635" t="s">
        <v>1462</v>
      </c>
      <c r="R19" s="612" t="str">
        <f>VLOOKUP(P19,'[19]2. Anexos'!$B$35:$G$41,(HLOOKUP(Q19,'[19]2. Anexos'!$C$35:$G$36,2,0)),0)</f>
        <v>Moderado</v>
      </c>
      <c r="S19" s="669" t="s">
        <v>1454</v>
      </c>
      <c r="T19" s="433" t="s">
        <v>2560</v>
      </c>
      <c r="U19" s="433" t="s">
        <v>2561</v>
      </c>
      <c r="V19" s="433" t="s">
        <v>2562</v>
      </c>
      <c r="W19" s="226">
        <v>1</v>
      </c>
      <c r="X19" s="430">
        <v>44958</v>
      </c>
      <c r="Y19" s="430">
        <v>45291</v>
      </c>
      <c r="Z19" s="223"/>
      <c r="AA19" s="229"/>
      <c r="AB19" s="433"/>
      <c r="AC19" s="618"/>
      <c r="AD19" s="433"/>
      <c r="AE19" s="223"/>
      <c r="AF19" s="226"/>
      <c r="AG19" s="224"/>
      <c r="AH19" s="433"/>
      <c r="AI19" s="609"/>
      <c r="AJ19" s="433"/>
      <c r="AK19" s="223"/>
      <c r="AL19" s="224"/>
      <c r="AM19" s="224"/>
      <c r="AN19" s="435"/>
      <c r="AO19" s="609"/>
      <c r="AP19" s="433"/>
      <c r="AQ19" s="228"/>
      <c r="AR19" s="226"/>
      <c r="AS19" s="226"/>
      <c r="AT19" s="443"/>
      <c r="AU19" s="618"/>
      <c r="AV19" s="451"/>
    </row>
    <row r="20" spans="1:48" s="431" customFormat="1" ht="153" x14ac:dyDescent="0.2">
      <c r="A20" s="632"/>
      <c r="B20" s="632"/>
      <c r="C20" s="632"/>
      <c r="D20" s="632"/>
      <c r="E20" s="617"/>
      <c r="F20" s="637"/>
      <c r="G20" s="623"/>
      <c r="H20" s="637"/>
      <c r="I20" s="641"/>
      <c r="J20" s="637"/>
      <c r="K20" s="637"/>
      <c r="L20" s="614"/>
      <c r="M20" s="433" t="s">
        <v>2563</v>
      </c>
      <c r="N20" s="421" t="s">
        <v>1442</v>
      </c>
      <c r="O20" s="421" t="s">
        <v>1443</v>
      </c>
      <c r="P20" s="637"/>
      <c r="Q20" s="637"/>
      <c r="R20" s="614"/>
      <c r="S20" s="671"/>
      <c r="T20" s="433" t="s">
        <v>2564</v>
      </c>
      <c r="U20" s="433" t="s">
        <v>2561</v>
      </c>
      <c r="V20" s="433" t="s">
        <v>2565</v>
      </c>
      <c r="W20" s="452">
        <v>2</v>
      </c>
      <c r="X20" s="430">
        <v>44958</v>
      </c>
      <c r="Y20" s="430">
        <v>45291</v>
      </c>
      <c r="Z20" s="223"/>
      <c r="AA20" s="229"/>
      <c r="AB20" s="433"/>
      <c r="AC20" s="620"/>
      <c r="AD20" s="433"/>
      <c r="AE20" s="223"/>
      <c r="AF20" s="226"/>
      <c r="AG20" s="224"/>
      <c r="AH20" s="433"/>
      <c r="AI20" s="611"/>
      <c r="AJ20" s="433"/>
      <c r="AK20" s="223"/>
      <c r="AL20" s="226"/>
      <c r="AM20" s="226"/>
      <c r="AN20" s="435"/>
      <c r="AO20" s="611"/>
      <c r="AP20" s="433"/>
      <c r="AQ20" s="228"/>
      <c r="AR20" s="226"/>
      <c r="AS20" s="226"/>
      <c r="AT20" s="443"/>
      <c r="AU20" s="620"/>
      <c r="AV20" s="451"/>
    </row>
    <row r="21" spans="1:48" s="431" customFormat="1" ht="153" x14ac:dyDescent="0.2">
      <c r="A21" s="635" t="s">
        <v>1490</v>
      </c>
      <c r="B21" s="635" t="s">
        <v>1491</v>
      </c>
      <c r="C21" s="454" t="s">
        <v>2566</v>
      </c>
      <c r="D21" s="433" t="s">
        <v>2567</v>
      </c>
      <c r="E21" s="444" t="s">
        <v>1492</v>
      </c>
      <c r="F21" s="433" t="s">
        <v>2568</v>
      </c>
      <c r="G21" s="414" t="s">
        <v>2569</v>
      </c>
      <c r="H21" s="433" t="s">
        <v>1437</v>
      </c>
      <c r="I21" s="436" t="s">
        <v>1461</v>
      </c>
      <c r="J21" s="433" t="s">
        <v>1439</v>
      </c>
      <c r="K21" s="433" t="s">
        <v>1462</v>
      </c>
      <c r="L21" s="425" t="str">
        <f>VLOOKUP(J21,'[20]2. Anexos'!$B$35:$G$41,(HLOOKUP(K21,'[20]2. Anexos'!$C$35:$G$36,2,0)),0)</f>
        <v>Moderado</v>
      </c>
      <c r="M21" s="443" t="s">
        <v>2570</v>
      </c>
      <c r="N21" s="439" t="s">
        <v>1442</v>
      </c>
      <c r="O21" s="439" t="s">
        <v>1443</v>
      </c>
      <c r="P21" s="433" t="s">
        <v>1439</v>
      </c>
      <c r="Q21" s="433" t="s">
        <v>1462</v>
      </c>
      <c r="R21" s="425" t="str">
        <f>VLOOKUP(P21,'[20]2. Anexos'!$B$35:$G$41,(HLOOKUP(Q21,'[20]2. Anexos'!$C$35:$G$36,2,0)),0)</f>
        <v>Moderado</v>
      </c>
      <c r="S21" s="440" t="s">
        <v>2571</v>
      </c>
      <c r="T21" s="443" t="s">
        <v>2570</v>
      </c>
      <c r="U21" s="433" t="s">
        <v>2572</v>
      </c>
      <c r="V21" s="433" t="s">
        <v>2573</v>
      </c>
      <c r="W21" s="449">
        <v>1</v>
      </c>
      <c r="X21" s="430">
        <v>44958</v>
      </c>
      <c r="Y21" s="430">
        <v>45291</v>
      </c>
      <c r="Z21" s="228"/>
      <c r="AA21" s="226"/>
      <c r="AB21" s="443"/>
      <c r="AC21" s="439"/>
      <c r="AD21" s="443"/>
      <c r="AE21" s="228"/>
      <c r="AF21" s="226"/>
      <c r="AG21" s="226"/>
      <c r="AH21" s="443"/>
      <c r="AI21" s="439"/>
      <c r="AJ21" s="443"/>
      <c r="AK21" s="223"/>
      <c r="AL21" s="226"/>
      <c r="AM21" s="226"/>
      <c r="AN21" s="443"/>
      <c r="AO21" s="439"/>
      <c r="AP21" s="443"/>
      <c r="AQ21" s="223"/>
      <c r="AR21" s="229"/>
      <c r="AS21" s="229"/>
      <c r="AT21" s="443"/>
      <c r="AU21" s="439"/>
      <c r="AV21" s="443"/>
    </row>
    <row r="22" spans="1:48" s="431" customFormat="1" ht="140.25" x14ac:dyDescent="0.2">
      <c r="A22" s="637"/>
      <c r="B22" s="637"/>
      <c r="C22" s="455" t="s">
        <v>2574</v>
      </c>
      <c r="D22" s="421" t="s">
        <v>2567</v>
      </c>
      <c r="E22" s="456" t="s">
        <v>2575</v>
      </c>
      <c r="F22" s="421" t="s">
        <v>2576</v>
      </c>
      <c r="G22" s="419" t="s">
        <v>2577</v>
      </c>
      <c r="H22" s="421" t="s">
        <v>1437</v>
      </c>
      <c r="I22" s="424" t="s">
        <v>1461</v>
      </c>
      <c r="J22" s="421" t="s">
        <v>1501</v>
      </c>
      <c r="K22" s="421" t="s">
        <v>1462</v>
      </c>
      <c r="L22" s="425" t="str">
        <f>VLOOKUP(J22,'[20]2. Anexos'!$B$35:$G$41,(HLOOKUP(K22,'[20]2. Anexos'!$C$35:$G$36,2,0)),0)</f>
        <v>Alto</v>
      </c>
      <c r="M22" s="438" t="s">
        <v>2578</v>
      </c>
      <c r="N22" s="427" t="s">
        <v>1442</v>
      </c>
      <c r="O22" s="427" t="s">
        <v>1443</v>
      </c>
      <c r="P22" s="421" t="s">
        <v>1451</v>
      </c>
      <c r="Q22" s="421" t="s">
        <v>1462</v>
      </c>
      <c r="R22" s="425" t="str">
        <f>VLOOKUP(P22,'[20]2. Anexos'!$B$35:$G$41,(HLOOKUP(Q22,'[20]2. Anexos'!$C$35:$G$36,2,0)),0)</f>
        <v>Moderado</v>
      </c>
      <c r="S22" s="457" t="s">
        <v>1454</v>
      </c>
      <c r="T22" s="438" t="s">
        <v>2578</v>
      </c>
      <c r="U22" s="438" t="s">
        <v>2579</v>
      </c>
      <c r="V22" s="438" t="s">
        <v>2580</v>
      </c>
      <c r="W22" s="458">
        <v>1</v>
      </c>
      <c r="X22" s="430">
        <v>44958</v>
      </c>
      <c r="Y22" s="430">
        <v>45291</v>
      </c>
      <c r="Z22" s="220"/>
      <c r="AA22" s="219"/>
      <c r="AB22" s="426"/>
      <c r="AC22" s="427"/>
      <c r="AD22" s="426"/>
      <c r="AE22" s="228"/>
      <c r="AF22" s="226"/>
      <c r="AG22" s="226"/>
      <c r="AH22" s="433"/>
      <c r="AI22" s="439"/>
      <c r="AJ22" s="443"/>
      <c r="AK22" s="223"/>
      <c r="AL22" s="226"/>
      <c r="AM22" s="226"/>
      <c r="AN22" s="443"/>
      <c r="AO22" s="439"/>
      <c r="AP22" s="443"/>
      <c r="AQ22" s="223"/>
      <c r="AR22" s="229"/>
      <c r="AS22" s="229"/>
      <c r="AT22" s="443"/>
      <c r="AU22" s="439"/>
      <c r="AV22" s="443"/>
    </row>
    <row r="23" spans="1:48" s="431" customFormat="1" ht="102" x14ac:dyDescent="0.2">
      <c r="A23" s="618" t="s">
        <v>1493</v>
      </c>
      <c r="B23" s="618" t="s">
        <v>2581</v>
      </c>
      <c r="C23" s="454" t="s">
        <v>2582</v>
      </c>
      <c r="D23" s="433" t="s">
        <v>2567</v>
      </c>
      <c r="E23" s="439" t="s">
        <v>1495</v>
      </c>
      <c r="F23" s="433" t="s">
        <v>2583</v>
      </c>
      <c r="G23" s="459" t="s">
        <v>2584</v>
      </c>
      <c r="H23" s="433" t="s">
        <v>1437</v>
      </c>
      <c r="I23" s="436" t="s">
        <v>1450</v>
      </c>
      <c r="J23" s="454" t="s">
        <v>1501</v>
      </c>
      <c r="K23" s="433" t="s">
        <v>1440</v>
      </c>
      <c r="L23" s="425" t="str">
        <f>VLOOKUP(J23,'[21]2. Anexos'!$B$35:$G$41,(HLOOKUP(K23,'[21]2. Anexos'!$C$35:$G$36,2,0)),0)</f>
        <v>Alto</v>
      </c>
      <c r="M23" s="433" t="s">
        <v>2585</v>
      </c>
      <c r="N23" s="439" t="s">
        <v>1442</v>
      </c>
      <c r="O23" s="439" t="s">
        <v>1443</v>
      </c>
      <c r="P23" s="441" t="s">
        <v>1451</v>
      </c>
      <c r="Q23" s="433" t="s">
        <v>1440</v>
      </c>
      <c r="R23" s="425" t="str">
        <f>VLOOKUP(P23,'[21]2. Anexos'!$B$35:$G$41,(HLOOKUP(Q23,'[21]2. Anexos'!$C$35:$G$36,2,0)),0)</f>
        <v>Alto</v>
      </c>
      <c r="S23" s="440" t="s">
        <v>1454</v>
      </c>
      <c r="T23" s="433" t="s">
        <v>2585</v>
      </c>
      <c r="U23" s="433" t="s">
        <v>1497</v>
      </c>
      <c r="V23" s="433" t="s">
        <v>2586</v>
      </c>
      <c r="W23" s="449" t="s">
        <v>2587</v>
      </c>
      <c r="X23" s="430">
        <v>44958</v>
      </c>
      <c r="Y23" s="430">
        <v>45291</v>
      </c>
      <c r="Z23" s="223"/>
      <c r="AA23" s="226"/>
      <c r="AB23" s="433"/>
      <c r="AC23" s="439"/>
      <c r="AD23" s="433"/>
      <c r="AE23" s="223"/>
      <c r="AF23" s="224"/>
      <c r="AG23" s="226"/>
      <c r="AH23" s="433"/>
      <c r="AI23" s="439"/>
      <c r="AJ23" s="433"/>
      <c r="AK23" s="223"/>
      <c r="AL23" s="226"/>
      <c r="AM23" s="226"/>
      <c r="AN23" s="433"/>
      <c r="AO23" s="439"/>
      <c r="AP23" s="433"/>
      <c r="AQ23" s="223"/>
      <c r="AR23" s="226"/>
      <c r="AS23" s="226"/>
      <c r="AT23" s="433"/>
      <c r="AU23" s="439"/>
      <c r="AV23" s="433"/>
    </row>
    <row r="24" spans="1:48" s="431" customFormat="1" ht="102" x14ac:dyDescent="0.2">
      <c r="A24" s="619"/>
      <c r="B24" s="619"/>
      <c r="C24" s="635" t="s">
        <v>1494</v>
      </c>
      <c r="D24" s="635" t="s">
        <v>2567</v>
      </c>
      <c r="E24" s="618" t="s">
        <v>1498</v>
      </c>
      <c r="F24" s="433" t="s">
        <v>2588</v>
      </c>
      <c r="G24" s="684" t="s">
        <v>2589</v>
      </c>
      <c r="H24" s="635" t="s">
        <v>1437</v>
      </c>
      <c r="I24" s="689" t="s">
        <v>1461</v>
      </c>
      <c r="J24" s="691" t="s">
        <v>1496</v>
      </c>
      <c r="K24" s="618" t="s">
        <v>1440</v>
      </c>
      <c r="L24" s="612" t="str">
        <f>VLOOKUP(J24,'[21]2. Anexos'!$B$35:$G$41,(HLOOKUP(K24,'[21]2. Anexos'!$C$35:$G$36,2,0)),0)</f>
        <v>Alto</v>
      </c>
      <c r="M24" s="433" t="s">
        <v>2590</v>
      </c>
      <c r="N24" s="439" t="s">
        <v>1442</v>
      </c>
      <c r="O24" s="439" t="s">
        <v>1443</v>
      </c>
      <c r="P24" s="609" t="s">
        <v>1439</v>
      </c>
      <c r="Q24" s="618" t="s">
        <v>1440</v>
      </c>
      <c r="R24" s="612" t="str">
        <f>VLOOKUP(P24,'[21]2. Anexos'!$B$35:$G$41,(HLOOKUP(Q24,'[21]2. Anexos'!$C$35:$G$36,2,0)),0)</f>
        <v>Alto</v>
      </c>
      <c r="S24" s="669" t="s">
        <v>1454</v>
      </c>
      <c r="T24" s="433" t="s">
        <v>2590</v>
      </c>
      <c r="U24" s="433" t="s">
        <v>2591</v>
      </c>
      <c r="V24" s="433" t="s">
        <v>2592</v>
      </c>
      <c r="W24" s="439" t="s">
        <v>2593</v>
      </c>
      <c r="X24" s="430">
        <v>44958</v>
      </c>
      <c r="Y24" s="430">
        <v>45291</v>
      </c>
      <c r="Z24" s="223"/>
      <c r="AA24" s="229"/>
      <c r="AB24" s="433"/>
      <c r="AC24" s="618"/>
      <c r="AD24" s="433"/>
      <c r="AE24" s="223"/>
      <c r="AF24" s="226"/>
      <c r="AG24" s="226"/>
      <c r="AH24" s="433"/>
      <c r="AI24" s="618"/>
      <c r="AJ24" s="433"/>
      <c r="AK24" s="223"/>
      <c r="AL24" s="226"/>
      <c r="AM24" s="226"/>
      <c r="AN24" s="433"/>
      <c r="AO24" s="618"/>
      <c r="AP24" s="433"/>
      <c r="AQ24" s="223"/>
      <c r="AR24" s="226"/>
      <c r="AS24" s="226"/>
      <c r="AT24" s="433"/>
      <c r="AU24" s="618"/>
      <c r="AV24" s="433"/>
    </row>
    <row r="25" spans="1:48" s="431" customFormat="1" ht="114.75" x14ac:dyDescent="0.2">
      <c r="A25" s="619"/>
      <c r="B25" s="619"/>
      <c r="C25" s="637"/>
      <c r="D25" s="637"/>
      <c r="E25" s="620"/>
      <c r="F25" s="433" t="s">
        <v>2594</v>
      </c>
      <c r="G25" s="685"/>
      <c r="H25" s="637"/>
      <c r="I25" s="690"/>
      <c r="J25" s="692"/>
      <c r="K25" s="620"/>
      <c r="L25" s="614"/>
      <c r="M25" s="433" t="s">
        <v>2595</v>
      </c>
      <c r="N25" s="439" t="s">
        <v>1442</v>
      </c>
      <c r="O25" s="439" t="s">
        <v>1443</v>
      </c>
      <c r="P25" s="611"/>
      <c r="Q25" s="620"/>
      <c r="R25" s="614"/>
      <c r="S25" s="671"/>
      <c r="T25" s="433" t="s">
        <v>2595</v>
      </c>
      <c r="U25" s="433" t="s">
        <v>1499</v>
      </c>
      <c r="V25" s="454" t="s">
        <v>2596</v>
      </c>
      <c r="W25" s="460" t="s">
        <v>2597</v>
      </c>
      <c r="X25" s="430">
        <v>44958</v>
      </c>
      <c r="Y25" s="430">
        <v>45291</v>
      </c>
      <c r="Z25" s="223"/>
      <c r="AA25" s="229"/>
      <c r="AB25" s="433"/>
      <c r="AC25" s="620"/>
      <c r="AD25" s="433"/>
      <c r="AE25" s="223"/>
      <c r="AF25" s="226"/>
      <c r="AG25" s="226"/>
      <c r="AH25" s="433"/>
      <c r="AI25" s="620"/>
      <c r="AJ25" s="433"/>
      <c r="AK25" s="223"/>
      <c r="AL25" s="226"/>
      <c r="AM25" s="226"/>
      <c r="AN25" s="433"/>
      <c r="AO25" s="620"/>
      <c r="AP25" s="433"/>
      <c r="AQ25" s="223"/>
      <c r="AR25" s="226"/>
      <c r="AS25" s="226"/>
      <c r="AT25" s="433"/>
      <c r="AU25" s="620"/>
      <c r="AV25" s="433"/>
    </row>
    <row r="26" spans="1:48" s="431" customFormat="1" ht="114.75" x14ac:dyDescent="0.2">
      <c r="A26" s="619"/>
      <c r="B26" s="619"/>
      <c r="C26" s="618" t="s">
        <v>1494</v>
      </c>
      <c r="D26" s="618" t="s">
        <v>2598</v>
      </c>
      <c r="E26" s="618" t="s">
        <v>1500</v>
      </c>
      <c r="F26" s="421" t="s">
        <v>2599</v>
      </c>
      <c r="G26" s="621" t="s">
        <v>2600</v>
      </c>
      <c r="H26" s="618" t="s">
        <v>1437</v>
      </c>
      <c r="I26" s="662" t="s">
        <v>1470</v>
      </c>
      <c r="J26" s="618" t="s">
        <v>1501</v>
      </c>
      <c r="K26" s="618" t="s">
        <v>1440</v>
      </c>
      <c r="L26" s="612" t="str">
        <f>VLOOKUP(J26,'[22]2. Anexos'!$B$35:$G$41,(HLOOKUP(K26,'[22]2. Anexos'!$C$35:$G$36,2,0)),0)</f>
        <v>Alto</v>
      </c>
      <c r="M26" s="433" t="s">
        <v>2601</v>
      </c>
      <c r="N26" s="439" t="s">
        <v>1442</v>
      </c>
      <c r="O26" s="439" t="s">
        <v>1443</v>
      </c>
      <c r="P26" s="609" t="s">
        <v>1471</v>
      </c>
      <c r="Q26" s="618" t="s">
        <v>1440</v>
      </c>
      <c r="R26" s="612" t="str">
        <f>VLOOKUP(P26,'[22]2. Anexos'!$B$35:$G$41,(HLOOKUP(Q26,'[22]2. Anexos'!$C$35:$G$36,2,0)),0)</f>
        <v>Alto</v>
      </c>
      <c r="S26" s="615" t="s">
        <v>1454</v>
      </c>
      <c r="T26" s="433" t="s">
        <v>2601</v>
      </c>
      <c r="U26" s="439" t="s">
        <v>2602</v>
      </c>
      <c r="V26" s="439" t="s">
        <v>2603</v>
      </c>
      <c r="W26" s="439" t="s">
        <v>2604</v>
      </c>
      <c r="X26" s="430">
        <v>44958</v>
      </c>
      <c r="Y26" s="430">
        <v>45291</v>
      </c>
      <c r="Z26" s="223"/>
      <c r="AA26" s="229"/>
      <c r="AB26" s="446"/>
      <c r="AC26" s="439"/>
      <c r="AD26" s="433"/>
      <c r="AE26" s="223"/>
      <c r="AF26" s="226"/>
      <c r="AG26" s="226"/>
      <c r="AH26" s="446"/>
      <c r="AI26" s="439"/>
      <c r="AJ26" s="433"/>
      <c r="AK26" s="223"/>
      <c r="AL26" s="229"/>
      <c r="AM26" s="229"/>
      <c r="AN26" s="446"/>
      <c r="AO26" s="439"/>
      <c r="AP26" s="441"/>
      <c r="AQ26" s="232"/>
      <c r="AR26" s="224"/>
      <c r="AS26" s="224"/>
      <c r="AT26" s="441"/>
      <c r="AU26" s="609"/>
      <c r="AV26" s="433"/>
    </row>
    <row r="27" spans="1:48" s="431" customFormat="1" ht="102" x14ac:dyDescent="0.2">
      <c r="A27" s="619"/>
      <c r="B27" s="619"/>
      <c r="C27" s="619"/>
      <c r="D27" s="619"/>
      <c r="E27" s="619"/>
      <c r="F27" s="422" t="s">
        <v>2605</v>
      </c>
      <c r="G27" s="622"/>
      <c r="H27" s="619"/>
      <c r="I27" s="663"/>
      <c r="J27" s="619"/>
      <c r="K27" s="619"/>
      <c r="L27" s="613"/>
      <c r="M27" s="438" t="s">
        <v>2606</v>
      </c>
      <c r="N27" s="427" t="s">
        <v>1442</v>
      </c>
      <c r="O27" s="427" t="s">
        <v>1443</v>
      </c>
      <c r="P27" s="610"/>
      <c r="Q27" s="619"/>
      <c r="R27" s="613"/>
      <c r="S27" s="616"/>
      <c r="T27" s="438" t="s">
        <v>2606</v>
      </c>
      <c r="U27" s="427" t="s">
        <v>2607</v>
      </c>
      <c r="V27" s="461" t="s">
        <v>2608</v>
      </c>
      <c r="W27" s="461" t="s">
        <v>2609</v>
      </c>
      <c r="X27" s="430">
        <v>44958</v>
      </c>
      <c r="Y27" s="430">
        <v>45291</v>
      </c>
      <c r="Z27" s="220"/>
      <c r="AA27" s="229"/>
      <c r="AB27" s="446"/>
      <c r="AC27" s="439"/>
      <c r="AD27" s="433"/>
      <c r="AE27" s="223"/>
      <c r="AF27" s="226"/>
      <c r="AG27" s="226"/>
      <c r="AH27" s="446"/>
      <c r="AI27" s="439"/>
      <c r="AJ27" s="433"/>
      <c r="AK27" s="223"/>
      <c r="AL27" s="229"/>
      <c r="AM27" s="229"/>
      <c r="AN27" s="446"/>
      <c r="AO27" s="439"/>
      <c r="AP27" s="433"/>
      <c r="AQ27" s="223"/>
      <c r="AR27" s="226"/>
      <c r="AS27" s="226"/>
      <c r="AT27" s="433"/>
      <c r="AU27" s="610"/>
      <c r="AV27" s="433"/>
    </row>
    <row r="28" spans="1:48" s="431" customFormat="1" ht="178.5" x14ac:dyDescent="0.2">
      <c r="A28" s="620"/>
      <c r="B28" s="620"/>
      <c r="C28" s="620"/>
      <c r="D28" s="620"/>
      <c r="E28" s="620"/>
      <c r="F28" s="422" t="s">
        <v>2610</v>
      </c>
      <c r="G28" s="623"/>
      <c r="H28" s="620"/>
      <c r="I28" s="664"/>
      <c r="J28" s="620"/>
      <c r="K28" s="620"/>
      <c r="L28" s="613"/>
      <c r="M28" s="438" t="s">
        <v>2611</v>
      </c>
      <c r="N28" s="427" t="s">
        <v>1442</v>
      </c>
      <c r="O28" s="427" t="s">
        <v>1443</v>
      </c>
      <c r="P28" s="611"/>
      <c r="Q28" s="620"/>
      <c r="R28" s="614"/>
      <c r="S28" s="617"/>
      <c r="T28" s="438" t="s">
        <v>2611</v>
      </c>
      <c r="U28" s="427" t="s">
        <v>2612</v>
      </c>
      <c r="V28" s="427" t="s">
        <v>2613</v>
      </c>
      <c r="W28" s="427" t="s">
        <v>2614</v>
      </c>
      <c r="X28" s="430">
        <v>44958</v>
      </c>
      <c r="Y28" s="430">
        <v>45291</v>
      </c>
      <c r="Z28" s="220"/>
      <c r="AA28" s="229"/>
      <c r="AB28" s="446"/>
      <c r="AC28" s="439"/>
      <c r="AD28" s="433"/>
      <c r="AE28" s="223"/>
      <c r="AF28" s="229"/>
      <c r="AG28" s="229"/>
      <c r="AH28" s="446"/>
      <c r="AI28" s="439"/>
      <c r="AJ28" s="433"/>
      <c r="AK28" s="223"/>
      <c r="AL28" s="229"/>
      <c r="AM28" s="229"/>
      <c r="AN28" s="446"/>
      <c r="AO28" s="439"/>
      <c r="AP28" s="433"/>
      <c r="AQ28" s="223"/>
      <c r="AR28" s="226"/>
      <c r="AS28" s="226"/>
      <c r="AT28" s="433"/>
      <c r="AU28" s="611"/>
      <c r="AV28" s="433"/>
    </row>
    <row r="29" spans="1:48" s="431" customFormat="1" ht="191.25" x14ac:dyDescent="0.2">
      <c r="A29" s="630" t="s">
        <v>1502</v>
      </c>
      <c r="B29" s="635" t="s">
        <v>1503</v>
      </c>
      <c r="C29" s="624" t="s">
        <v>1504</v>
      </c>
      <c r="D29" s="635" t="s">
        <v>2615</v>
      </c>
      <c r="E29" s="638" t="s">
        <v>1505</v>
      </c>
      <c r="F29" s="630" t="s">
        <v>2616</v>
      </c>
      <c r="G29" s="621" t="s">
        <v>1506</v>
      </c>
      <c r="H29" s="630" t="s">
        <v>1449</v>
      </c>
      <c r="I29" s="627" t="s">
        <v>1450</v>
      </c>
      <c r="J29" s="630" t="s">
        <v>1496</v>
      </c>
      <c r="K29" s="630" t="s">
        <v>1440</v>
      </c>
      <c r="L29" s="612" t="str">
        <f>VLOOKUP(J29,'[23]2. Anexos'!$B$35:$G$41,(HLOOKUP(K29,'[23]2. Anexos'!$C$35:$G$36,2,0)),0)</f>
        <v>Alto</v>
      </c>
      <c r="M29" s="462" t="s">
        <v>2617</v>
      </c>
      <c r="N29" s="439" t="s">
        <v>1442</v>
      </c>
      <c r="O29" s="439" t="s">
        <v>1443</v>
      </c>
      <c r="P29" s="630" t="s">
        <v>1471</v>
      </c>
      <c r="Q29" s="630" t="s">
        <v>1440</v>
      </c>
      <c r="R29" s="612" t="str">
        <f>VLOOKUP(P29,'[23]2. Anexos'!$B$35:$G$41,(HLOOKUP(Q29,'[23]2. Anexos'!$C$35:$G$36,2,0)),0)</f>
        <v>Alto</v>
      </c>
      <c r="S29" s="678" t="s">
        <v>1454</v>
      </c>
      <c r="T29" s="462" t="s">
        <v>2617</v>
      </c>
      <c r="U29" s="433" t="s">
        <v>2618</v>
      </c>
      <c r="V29" s="433" t="s">
        <v>2619</v>
      </c>
      <c r="W29" s="449">
        <v>1</v>
      </c>
      <c r="X29" s="430">
        <v>44958</v>
      </c>
      <c r="Y29" s="430">
        <v>45291</v>
      </c>
      <c r="Z29" s="228"/>
      <c r="AA29" s="226"/>
      <c r="AB29" s="463"/>
      <c r="AC29" s="618"/>
      <c r="AD29" s="443"/>
      <c r="AE29" s="228"/>
      <c r="AF29" s="224"/>
      <c r="AG29" s="224"/>
      <c r="AH29" s="443"/>
      <c r="AI29" s="609"/>
      <c r="AJ29" s="443"/>
      <c r="AK29" s="223"/>
      <c r="AL29" s="226"/>
      <c r="AM29" s="226"/>
      <c r="AN29" s="234"/>
      <c r="AO29" s="618"/>
      <c r="AP29" s="443"/>
      <c r="AQ29" s="223"/>
      <c r="AR29" s="229"/>
      <c r="AS29" s="229"/>
      <c r="AT29" s="433"/>
      <c r="AU29" s="609"/>
      <c r="AV29" s="433"/>
    </row>
    <row r="30" spans="1:48" s="431" customFormat="1" ht="140.25" x14ac:dyDescent="0.2">
      <c r="A30" s="631"/>
      <c r="B30" s="636"/>
      <c r="C30" s="625"/>
      <c r="D30" s="636"/>
      <c r="E30" s="652"/>
      <c r="F30" s="631"/>
      <c r="G30" s="622"/>
      <c r="H30" s="631"/>
      <c r="I30" s="628"/>
      <c r="J30" s="631"/>
      <c r="K30" s="631"/>
      <c r="L30" s="613"/>
      <c r="M30" s="463" t="s">
        <v>2620</v>
      </c>
      <c r="N30" s="439" t="s">
        <v>1442</v>
      </c>
      <c r="O30" s="439" t="s">
        <v>1443</v>
      </c>
      <c r="P30" s="631"/>
      <c r="Q30" s="631"/>
      <c r="R30" s="613"/>
      <c r="S30" s="688"/>
      <c r="T30" s="463" t="s">
        <v>2620</v>
      </c>
      <c r="U30" s="433" t="s">
        <v>1508</v>
      </c>
      <c r="V30" s="433" t="s">
        <v>1507</v>
      </c>
      <c r="W30" s="449">
        <v>1</v>
      </c>
      <c r="X30" s="430">
        <v>44958</v>
      </c>
      <c r="Y30" s="430">
        <v>45291</v>
      </c>
      <c r="Z30" s="228"/>
      <c r="AA30" s="226"/>
      <c r="AB30" s="463"/>
      <c r="AC30" s="619"/>
      <c r="AD30" s="443"/>
      <c r="AE30" s="228"/>
      <c r="AF30" s="226"/>
      <c r="AG30" s="226"/>
      <c r="AH30" s="443"/>
      <c r="AI30" s="610"/>
      <c r="AJ30" s="463"/>
      <c r="AK30" s="223"/>
      <c r="AL30" s="226"/>
      <c r="AM30" s="226"/>
      <c r="AN30" s="234"/>
      <c r="AO30" s="619"/>
      <c r="AP30" s="443"/>
      <c r="AQ30" s="223"/>
      <c r="AR30" s="229"/>
      <c r="AS30" s="229"/>
      <c r="AT30" s="433"/>
      <c r="AU30" s="610"/>
      <c r="AV30" s="433"/>
    </row>
    <row r="31" spans="1:48" s="431" customFormat="1" ht="140.25" x14ac:dyDescent="0.2">
      <c r="A31" s="631"/>
      <c r="B31" s="636"/>
      <c r="C31" s="625"/>
      <c r="D31" s="636"/>
      <c r="E31" s="652"/>
      <c r="F31" s="631"/>
      <c r="G31" s="622"/>
      <c r="H31" s="631"/>
      <c r="I31" s="628"/>
      <c r="J31" s="631"/>
      <c r="K31" s="631"/>
      <c r="L31" s="613"/>
      <c r="M31" s="463" t="s">
        <v>2621</v>
      </c>
      <c r="N31" s="439" t="s">
        <v>1442</v>
      </c>
      <c r="O31" s="439" t="s">
        <v>1443</v>
      </c>
      <c r="P31" s="631"/>
      <c r="Q31" s="631"/>
      <c r="R31" s="613"/>
      <c r="S31" s="688"/>
      <c r="T31" s="463" t="s">
        <v>2622</v>
      </c>
      <c r="U31" s="433" t="s">
        <v>1508</v>
      </c>
      <c r="V31" s="433" t="s">
        <v>2623</v>
      </c>
      <c r="W31" s="439">
        <v>1</v>
      </c>
      <c r="X31" s="430">
        <v>44958</v>
      </c>
      <c r="Y31" s="430">
        <v>45291</v>
      </c>
      <c r="Z31" s="228"/>
      <c r="AA31" s="226"/>
      <c r="AB31" s="463"/>
      <c r="AC31" s="619"/>
      <c r="AD31" s="443"/>
      <c r="AE31" s="228"/>
      <c r="AF31" s="226"/>
      <c r="AG31" s="226"/>
      <c r="AH31" s="464"/>
      <c r="AI31" s="610"/>
      <c r="AJ31" s="463"/>
      <c r="AK31" s="223"/>
      <c r="AL31" s="226"/>
      <c r="AM31" s="226"/>
      <c r="AN31" s="234"/>
      <c r="AO31" s="619"/>
      <c r="AP31" s="443"/>
      <c r="AQ31" s="223"/>
      <c r="AR31" s="229"/>
      <c r="AS31" s="229"/>
      <c r="AT31" s="433"/>
      <c r="AU31" s="610"/>
      <c r="AV31" s="443"/>
    </row>
    <row r="32" spans="1:48" s="431" customFormat="1" ht="114.75" x14ac:dyDescent="0.2">
      <c r="A32" s="631"/>
      <c r="B32" s="636"/>
      <c r="C32" s="625"/>
      <c r="D32" s="637"/>
      <c r="E32" s="639"/>
      <c r="F32" s="632"/>
      <c r="G32" s="623"/>
      <c r="H32" s="632"/>
      <c r="I32" s="629"/>
      <c r="J32" s="632"/>
      <c r="K32" s="632"/>
      <c r="L32" s="614"/>
      <c r="M32" s="463" t="s">
        <v>2624</v>
      </c>
      <c r="N32" s="439" t="s">
        <v>1442</v>
      </c>
      <c r="O32" s="439" t="s">
        <v>1443</v>
      </c>
      <c r="P32" s="632"/>
      <c r="Q32" s="632"/>
      <c r="R32" s="614"/>
      <c r="S32" s="679"/>
      <c r="T32" s="463" t="s">
        <v>2624</v>
      </c>
      <c r="U32" s="433" t="s">
        <v>1508</v>
      </c>
      <c r="V32" s="433" t="s">
        <v>2625</v>
      </c>
      <c r="W32" s="449">
        <v>1</v>
      </c>
      <c r="X32" s="430">
        <v>44958</v>
      </c>
      <c r="Y32" s="430">
        <v>45291</v>
      </c>
      <c r="Z32" s="228"/>
      <c r="AA32" s="226"/>
      <c r="AB32" s="433"/>
      <c r="AC32" s="620"/>
      <c r="AD32" s="443"/>
      <c r="AE32" s="228"/>
      <c r="AF32" s="224"/>
      <c r="AG32" s="224"/>
      <c r="AH32" s="443"/>
      <c r="AI32" s="611"/>
      <c r="AJ32" s="443"/>
      <c r="AK32" s="223"/>
      <c r="AL32" s="226"/>
      <c r="AM32" s="235"/>
      <c r="AN32" s="234"/>
      <c r="AO32" s="620"/>
      <c r="AP32" s="443"/>
      <c r="AQ32" s="467"/>
      <c r="AR32" s="229"/>
      <c r="AS32" s="229"/>
      <c r="AT32" s="433"/>
      <c r="AU32" s="611"/>
      <c r="AV32" s="433"/>
    </row>
    <row r="33" spans="1:48" s="431" customFormat="1" ht="204" x14ac:dyDescent="0.2">
      <c r="A33" s="631"/>
      <c r="B33" s="636"/>
      <c r="C33" s="422" t="s">
        <v>2626</v>
      </c>
      <c r="D33" s="441" t="s">
        <v>2567</v>
      </c>
      <c r="E33" s="434" t="s">
        <v>2627</v>
      </c>
      <c r="F33" s="441" t="s">
        <v>2628</v>
      </c>
      <c r="G33" s="413" t="s">
        <v>2629</v>
      </c>
      <c r="H33" s="435" t="s">
        <v>1449</v>
      </c>
      <c r="I33" s="465" t="s">
        <v>1461</v>
      </c>
      <c r="J33" s="468" t="s">
        <v>1451</v>
      </c>
      <c r="K33" s="435" t="s">
        <v>1440</v>
      </c>
      <c r="L33" s="425" t="str">
        <f>VLOOKUP(J33,'[23]2. Anexos'!$B$35:$G$41,(HLOOKUP(K33,'[23]2. Anexos'!$C$35:$G$36,2,0)),0)</f>
        <v>Alto</v>
      </c>
      <c r="M33" s="463" t="s">
        <v>2630</v>
      </c>
      <c r="N33" s="439" t="s">
        <v>1442</v>
      </c>
      <c r="O33" s="439" t="s">
        <v>1443</v>
      </c>
      <c r="P33" s="435" t="s">
        <v>1439</v>
      </c>
      <c r="Q33" s="435" t="s">
        <v>1440</v>
      </c>
      <c r="R33" s="425" t="str">
        <f>VLOOKUP(P33,'[23]2. Anexos'!$B$35:$G$41,(HLOOKUP(Q33,'[23]2. Anexos'!$C$35:$G$36,2,0)),0)</f>
        <v>Alto</v>
      </c>
      <c r="S33" s="466" t="s">
        <v>1454</v>
      </c>
      <c r="T33" s="463" t="s">
        <v>2630</v>
      </c>
      <c r="U33" s="433" t="s">
        <v>2618</v>
      </c>
      <c r="V33" s="469" t="s">
        <v>2631</v>
      </c>
      <c r="W33" s="449">
        <v>1</v>
      </c>
      <c r="X33" s="430">
        <v>44958</v>
      </c>
      <c r="Y33" s="430">
        <v>45291</v>
      </c>
      <c r="Z33" s="228"/>
      <c r="AA33" s="226"/>
      <c r="AB33" s="433"/>
      <c r="AC33" s="439"/>
      <c r="AD33" s="443"/>
      <c r="AE33" s="228"/>
      <c r="AF33" s="226"/>
      <c r="AG33" s="226"/>
      <c r="AH33" s="464"/>
      <c r="AI33" s="439"/>
      <c r="AJ33" s="443"/>
      <c r="AK33" s="223"/>
      <c r="AL33" s="226"/>
      <c r="AM33" s="226"/>
      <c r="AN33" s="234"/>
      <c r="AO33" s="439"/>
      <c r="AP33" s="443"/>
      <c r="AQ33" s="223"/>
      <c r="AR33" s="229"/>
      <c r="AS33" s="229"/>
      <c r="AT33" s="433"/>
      <c r="AU33" s="453"/>
      <c r="AV33" s="433"/>
    </row>
    <row r="34" spans="1:48" s="431" customFormat="1" ht="127.5" x14ac:dyDescent="0.2">
      <c r="A34" s="632"/>
      <c r="B34" s="637"/>
      <c r="C34" s="441" t="s">
        <v>2632</v>
      </c>
      <c r="D34" s="441" t="s">
        <v>2567</v>
      </c>
      <c r="E34" s="434" t="s">
        <v>2633</v>
      </c>
      <c r="F34" s="433" t="s">
        <v>2634</v>
      </c>
      <c r="G34" s="414" t="s">
        <v>2635</v>
      </c>
      <c r="H34" s="435" t="s">
        <v>1449</v>
      </c>
      <c r="I34" s="465" t="s">
        <v>1450</v>
      </c>
      <c r="J34" s="468" t="s">
        <v>1451</v>
      </c>
      <c r="K34" s="435" t="s">
        <v>1440</v>
      </c>
      <c r="L34" s="425" t="str">
        <f>VLOOKUP(J34,'[23]2. Anexos'!$B$35:$G$41,(HLOOKUP(K34,'[23]2. Anexos'!$C$35:$G$36,2,0)),0)</f>
        <v>Alto</v>
      </c>
      <c r="M34" s="463" t="s">
        <v>2636</v>
      </c>
      <c r="N34" s="439" t="s">
        <v>1442</v>
      </c>
      <c r="O34" s="439" t="s">
        <v>1443</v>
      </c>
      <c r="P34" s="435" t="s">
        <v>1439</v>
      </c>
      <c r="Q34" s="435" t="s">
        <v>1440</v>
      </c>
      <c r="R34" s="425" t="str">
        <f>VLOOKUP(P34,'[23]2. Anexos'!$B$35:$G$41,(HLOOKUP(Q34,'[23]2. Anexos'!$C$35:$G$36,2,0)),0)</f>
        <v>Alto</v>
      </c>
      <c r="S34" s="466" t="s">
        <v>1454</v>
      </c>
      <c r="T34" s="463" t="s">
        <v>2636</v>
      </c>
      <c r="U34" s="433" t="s">
        <v>1508</v>
      </c>
      <c r="V34" s="433" t="s">
        <v>2637</v>
      </c>
      <c r="W34" s="449">
        <v>1</v>
      </c>
      <c r="X34" s="430">
        <v>44958</v>
      </c>
      <c r="Y34" s="430">
        <v>45291</v>
      </c>
      <c r="Z34" s="228"/>
      <c r="AA34" s="226"/>
      <c r="AB34" s="433"/>
      <c r="AC34" s="439"/>
      <c r="AD34" s="443"/>
      <c r="AE34" s="228"/>
      <c r="AF34" s="226"/>
      <c r="AG34" s="226"/>
      <c r="AH34" s="443"/>
      <c r="AI34" s="439"/>
      <c r="AJ34" s="443"/>
      <c r="AK34" s="223"/>
      <c r="AL34" s="226"/>
      <c r="AM34" s="226"/>
      <c r="AN34" s="234"/>
      <c r="AO34" s="439"/>
      <c r="AP34" s="443"/>
      <c r="AQ34" s="223"/>
      <c r="AR34" s="229"/>
      <c r="AS34" s="229"/>
      <c r="AT34" s="433"/>
      <c r="AU34" s="453"/>
      <c r="AV34" s="433"/>
    </row>
    <row r="35" spans="1:48" s="431" customFormat="1" ht="165.75" x14ac:dyDescent="0.2">
      <c r="A35" s="618" t="s">
        <v>1509</v>
      </c>
      <c r="B35" s="635" t="s">
        <v>1510</v>
      </c>
      <c r="C35" s="433" t="s">
        <v>2638</v>
      </c>
      <c r="D35" s="433" t="s">
        <v>2543</v>
      </c>
      <c r="E35" s="444" t="s">
        <v>2639</v>
      </c>
      <c r="F35" s="433" t="s">
        <v>2640</v>
      </c>
      <c r="G35" s="470" t="s">
        <v>2641</v>
      </c>
      <c r="H35" s="433" t="s">
        <v>1517</v>
      </c>
      <c r="I35" s="436" t="s">
        <v>1450</v>
      </c>
      <c r="J35" s="433" t="s">
        <v>1501</v>
      </c>
      <c r="K35" s="433" t="s">
        <v>1440</v>
      </c>
      <c r="L35" s="425" t="str">
        <f>VLOOKUP(J35,'[24]2. Anexos'!$B$35:$G$41,(HLOOKUP(K35,'[24]2. Anexos'!$C$35:$G$36,2,0)),0)</f>
        <v>Alto</v>
      </c>
      <c r="M35" s="433" t="s">
        <v>2642</v>
      </c>
      <c r="N35" s="439" t="s">
        <v>1442</v>
      </c>
      <c r="O35" s="439" t="s">
        <v>1443</v>
      </c>
      <c r="P35" s="433" t="s">
        <v>1451</v>
      </c>
      <c r="Q35" s="433" t="s">
        <v>1440</v>
      </c>
      <c r="R35" s="425" t="str">
        <f>VLOOKUP(P35,'[24]2. Anexos'!$B$35:$G$41,(HLOOKUP(Q35,'[24]2. Anexos'!$C$35:$G$36,2,0)),0)</f>
        <v>Alto</v>
      </c>
      <c r="S35" s="448" t="s">
        <v>1454</v>
      </c>
      <c r="T35" s="433" t="s">
        <v>2643</v>
      </c>
      <c r="U35" s="433" t="s">
        <v>2644</v>
      </c>
      <c r="V35" s="433" t="s">
        <v>2645</v>
      </c>
      <c r="W35" s="449">
        <v>1</v>
      </c>
      <c r="X35" s="430">
        <v>44958</v>
      </c>
      <c r="Y35" s="430">
        <v>45291</v>
      </c>
      <c r="Z35" s="223"/>
      <c r="AA35" s="226"/>
      <c r="AB35" s="433"/>
      <c r="AC35" s="439"/>
      <c r="AD35" s="433"/>
      <c r="AE35" s="223"/>
      <c r="AF35" s="226"/>
      <c r="AG35" s="226"/>
      <c r="AH35" s="433"/>
      <c r="AI35" s="439"/>
      <c r="AJ35" s="433"/>
      <c r="AK35" s="223"/>
      <c r="AL35" s="229"/>
      <c r="AM35" s="229"/>
      <c r="AN35" s="433"/>
      <c r="AO35" s="439"/>
      <c r="AP35" s="433"/>
      <c r="AQ35" s="223"/>
      <c r="AR35" s="242"/>
      <c r="AS35" s="242"/>
      <c r="AT35" s="433"/>
      <c r="AU35" s="439"/>
      <c r="AV35" s="451"/>
    </row>
    <row r="36" spans="1:48" s="431" customFormat="1" ht="191.25" x14ac:dyDescent="0.2">
      <c r="A36" s="619"/>
      <c r="B36" s="636"/>
      <c r="C36" s="433" t="s">
        <v>1511</v>
      </c>
      <c r="D36" s="433" t="s">
        <v>2543</v>
      </c>
      <c r="E36" s="471" t="s">
        <v>2646</v>
      </c>
      <c r="F36" s="433" t="s">
        <v>1512</v>
      </c>
      <c r="G36" s="470" t="s">
        <v>2647</v>
      </c>
      <c r="H36" s="433" t="s">
        <v>1449</v>
      </c>
      <c r="I36" s="472" t="s">
        <v>1450</v>
      </c>
      <c r="J36" s="433" t="s">
        <v>1501</v>
      </c>
      <c r="K36" s="433" t="s">
        <v>1462</v>
      </c>
      <c r="L36" s="425" t="str">
        <f>VLOOKUP(J36,'[24]2. Anexos'!$B$35:$G$41,(HLOOKUP(K36,'[24]2. Anexos'!$C$35:$G$36,2,0)),0)</f>
        <v>Alto</v>
      </c>
      <c r="M36" s="433" t="s">
        <v>2648</v>
      </c>
      <c r="N36" s="439" t="s">
        <v>1442</v>
      </c>
      <c r="O36" s="439" t="s">
        <v>1443</v>
      </c>
      <c r="P36" s="433" t="s">
        <v>1451</v>
      </c>
      <c r="Q36" s="433" t="s">
        <v>1462</v>
      </c>
      <c r="R36" s="425" t="str">
        <f>VLOOKUP(P36,'[24]2. Anexos'!$B$35:$G$41,(HLOOKUP(Q36,'[24]2. Anexos'!$C$35:$G$36,2,0)),0)</f>
        <v>Moderado</v>
      </c>
      <c r="S36" s="448" t="s">
        <v>1454</v>
      </c>
      <c r="T36" s="433" t="s">
        <v>2648</v>
      </c>
      <c r="U36" s="433" t="s">
        <v>2649</v>
      </c>
      <c r="V36" s="433" t="s">
        <v>1513</v>
      </c>
      <c r="W36" s="449">
        <v>1</v>
      </c>
      <c r="X36" s="430">
        <v>44958</v>
      </c>
      <c r="Y36" s="430">
        <v>45291</v>
      </c>
      <c r="Z36" s="223"/>
      <c r="AA36" s="226"/>
      <c r="AB36" s="433"/>
      <c r="AC36" s="439"/>
      <c r="AD36" s="433"/>
      <c r="AE36" s="223"/>
      <c r="AF36" s="226"/>
      <c r="AG36" s="226"/>
      <c r="AH36" s="433"/>
      <c r="AI36" s="439"/>
      <c r="AJ36" s="433"/>
      <c r="AK36" s="223"/>
      <c r="AL36" s="229"/>
      <c r="AM36" s="229"/>
      <c r="AN36" s="433"/>
      <c r="AO36" s="439"/>
      <c r="AP36" s="433"/>
      <c r="AQ36" s="223"/>
      <c r="AR36" s="242"/>
      <c r="AS36" s="242"/>
      <c r="AT36" s="433"/>
      <c r="AU36" s="439"/>
      <c r="AV36" s="451"/>
    </row>
    <row r="37" spans="1:48" s="431" customFormat="1" ht="140.25" x14ac:dyDescent="0.2">
      <c r="A37" s="619"/>
      <c r="B37" s="636"/>
      <c r="C37" s="433" t="s">
        <v>1514</v>
      </c>
      <c r="D37" s="433" t="s">
        <v>2543</v>
      </c>
      <c r="E37" s="471" t="s">
        <v>1515</v>
      </c>
      <c r="F37" s="433" t="s">
        <v>2650</v>
      </c>
      <c r="G37" s="470" t="s">
        <v>2651</v>
      </c>
      <c r="H37" s="433" t="s">
        <v>1437</v>
      </c>
      <c r="I37" s="436" t="s">
        <v>1450</v>
      </c>
      <c r="J37" s="433" t="s">
        <v>1501</v>
      </c>
      <c r="K37" s="433" t="s">
        <v>1462</v>
      </c>
      <c r="L37" s="425" t="str">
        <f>VLOOKUP(J37,'[24]2. Anexos'!$B$35:$G$41,(HLOOKUP(K37,'[24]2. Anexos'!$C$35:$G$36,2,0)),0)</f>
        <v>Alto</v>
      </c>
      <c r="M37" s="433" t="s">
        <v>2652</v>
      </c>
      <c r="N37" s="439" t="s">
        <v>1442</v>
      </c>
      <c r="O37" s="439" t="s">
        <v>1443</v>
      </c>
      <c r="P37" s="433" t="s">
        <v>1451</v>
      </c>
      <c r="Q37" s="433" t="s">
        <v>1462</v>
      </c>
      <c r="R37" s="425" t="str">
        <f>VLOOKUP(P37,'[24]2. Anexos'!$B$35:$G$41,(HLOOKUP(Q37,'[24]2. Anexos'!$C$35:$G$36,2,0)),0)</f>
        <v>Moderado</v>
      </c>
      <c r="S37" s="448" t="s">
        <v>1454</v>
      </c>
      <c r="T37" s="433" t="s">
        <v>2653</v>
      </c>
      <c r="U37" s="433" t="s">
        <v>2654</v>
      </c>
      <c r="V37" s="433" t="s">
        <v>2655</v>
      </c>
      <c r="W37" s="449">
        <v>1</v>
      </c>
      <c r="X37" s="430">
        <v>44958</v>
      </c>
      <c r="Y37" s="430">
        <v>45291</v>
      </c>
      <c r="Z37" s="223"/>
      <c r="AA37" s="226"/>
      <c r="AB37" s="433"/>
      <c r="AC37" s="439"/>
      <c r="AD37" s="433"/>
      <c r="AE37" s="223"/>
      <c r="AF37" s="226"/>
      <c r="AG37" s="226"/>
      <c r="AH37" s="433"/>
      <c r="AI37" s="439"/>
      <c r="AJ37" s="433"/>
      <c r="AK37" s="223"/>
      <c r="AL37" s="226"/>
      <c r="AM37" s="226"/>
      <c r="AN37" s="433"/>
      <c r="AO37" s="439"/>
      <c r="AP37" s="433"/>
      <c r="AQ37" s="223"/>
      <c r="AR37" s="242"/>
      <c r="AS37" s="242"/>
      <c r="AT37" s="433"/>
      <c r="AU37" s="439"/>
      <c r="AV37" s="451"/>
    </row>
    <row r="38" spans="1:48" s="431" customFormat="1" ht="204" x14ac:dyDescent="0.2">
      <c r="A38" s="619"/>
      <c r="B38" s="636"/>
      <c r="C38" s="635" t="s">
        <v>1511</v>
      </c>
      <c r="D38" s="635" t="s">
        <v>2543</v>
      </c>
      <c r="E38" s="662" t="s">
        <v>1516</v>
      </c>
      <c r="F38" s="635" t="s">
        <v>2656</v>
      </c>
      <c r="G38" s="686" t="s">
        <v>2657</v>
      </c>
      <c r="H38" s="630" t="s">
        <v>1517</v>
      </c>
      <c r="I38" s="662" t="s">
        <v>1450</v>
      </c>
      <c r="J38" s="635" t="s">
        <v>1501</v>
      </c>
      <c r="K38" s="635" t="s">
        <v>1462</v>
      </c>
      <c r="L38" s="612" t="str">
        <f>VLOOKUP(J38,'[24]2. Anexos'!$B$35:$G$41,(HLOOKUP(K38,'[24]2. Anexos'!$C$35:$G$36,2,0)),0)</f>
        <v>Alto</v>
      </c>
      <c r="M38" s="433" t="s">
        <v>1518</v>
      </c>
      <c r="N38" s="439" t="s">
        <v>1442</v>
      </c>
      <c r="O38" s="439" t="s">
        <v>1443</v>
      </c>
      <c r="P38" s="635" t="s">
        <v>1439</v>
      </c>
      <c r="Q38" s="635" t="s">
        <v>1462</v>
      </c>
      <c r="R38" s="612" t="str">
        <f>VLOOKUP(P38,'[24]2. Anexos'!$B$35:$G$41,(HLOOKUP(Q38,'[24]2. Anexos'!$C$35:$G$36,2,0)),0)</f>
        <v>Moderado</v>
      </c>
      <c r="S38" s="615" t="s">
        <v>1454</v>
      </c>
      <c r="T38" s="433" t="s">
        <v>1518</v>
      </c>
      <c r="U38" s="447" t="s">
        <v>2644</v>
      </c>
      <c r="V38" s="433" t="s">
        <v>2658</v>
      </c>
      <c r="W38" s="449">
        <v>1</v>
      </c>
      <c r="X38" s="430">
        <v>44958</v>
      </c>
      <c r="Y38" s="430">
        <v>45291</v>
      </c>
      <c r="Z38" s="223"/>
      <c r="AA38" s="226"/>
      <c r="AB38" s="433"/>
      <c r="AC38" s="618"/>
      <c r="AD38" s="433"/>
      <c r="AE38" s="223"/>
      <c r="AF38" s="226"/>
      <c r="AG38" s="226"/>
      <c r="AH38" s="433"/>
      <c r="AI38" s="618"/>
      <c r="AJ38" s="433"/>
      <c r="AK38" s="223"/>
      <c r="AL38" s="229"/>
      <c r="AM38" s="229"/>
      <c r="AN38" s="433"/>
      <c r="AO38" s="618"/>
      <c r="AP38" s="433"/>
      <c r="AQ38" s="223"/>
      <c r="AR38" s="242"/>
      <c r="AS38" s="242"/>
      <c r="AT38" s="433"/>
      <c r="AU38" s="618"/>
      <c r="AV38" s="451"/>
    </row>
    <row r="39" spans="1:48" ht="178.5" x14ac:dyDescent="0.2">
      <c r="A39" s="620"/>
      <c r="B39" s="637"/>
      <c r="C39" s="637"/>
      <c r="D39" s="637"/>
      <c r="E39" s="664"/>
      <c r="F39" s="637"/>
      <c r="G39" s="687"/>
      <c r="H39" s="632"/>
      <c r="I39" s="664"/>
      <c r="J39" s="637"/>
      <c r="K39" s="637"/>
      <c r="L39" s="614"/>
      <c r="M39" s="433" t="s">
        <v>1519</v>
      </c>
      <c r="N39" s="439" t="s">
        <v>1442</v>
      </c>
      <c r="O39" s="439" t="s">
        <v>1443</v>
      </c>
      <c r="P39" s="637"/>
      <c r="Q39" s="637"/>
      <c r="R39" s="614"/>
      <c r="S39" s="617"/>
      <c r="T39" s="433" t="s">
        <v>1519</v>
      </c>
      <c r="U39" s="421" t="s">
        <v>2644</v>
      </c>
      <c r="V39" s="433" t="s">
        <v>1520</v>
      </c>
      <c r="W39" s="449">
        <v>1</v>
      </c>
      <c r="X39" s="430">
        <v>44958</v>
      </c>
      <c r="Y39" s="430">
        <v>45291</v>
      </c>
      <c r="Z39" s="223"/>
      <c r="AA39" s="226"/>
      <c r="AB39" s="433"/>
      <c r="AC39" s="620"/>
      <c r="AD39" s="433"/>
      <c r="AE39" s="223"/>
      <c r="AF39" s="226"/>
      <c r="AG39" s="226"/>
      <c r="AH39" s="433"/>
      <c r="AI39" s="620"/>
      <c r="AJ39" s="433"/>
      <c r="AK39" s="223"/>
      <c r="AL39" s="229"/>
      <c r="AM39" s="229"/>
      <c r="AN39" s="433"/>
      <c r="AO39" s="620"/>
      <c r="AP39" s="433"/>
      <c r="AQ39" s="223"/>
      <c r="AR39" s="242"/>
      <c r="AS39" s="242"/>
      <c r="AT39" s="433"/>
      <c r="AU39" s="620"/>
      <c r="AV39" s="451"/>
    </row>
    <row r="40" spans="1:48" s="431" customFormat="1" ht="178.5" x14ac:dyDescent="0.2">
      <c r="A40" s="635" t="s">
        <v>1521</v>
      </c>
      <c r="B40" s="635" t="s">
        <v>1522</v>
      </c>
      <c r="C40" s="682" t="s">
        <v>1523</v>
      </c>
      <c r="D40" s="682" t="s">
        <v>1956</v>
      </c>
      <c r="E40" s="618" t="s">
        <v>1524</v>
      </c>
      <c r="F40" s="433" t="s">
        <v>1525</v>
      </c>
      <c r="G40" s="684" t="s">
        <v>1526</v>
      </c>
      <c r="H40" s="635" t="s">
        <v>1437</v>
      </c>
      <c r="I40" s="640" t="s">
        <v>1527</v>
      </c>
      <c r="J40" s="635" t="s">
        <v>1501</v>
      </c>
      <c r="K40" s="635" t="s">
        <v>1462</v>
      </c>
      <c r="L40" s="612" t="str">
        <f>VLOOKUP(J40,'[25]2. Anexos'!$B$35:$G$41,(HLOOKUP(K40,'[25]2. Anexos'!$C$35:$G$36,2,0)),0)</f>
        <v>Alto</v>
      </c>
      <c r="M40" s="433" t="s">
        <v>2659</v>
      </c>
      <c r="N40" s="439" t="s">
        <v>1442</v>
      </c>
      <c r="O40" s="439" t="s">
        <v>1443</v>
      </c>
      <c r="P40" s="635" t="s">
        <v>1439</v>
      </c>
      <c r="Q40" s="635" t="s">
        <v>1462</v>
      </c>
      <c r="R40" s="612" t="str">
        <f>VLOOKUP(P40,'[25]2. Anexos'!$B$35:$G$41,(HLOOKUP(Q40,'[25]2. Anexos'!$C$35:$G$36,2,0)),0)</f>
        <v>Moderado</v>
      </c>
      <c r="S40" s="615" t="s">
        <v>1454</v>
      </c>
      <c r="T40" s="433" t="s">
        <v>2659</v>
      </c>
      <c r="U40" s="433" t="s">
        <v>1528</v>
      </c>
      <c r="V40" s="433" t="s">
        <v>2660</v>
      </c>
      <c r="W40" s="449">
        <v>1</v>
      </c>
      <c r="X40" s="430">
        <v>44958</v>
      </c>
      <c r="Y40" s="430">
        <v>45291</v>
      </c>
      <c r="Z40" s="228"/>
      <c r="AA40" s="226"/>
      <c r="AB40" s="433"/>
      <c r="AC40" s="618"/>
      <c r="AD40" s="433"/>
      <c r="AE40" s="223"/>
      <c r="AF40" s="226"/>
      <c r="AG40" s="226"/>
      <c r="AH40" s="433"/>
      <c r="AI40" s="618"/>
      <c r="AJ40" s="433"/>
      <c r="AK40" s="223"/>
      <c r="AL40" s="226"/>
      <c r="AM40" s="226"/>
      <c r="AN40" s="433"/>
      <c r="AO40" s="618"/>
      <c r="AP40" s="433"/>
      <c r="AQ40" s="223"/>
      <c r="AR40" s="226"/>
      <c r="AS40" s="226"/>
      <c r="AT40" s="433"/>
      <c r="AU40" s="618"/>
      <c r="AV40" s="433"/>
    </row>
    <row r="41" spans="1:48" s="431" customFormat="1" ht="140.25" x14ac:dyDescent="0.2">
      <c r="A41" s="636"/>
      <c r="B41" s="636"/>
      <c r="C41" s="683"/>
      <c r="D41" s="683"/>
      <c r="E41" s="620"/>
      <c r="F41" s="433" t="s">
        <v>1529</v>
      </c>
      <c r="G41" s="685"/>
      <c r="H41" s="637"/>
      <c r="I41" s="641"/>
      <c r="J41" s="637"/>
      <c r="K41" s="637"/>
      <c r="L41" s="614"/>
      <c r="M41" s="433" t="s">
        <v>2661</v>
      </c>
      <c r="N41" s="439" t="s">
        <v>1442</v>
      </c>
      <c r="O41" s="439" t="s">
        <v>1443</v>
      </c>
      <c r="P41" s="637"/>
      <c r="Q41" s="637"/>
      <c r="R41" s="614"/>
      <c r="S41" s="617"/>
      <c r="T41" s="433" t="s">
        <v>2661</v>
      </c>
      <c r="U41" s="433" t="s">
        <v>1530</v>
      </c>
      <c r="V41" s="433" t="s">
        <v>2662</v>
      </c>
      <c r="W41" s="449">
        <v>1</v>
      </c>
      <c r="X41" s="430">
        <v>44958</v>
      </c>
      <c r="Y41" s="430">
        <v>45291</v>
      </c>
      <c r="Z41" s="228"/>
      <c r="AA41" s="226"/>
      <c r="AB41" s="433"/>
      <c r="AC41" s="620"/>
      <c r="AD41" s="433"/>
      <c r="AE41" s="223"/>
      <c r="AF41" s="226"/>
      <c r="AG41" s="226"/>
      <c r="AH41" s="433"/>
      <c r="AI41" s="620"/>
      <c r="AJ41" s="433"/>
      <c r="AK41" s="223"/>
      <c r="AL41" s="226"/>
      <c r="AM41" s="226"/>
      <c r="AN41" s="433"/>
      <c r="AO41" s="620"/>
      <c r="AP41" s="433"/>
      <c r="AQ41" s="223"/>
      <c r="AR41" s="226"/>
      <c r="AS41" s="226"/>
      <c r="AT41" s="433"/>
      <c r="AU41" s="620"/>
      <c r="AV41" s="433"/>
    </row>
    <row r="42" spans="1:48" s="431" customFormat="1" ht="76.5" x14ac:dyDescent="0.2">
      <c r="A42" s="636"/>
      <c r="B42" s="636"/>
      <c r="C42" s="618" t="s">
        <v>1531</v>
      </c>
      <c r="D42" s="635" t="s">
        <v>2534</v>
      </c>
      <c r="E42" s="638" t="s">
        <v>1524</v>
      </c>
      <c r="F42" s="433" t="s">
        <v>1532</v>
      </c>
      <c r="G42" s="621" t="s">
        <v>2663</v>
      </c>
      <c r="H42" s="618" t="s">
        <v>1437</v>
      </c>
      <c r="I42" s="662" t="s">
        <v>1470</v>
      </c>
      <c r="J42" s="638" t="s">
        <v>1501</v>
      </c>
      <c r="K42" s="618" t="s">
        <v>1462</v>
      </c>
      <c r="L42" s="612" t="str">
        <f>VLOOKUP(J42,'[26]2. Anexos'!$B$35:$G$41,(HLOOKUP(K42,'[26]2. Anexos'!$C$35:$G$36,2,0)),0)</f>
        <v>Alto</v>
      </c>
      <c r="M42" s="433" t="s">
        <v>2664</v>
      </c>
      <c r="N42" s="439" t="s">
        <v>1442</v>
      </c>
      <c r="O42" s="439" t="s">
        <v>1443</v>
      </c>
      <c r="P42" s="618" t="s">
        <v>1439</v>
      </c>
      <c r="Q42" s="618" t="s">
        <v>1462</v>
      </c>
      <c r="R42" s="612" t="str">
        <f>VLOOKUP(P42,'[26]2. Anexos'!$B$35:$G$41,(HLOOKUP(Q42,'[26]2. Anexos'!$C$35:$G$36,2,0)),0)</f>
        <v>Moderado</v>
      </c>
      <c r="S42" s="615" t="s">
        <v>1454</v>
      </c>
      <c r="T42" s="433" t="s">
        <v>2664</v>
      </c>
      <c r="U42" s="433" t="s">
        <v>2665</v>
      </c>
      <c r="V42" s="433" t="s">
        <v>2666</v>
      </c>
      <c r="W42" s="449">
        <v>1</v>
      </c>
      <c r="X42" s="430">
        <v>44958</v>
      </c>
      <c r="Y42" s="430">
        <v>45291</v>
      </c>
      <c r="Z42" s="223"/>
      <c r="AA42" s="229"/>
      <c r="AB42" s="630"/>
      <c r="AC42" s="439"/>
      <c r="AD42" s="433"/>
      <c r="AE42" s="223"/>
      <c r="AF42" s="229"/>
      <c r="AG42" s="229"/>
      <c r="AH42" s="630"/>
      <c r="AI42" s="439"/>
      <c r="AJ42" s="433"/>
      <c r="AK42" s="223"/>
      <c r="AL42" s="229"/>
      <c r="AM42" s="229"/>
      <c r="AN42" s="630"/>
      <c r="AO42" s="439"/>
      <c r="AP42" s="433"/>
      <c r="AQ42" s="223"/>
      <c r="AR42" s="226"/>
      <c r="AS42" s="226"/>
      <c r="AT42" s="433"/>
      <c r="AU42" s="427"/>
      <c r="AV42" s="433"/>
    </row>
    <row r="43" spans="1:48" s="431" customFormat="1" ht="76.5" x14ac:dyDescent="0.2">
      <c r="A43" s="636"/>
      <c r="B43" s="636"/>
      <c r="C43" s="619"/>
      <c r="D43" s="680"/>
      <c r="E43" s="652"/>
      <c r="F43" s="433" t="s">
        <v>2667</v>
      </c>
      <c r="G43" s="622"/>
      <c r="H43" s="619"/>
      <c r="I43" s="663"/>
      <c r="J43" s="652"/>
      <c r="K43" s="619"/>
      <c r="L43" s="613"/>
      <c r="M43" s="433" t="s">
        <v>2668</v>
      </c>
      <c r="N43" s="439" t="s">
        <v>1442</v>
      </c>
      <c r="O43" s="439" t="s">
        <v>1443</v>
      </c>
      <c r="P43" s="619"/>
      <c r="Q43" s="619"/>
      <c r="R43" s="613"/>
      <c r="S43" s="616"/>
      <c r="T43" s="433" t="s">
        <v>2668</v>
      </c>
      <c r="U43" s="433" t="s">
        <v>2669</v>
      </c>
      <c r="V43" s="433" t="s">
        <v>2670</v>
      </c>
      <c r="W43" s="449">
        <v>1</v>
      </c>
      <c r="X43" s="430">
        <v>44958</v>
      </c>
      <c r="Y43" s="430">
        <v>45291</v>
      </c>
      <c r="Z43" s="223"/>
      <c r="AA43" s="229"/>
      <c r="AB43" s="631"/>
      <c r="AC43" s="439"/>
      <c r="AD43" s="433"/>
      <c r="AE43" s="223"/>
      <c r="AF43" s="229"/>
      <c r="AG43" s="229"/>
      <c r="AH43" s="631"/>
      <c r="AI43" s="439"/>
      <c r="AJ43" s="433"/>
      <c r="AK43" s="223"/>
      <c r="AL43" s="229"/>
      <c r="AM43" s="229"/>
      <c r="AN43" s="631"/>
      <c r="AO43" s="439"/>
      <c r="AP43" s="433"/>
      <c r="AQ43" s="223"/>
      <c r="AR43" s="226"/>
      <c r="AS43" s="226"/>
      <c r="AT43" s="433"/>
      <c r="AU43" s="432"/>
      <c r="AV43" s="433"/>
    </row>
    <row r="44" spans="1:48" s="431" customFormat="1" ht="102" x14ac:dyDescent="0.2">
      <c r="A44" s="637"/>
      <c r="B44" s="637"/>
      <c r="C44" s="620"/>
      <c r="D44" s="681"/>
      <c r="E44" s="639"/>
      <c r="F44" s="433" t="s">
        <v>2671</v>
      </c>
      <c r="G44" s="623"/>
      <c r="H44" s="620"/>
      <c r="I44" s="664"/>
      <c r="J44" s="639"/>
      <c r="K44" s="620"/>
      <c r="L44" s="614"/>
      <c r="M44" s="433" t="s">
        <v>2672</v>
      </c>
      <c r="N44" s="439" t="s">
        <v>1442</v>
      </c>
      <c r="O44" s="439" t="s">
        <v>1443</v>
      </c>
      <c r="P44" s="620"/>
      <c r="Q44" s="620"/>
      <c r="R44" s="614"/>
      <c r="S44" s="617"/>
      <c r="T44" s="433" t="s">
        <v>2672</v>
      </c>
      <c r="U44" s="433" t="s">
        <v>2673</v>
      </c>
      <c r="V44" s="433" t="s">
        <v>2674</v>
      </c>
      <c r="W44" s="449">
        <v>1</v>
      </c>
      <c r="X44" s="430">
        <v>44958</v>
      </c>
      <c r="Y44" s="430">
        <v>45291</v>
      </c>
      <c r="Z44" s="223"/>
      <c r="AA44" s="229"/>
      <c r="AB44" s="632"/>
      <c r="AC44" s="439"/>
      <c r="AD44" s="433"/>
      <c r="AE44" s="223"/>
      <c r="AF44" s="229"/>
      <c r="AG44" s="229"/>
      <c r="AH44" s="632"/>
      <c r="AI44" s="439"/>
      <c r="AJ44" s="433"/>
      <c r="AK44" s="223"/>
      <c r="AL44" s="229"/>
      <c r="AM44" s="229"/>
      <c r="AN44" s="632"/>
      <c r="AO44" s="439"/>
      <c r="AP44" s="433"/>
      <c r="AQ44" s="223"/>
      <c r="AR44" s="226"/>
      <c r="AS44" s="226"/>
      <c r="AT44" s="433"/>
      <c r="AU44" s="427"/>
      <c r="AV44" s="433"/>
    </row>
    <row r="45" spans="1:48" s="431" customFormat="1" ht="102" x14ac:dyDescent="0.2">
      <c r="A45" s="635" t="s">
        <v>2675</v>
      </c>
      <c r="B45" s="635" t="s">
        <v>1533</v>
      </c>
      <c r="C45" s="433" t="s">
        <v>2676</v>
      </c>
      <c r="D45" s="433" t="s">
        <v>1956</v>
      </c>
      <c r="E45" s="434" t="s">
        <v>1536</v>
      </c>
      <c r="F45" s="433" t="s">
        <v>2677</v>
      </c>
      <c r="G45" s="413" t="s">
        <v>2678</v>
      </c>
      <c r="H45" s="433" t="s">
        <v>1517</v>
      </c>
      <c r="I45" s="436" t="s">
        <v>1450</v>
      </c>
      <c r="J45" s="433" t="s">
        <v>1451</v>
      </c>
      <c r="K45" s="433" t="s">
        <v>1462</v>
      </c>
      <c r="L45" s="425" t="str">
        <f>VLOOKUP(J45,'[27]2. Anexos'!$B$35:$G$41,(HLOOKUP(K45,'[27]2. Anexos'!$C$35:$G$36,2,0)),0)</f>
        <v>Moderado</v>
      </c>
      <c r="M45" s="433" t="s">
        <v>2679</v>
      </c>
      <c r="N45" s="439" t="s">
        <v>1442</v>
      </c>
      <c r="O45" s="439" t="s">
        <v>1443</v>
      </c>
      <c r="P45" s="473" t="s">
        <v>1439</v>
      </c>
      <c r="Q45" s="473" t="s">
        <v>1462</v>
      </c>
      <c r="R45" s="425" t="str">
        <f>VLOOKUP(P45,'[27]2. Anexos'!$B$35:$G$41,(HLOOKUP(Q45,'[27]2. Anexos'!$C$35:$G$36,2,0)),0)</f>
        <v>Moderado</v>
      </c>
      <c r="S45" s="440" t="s">
        <v>1454</v>
      </c>
      <c r="T45" s="433" t="s">
        <v>2679</v>
      </c>
      <c r="U45" s="433" t="s">
        <v>2680</v>
      </c>
      <c r="V45" s="441" t="s">
        <v>2681</v>
      </c>
      <c r="W45" s="449">
        <v>1</v>
      </c>
      <c r="X45" s="430">
        <v>44958</v>
      </c>
      <c r="Y45" s="430">
        <v>45291</v>
      </c>
      <c r="Z45" s="223"/>
      <c r="AA45" s="226"/>
      <c r="AB45" s="433"/>
      <c r="AC45" s="439"/>
      <c r="AD45" s="433"/>
      <c r="AE45" s="232"/>
      <c r="AF45" s="224"/>
      <c r="AG45" s="224"/>
      <c r="AH45" s="441"/>
      <c r="AI45" s="474"/>
      <c r="AJ45" s="451"/>
      <c r="AK45" s="232"/>
      <c r="AL45" s="224"/>
      <c r="AM45" s="224"/>
      <c r="AN45" s="475"/>
      <c r="AO45" s="453"/>
      <c r="AP45" s="451"/>
      <c r="AQ45" s="233"/>
      <c r="AR45" s="224"/>
      <c r="AS45" s="224"/>
      <c r="AT45" s="475"/>
      <c r="AU45" s="439"/>
      <c r="AV45" s="433"/>
    </row>
    <row r="46" spans="1:48" s="431" customFormat="1" ht="153" x14ac:dyDescent="0.2">
      <c r="A46" s="636"/>
      <c r="B46" s="636"/>
      <c r="C46" s="433" t="s">
        <v>2682</v>
      </c>
      <c r="D46" s="433" t="s">
        <v>1956</v>
      </c>
      <c r="E46" s="434" t="s">
        <v>1535</v>
      </c>
      <c r="F46" s="441" t="s">
        <v>2683</v>
      </c>
      <c r="G46" s="476" t="s">
        <v>2684</v>
      </c>
      <c r="H46" s="433" t="s">
        <v>1449</v>
      </c>
      <c r="I46" s="436" t="s">
        <v>1450</v>
      </c>
      <c r="J46" s="433" t="s">
        <v>1501</v>
      </c>
      <c r="K46" s="433" t="s">
        <v>1462</v>
      </c>
      <c r="L46" s="425" t="str">
        <f>VLOOKUP(J46,'[27]2. Anexos'!$B$35:$G$41,(HLOOKUP(K46,'[27]2. Anexos'!$C$35:$G$36,2,0)),0)</f>
        <v>Alto</v>
      </c>
      <c r="M46" s="454" t="s">
        <v>2685</v>
      </c>
      <c r="N46" s="439" t="s">
        <v>1442</v>
      </c>
      <c r="O46" s="439" t="s">
        <v>1443</v>
      </c>
      <c r="P46" s="433" t="s">
        <v>1451</v>
      </c>
      <c r="Q46" s="433" t="s">
        <v>1462</v>
      </c>
      <c r="R46" s="425" t="str">
        <f>VLOOKUP(P46,'[27]2. Anexos'!$B$35:$G$41,(HLOOKUP(Q46,'[27]2. Anexos'!$C$35:$G$36,2,0)),0)</f>
        <v>Moderado</v>
      </c>
      <c r="S46" s="440" t="s">
        <v>1454</v>
      </c>
      <c r="T46" s="454" t="s">
        <v>2686</v>
      </c>
      <c r="U46" s="433" t="s">
        <v>2687</v>
      </c>
      <c r="V46" s="441" t="s">
        <v>2688</v>
      </c>
      <c r="W46" s="449">
        <v>1</v>
      </c>
      <c r="X46" s="430">
        <v>44958</v>
      </c>
      <c r="Y46" s="430">
        <v>45291</v>
      </c>
      <c r="Z46" s="223"/>
      <c r="AA46" s="226"/>
      <c r="AB46" s="433"/>
      <c r="AC46" s="439"/>
      <c r="AD46" s="433"/>
      <c r="AE46" s="232"/>
      <c r="AF46" s="224"/>
      <c r="AG46" s="224"/>
      <c r="AH46" s="441"/>
      <c r="AI46" s="474"/>
      <c r="AJ46" s="451"/>
      <c r="AK46" s="232"/>
      <c r="AL46" s="224"/>
      <c r="AM46" s="224"/>
      <c r="AN46" s="475"/>
      <c r="AO46" s="453"/>
      <c r="AP46" s="451"/>
      <c r="AQ46" s="233"/>
      <c r="AR46" s="224"/>
      <c r="AS46" s="224"/>
      <c r="AT46" s="475"/>
      <c r="AU46" s="439"/>
      <c r="AV46" s="433"/>
    </row>
    <row r="47" spans="1:48" s="431" customFormat="1" ht="191.25" x14ac:dyDescent="0.2">
      <c r="A47" s="636"/>
      <c r="B47" s="636"/>
      <c r="C47" s="433" t="s">
        <v>2682</v>
      </c>
      <c r="D47" s="433" t="s">
        <v>1956</v>
      </c>
      <c r="E47" s="434" t="s">
        <v>2689</v>
      </c>
      <c r="F47" s="441" t="s">
        <v>2690</v>
      </c>
      <c r="G47" s="413" t="s">
        <v>2691</v>
      </c>
      <c r="H47" s="433" t="s">
        <v>1517</v>
      </c>
      <c r="I47" s="436" t="s">
        <v>1450</v>
      </c>
      <c r="J47" s="433" t="s">
        <v>1451</v>
      </c>
      <c r="K47" s="433" t="s">
        <v>1462</v>
      </c>
      <c r="L47" s="425" t="str">
        <f>VLOOKUP(J47,'[27]2. Anexos'!$B$35:$G$41,(HLOOKUP(K47,'[27]2. Anexos'!$C$35:$G$36,2,0)),0)</f>
        <v>Moderado</v>
      </c>
      <c r="M47" s="433" t="s">
        <v>2692</v>
      </c>
      <c r="N47" s="439" t="s">
        <v>1442</v>
      </c>
      <c r="O47" s="439" t="s">
        <v>1443</v>
      </c>
      <c r="P47" s="433" t="s">
        <v>1439</v>
      </c>
      <c r="Q47" s="473" t="s">
        <v>1462</v>
      </c>
      <c r="R47" s="425" t="str">
        <f>VLOOKUP(P47,'[27]2. Anexos'!$B$35:$G$41,(HLOOKUP(Q47,'[27]2. Anexos'!$C$35:$G$36,2,0)),0)</f>
        <v>Moderado</v>
      </c>
      <c r="S47" s="440" t="s">
        <v>1454</v>
      </c>
      <c r="T47" s="433" t="s">
        <v>2692</v>
      </c>
      <c r="U47" s="473" t="s">
        <v>2693</v>
      </c>
      <c r="V47" s="441" t="s">
        <v>2694</v>
      </c>
      <c r="W47" s="449">
        <v>1</v>
      </c>
      <c r="X47" s="430">
        <v>44958</v>
      </c>
      <c r="Y47" s="430">
        <v>45291</v>
      </c>
      <c r="Z47" s="223"/>
      <c r="AA47" s="226"/>
      <c r="AB47" s="433"/>
      <c r="AC47" s="439"/>
      <c r="AD47" s="433"/>
      <c r="AE47" s="232"/>
      <c r="AF47" s="224"/>
      <c r="AG47" s="224"/>
      <c r="AH47" s="441"/>
      <c r="AI47" s="474"/>
      <c r="AJ47" s="451"/>
      <c r="AK47" s="232"/>
      <c r="AL47" s="224"/>
      <c r="AM47" s="224"/>
      <c r="AN47" s="441"/>
      <c r="AO47" s="453"/>
      <c r="AP47" s="451"/>
      <c r="AQ47" s="233"/>
      <c r="AR47" s="224"/>
      <c r="AS47" s="224"/>
      <c r="AT47" s="441"/>
      <c r="AU47" s="439"/>
      <c r="AV47" s="451"/>
    </row>
    <row r="48" spans="1:48" s="431" customFormat="1" ht="102" x14ac:dyDescent="0.2">
      <c r="A48" s="636"/>
      <c r="B48" s="636"/>
      <c r="C48" s="630" t="s">
        <v>2695</v>
      </c>
      <c r="D48" s="630" t="s">
        <v>2534</v>
      </c>
      <c r="E48" s="638" t="s">
        <v>1534</v>
      </c>
      <c r="F48" s="433" t="s">
        <v>2696</v>
      </c>
      <c r="G48" s="674" t="s">
        <v>2697</v>
      </c>
      <c r="H48" s="630" t="s">
        <v>1437</v>
      </c>
      <c r="I48" s="627" t="s">
        <v>1470</v>
      </c>
      <c r="J48" s="630" t="s">
        <v>1451</v>
      </c>
      <c r="K48" s="630" t="s">
        <v>1462</v>
      </c>
      <c r="L48" s="612" t="str">
        <f>VLOOKUP(J48,'[28]2. Anexos'!$B$35:$G$41,(HLOOKUP(K48,'[28]2. Anexos'!$C$35:$G$36,2,0)),0)</f>
        <v>Moderado</v>
      </c>
      <c r="M48" s="435" t="s">
        <v>2698</v>
      </c>
      <c r="N48" s="439" t="s">
        <v>1442</v>
      </c>
      <c r="O48" s="439" t="s">
        <v>1443</v>
      </c>
      <c r="P48" s="630" t="s">
        <v>1451</v>
      </c>
      <c r="Q48" s="630" t="s">
        <v>1462</v>
      </c>
      <c r="R48" s="612" t="str">
        <f>VLOOKUP(J48,'[28]2. Anexos'!$B$35:$G$41,(HLOOKUP(K48,'[28]2. Anexos'!$C$35:$G$36,2,0)),0)</f>
        <v>Moderado</v>
      </c>
      <c r="S48" s="678" t="s">
        <v>1454</v>
      </c>
      <c r="T48" s="433" t="s">
        <v>2698</v>
      </c>
      <c r="U48" s="468" t="s">
        <v>2699</v>
      </c>
      <c r="V48" s="468" t="s">
        <v>2700</v>
      </c>
      <c r="W48" s="477">
        <v>1</v>
      </c>
      <c r="X48" s="430">
        <v>44958</v>
      </c>
      <c r="Y48" s="430">
        <v>45291</v>
      </c>
      <c r="Z48" s="414"/>
      <c r="AA48" s="414"/>
      <c r="AB48" s="630"/>
      <c r="AC48" s="414"/>
      <c r="AD48" s="433"/>
      <c r="AE48" s="414"/>
      <c r="AF48" s="414"/>
      <c r="AG48" s="414"/>
      <c r="AH48" s="630"/>
      <c r="AI48" s="414"/>
      <c r="AJ48" s="433"/>
      <c r="AK48" s="414"/>
      <c r="AL48" s="414"/>
      <c r="AM48" s="414"/>
      <c r="AN48" s="630"/>
      <c r="AO48" s="414"/>
      <c r="AP48" s="433"/>
      <c r="AQ48" s="233"/>
      <c r="AR48" s="224"/>
      <c r="AS48" s="224"/>
      <c r="AT48" s="435"/>
      <c r="AU48" s="618"/>
      <c r="AV48" s="433"/>
    </row>
    <row r="49" spans="1:48" s="431" customFormat="1" ht="153" x14ac:dyDescent="0.2">
      <c r="A49" s="637"/>
      <c r="B49" s="637"/>
      <c r="C49" s="632"/>
      <c r="D49" s="632"/>
      <c r="E49" s="639"/>
      <c r="F49" s="441" t="s">
        <v>2701</v>
      </c>
      <c r="G49" s="676"/>
      <c r="H49" s="632"/>
      <c r="I49" s="629"/>
      <c r="J49" s="632"/>
      <c r="K49" s="632"/>
      <c r="L49" s="614"/>
      <c r="M49" s="435" t="s">
        <v>2702</v>
      </c>
      <c r="N49" s="439" t="s">
        <v>1442</v>
      </c>
      <c r="O49" s="439" t="s">
        <v>1443</v>
      </c>
      <c r="P49" s="632"/>
      <c r="Q49" s="632"/>
      <c r="R49" s="614"/>
      <c r="S49" s="679"/>
      <c r="T49" s="433" t="s">
        <v>2702</v>
      </c>
      <c r="U49" s="435" t="s">
        <v>2703</v>
      </c>
      <c r="V49" s="435" t="s">
        <v>2704</v>
      </c>
      <c r="W49" s="449">
        <v>0.5</v>
      </c>
      <c r="X49" s="430">
        <v>44958</v>
      </c>
      <c r="Y49" s="430">
        <v>45291</v>
      </c>
      <c r="Z49" s="223"/>
      <c r="AA49" s="229"/>
      <c r="AB49" s="632"/>
      <c r="AC49" s="439"/>
      <c r="AD49" s="433"/>
      <c r="AE49" s="223"/>
      <c r="AF49" s="229"/>
      <c r="AG49" s="229"/>
      <c r="AH49" s="632"/>
      <c r="AI49" s="439"/>
      <c r="AJ49" s="433"/>
      <c r="AK49" s="223"/>
      <c r="AL49" s="229"/>
      <c r="AM49" s="229"/>
      <c r="AN49" s="632"/>
      <c r="AO49" s="439"/>
      <c r="AP49" s="433"/>
      <c r="AQ49" s="233"/>
      <c r="AR49" s="224"/>
      <c r="AS49" s="224"/>
      <c r="AT49" s="433"/>
      <c r="AU49" s="620"/>
      <c r="AV49" s="433"/>
    </row>
    <row r="50" spans="1:48" s="431" customFormat="1" ht="178.5" x14ac:dyDescent="0.2">
      <c r="A50" s="643" t="s">
        <v>1537</v>
      </c>
      <c r="B50" s="635" t="s">
        <v>1538</v>
      </c>
      <c r="C50" s="630" t="s">
        <v>1539</v>
      </c>
      <c r="D50" s="635" t="s">
        <v>2567</v>
      </c>
      <c r="E50" s="638" t="s">
        <v>1540</v>
      </c>
      <c r="F50" s="433" t="s">
        <v>1541</v>
      </c>
      <c r="G50" s="674" t="s">
        <v>1542</v>
      </c>
      <c r="H50" s="635" t="s">
        <v>1437</v>
      </c>
      <c r="I50" s="640" t="s">
        <v>1543</v>
      </c>
      <c r="J50" s="635" t="s">
        <v>1501</v>
      </c>
      <c r="K50" s="635" t="s">
        <v>1462</v>
      </c>
      <c r="L50" s="612" t="str">
        <f>VLOOKUP(J50,'[29]2. Anexos'!$B$35:$G$41,(HLOOKUP(K50,'[29]2. Anexos'!$C$35:$G$36,2,0)),0)</f>
        <v>Alto</v>
      </c>
      <c r="M50" s="443" t="s">
        <v>1544</v>
      </c>
      <c r="N50" s="439" t="s">
        <v>1442</v>
      </c>
      <c r="O50" s="439" t="s">
        <v>1443</v>
      </c>
      <c r="P50" s="648" t="s">
        <v>1451</v>
      </c>
      <c r="Q50" s="635" t="s">
        <v>1462</v>
      </c>
      <c r="R50" s="612" t="str">
        <f>VLOOKUP(P50,'[29]2. Anexos'!$B$35:$G$41,(HLOOKUP(Q50,'[29]2. Anexos'!$C$35:$G$36,2,0)),0)</f>
        <v>Moderado</v>
      </c>
      <c r="S50" s="669" t="s">
        <v>1454</v>
      </c>
      <c r="T50" s="443" t="s">
        <v>1544</v>
      </c>
      <c r="U50" s="433" t="s">
        <v>1545</v>
      </c>
      <c r="V50" s="433" t="s">
        <v>1546</v>
      </c>
      <c r="W50" s="449">
        <v>1</v>
      </c>
      <c r="X50" s="430">
        <v>44958</v>
      </c>
      <c r="Y50" s="430">
        <v>45291</v>
      </c>
      <c r="Z50" s="223"/>
      <c r="AA50" s="226"/>
      <c r="AB50" s="443"/>
      <c r="AC50" s="618"/>
      <c r="AD50" s="443"/>
      <c r="AE50" s="223"/>
      <c r="AF50" s="226"/>
      <c r="AG50" s="226"/>
      <c r="AH50" s="443"/>
      <c r="AI50" s="618"/>
      <c r="AJ50" s="443"/>
      <c r="AK50" s="223"/>
      <c r="AL50" s="226"/>
      <c r="AM50" s="226"/>
      <c r="AN50" s="443"/>
      <c r="AO50" s="609"/>
      <c r="AP50" s="443"/>
      <c r="AQ50" s="223"/>
      <c r="AR50" s="226"/>
      <c r="AS50" s="226"/>
      <c r="AT50" s="443"/>
      <c r="AU50" s="618"/>
      <c r="AV50" s="443"/>
    </row>
    <row r="51" spans="1:48" s="431" customFormat="1" ht="114.75" x14ac:dyDescent="0.2">
      <c r="A51" s="643"/>
      <c r="B51" s="636"/>
      <c r="C51" s="631"/>
      <c r="D51" s="636"/>
      <c r="E51" s="652"/>
      <c r="F51" s="630" t="s">
        <v>1547</v>
      </c>
      <c r="G51" s="675"/>
      <c r="H51" s="636"/>
      <c r="I51" s="677"/>
      <c r="J51" s="636"/>
      <c r="K51" s="636"/>
      <c r="L51" s="613"/>
      <c r="M51" s="443" t="s">
        <v>1548</v>
      </c>
      <c r="N51" s="439" t="s">
        <v>1442</v>
      </c>
      <c r="O51" s="439" t="s">
        <v>1443</v>
      </c>
      <c r="P51" s="649"/>
      <c r="Q51" s="636"/>
      <c r="R51" s="613"/>
      <c r="S51" s="670"/>
      <c r="T51" s="443" t="s">
        <v>1548</v>
      </c>
      <c r="U51" s="433" t="s">
        <v>1549</v>
      </c>
      <c r="V51" s="433" t="s">
        <v>1550</v>
      </c>
      <c r="W51" s="449">
        <v>1</v>
      </c>
      <c r="X51" s="430">
        <v>44958</v>
      </c>
      <c r="Y51" s="430">
        <v>45291</v>
      </c>
      <c r="Z51" s="223"/>
      <c r="AA51" s="226"/>
      <c r="AB51" s="443"/>
      <c r="AC51" s="619"/>
      <c r="AD51" s="443"/>
      <c r="AE51" s="223"/>
      <c r="AF51" s="226"/>
      <c r="AG51" s="226"/>
      <c r="AH51" s="443"/>
      <c r="AI51" s="619"/>
      <c r="AJ51" s="443"/>
      <c r="AK51" s="223"/>
      <c r="AL51" s="226"/>
      <c r="AM51" s="226"/>
      <c r="AN51" s="443"/>
      <c r="AO51" s="610"/>
      <c r="AP51" s="443"/>
      <c r="AQ51" s="223"/>
      <c r="AR51" s="226"/>
      <c r="AS51" s="226"/>
      <c r="AT51" s="443"/>
      <c r="AU51" s="619"/>
      <c r="AV51" s="443"/>
    </row>
    <row r="52" spans="1:48" s="431" customFormat="1" ht="89.25" x14ac:dyDescent="0.2">
      <c r="A52" s="643"/>
      <c r="B52" s="636"/>
      <c r="C52" s="631"/>
      <c r="D52" s="637"/>
      <c r="E52" s="639"/>
      <c r="F52" s="632"/>
      <c r="G52" s="676"/>
      <c r="H52" s="637"/>
      <c r="I52" s="641"/>
      <c r="J52" s="637"/>
      <c r="K52" s="637"/>
      <c r="L52" s="614"/>
      <c r="M52" s="443" t="s">
        <v>1551</v>
      </c>
      <c r="N52" s="439" t="s">
        <v>1464</v>
      </c>
      <c r="O52" s="439" t="s">
        <v>1443</v>
      </c>
      <c r="P52" s="650"/>
      <c r="Q52" s="637"/>
      <c r="R52" s="614"/>
      <c r="S52" s="671"/>
      <c r="T52" s="443" t="s">
        <v>1551</v>
      </c>
      <c r="U52" s="433" t="s">
        <v>1549</v>
      </c>
      <c r="V52" s="433" t="s">
        <v>1552</v>
      </c>
      <c r="W52" s="449">
        <v>1</v>
      </c>
      <c r="X52" s="430">
        <v>44958</v>
      </c>
      <c r="Y52" s="430">
        <v>45291</v>
      </c>
      <c r="Z52" s="223"/>
      <c r="AA52" s="226"/>
      <c r="AB52" s="443"/>
      <c r="AC52" s="620"/>
      <c r="AD52" s="443"/>
      <c r="AE52" s="223"/>
      <c r="AF52" s="226"/>
      <c r="AG52" s="226"/>
      <c r="AH52" s="443"/>
      <c r="AI52" s="620"/>
      <c r="AJ52" s="443"/>
      <c r="AK52" s="223"/>
      <c r="AL52" s="226"/>
      <c r="AM52" s="226"/>
      <c r="AN52" s="443"/>
      <c r="AO52" s="611"/>
      <c r="AP52" s="443"/>
      <c r="AQ52" s="223"/>
      <c r="AR52" s="226"/>
      <c r="AS52" s="226"/>
      <c r="AT52" s="443"/>
      <c r="AU52" s="620"/>
      <c r="AV52" s="443"/>
    </row>
    <row r="53" spans="1:48" s="431" customFormat="1" ht="114.75" x14ac:dyDescent="0.2">
      <c r="A53" s="643"/>
      <c r="B53" s="637"/>
      <c r="C53" s="438" t="s">
        <v>1553</v>
      </c>
      <c r="D53" s="433" t="s">
        <v>2567</v>
      </c>
      <c r="E53" s="434" t="s">
        <v>1554</v>
      </c>
      <c r="F53" s="433" t="s">
        <v>1555</v>
      </c>
      <c r="G53" s="413" t="s">
        <v>1556</v>
      </c>
      <c r="H53" s="433" t="s">
        <v>1437</v>
      </c>
      <c r="I53" s="436" t="s">
        <v>1543</v>
      </c>
      <c r="J53" s="433" t="s">
        <v>1439</v>
      </c>
      <c r="K53" s="433" t="s">
        <v>1440</v>
      </c>
      <c r="L53" s="425" t="str">
        <f>VLOOKUP(J53,'[29]2. Anexos'!$B$35:$G$41,(HLOOKUP(K53,'[29]2. Anexos'!$C$35:$G$36,2,0)),0)</f>
        <v>Alto</v>
      </c>
      <c r="M53" s="443" t="s">
        <v>2705</v>
      </c>
      <c r="N53" s="439" t="s">
        <v>1442</v>
      </c>
      <c r="O53" s="439" t="s">
        <v>1443</v>
      </c>
      <c r="P53" s="441" t="s">
        <v>1439</v>
      </c>
      <c r="Q53" s="433" t="s">
        <v>1440</v>
      </c>
      <c r="R53" s="425" t="str">
        <f>VLOOKUP(P53,'[29]2. Anexos'!$B$35:$G$41,(HLOOKUP(Q53,'[29]2. Anexos'!$C$35:$G$36,2,0)),0)</f>
        <v>Alto</v>
      </c>
      <c r="S53" s="440" t="s">
        <v>1454</v>
      </c>
      <c r="T53" s="443" t="s">
        <v>2705</v>
      </c>
      <c r="U53" s="421" t="s">
        <v>1557</v>
      </c>
      <c r="V53" s="433" t="s">
        <v>1558</v>
      </c>
      <c r="W53" s="449">
        <v>1</v>
      </c>
      <c r="X53" s="430">
        <v>44958</v>
      </c>
      <c r="Y53" s="430">
        <v>45291</v>
      </c>
      <c r="Z53" s="223"/>
      <c r="AA53" s="226"/>
      <c r="AB53" s="443"/>
      <c r="AC53" s="439"/>
      <c r="AD53" s="443"/>
      <c r="AE53" s="223"/>
      <c r="AF53" s="226"/>
      <c r="AG53" s="226"/>
      <c r="AH53" s="443"/>
      <c r="AI53" s="439"/>
      <c r="AJ53" s="443"/>
      <c r="AK53" s="223"/>
      <c r="AL53" s="224"/>
      <c r="AM53" s="226"/>
      <c r="AN53" s="443"/>
      <c r="AO53" s="439"/>
      <c r="AP53" s="443"/>
      <c r="AQ53" s="223"/>
      <c r="AR53" s="226"/>
      <c r="AS53" s="226"/>
      <c r="AT53" s="443"/>
      <c r="AU53" s="439"/>
      <c r="AV53" s="443"/>
    </row>
    <row r="54" spans="1:48" s="431" customFormat="1" ht="153" x14ac:dyDescent="0.2">
      <c r="A54" s="635" t="s">
        <v>116</v>
      </c>
      <c r="B54" s="635" t="s">
        <v>2706</v>
      </c>
      <c r="C54" s="421" t="s">
        <v>1559</v>
      </c>
      <c r="D54" s="433" t="s">
        <v>1956</v>
      </c>
      <c r="E54" s="456" t="s">
        <v>1560</v>
      </c>
      <c r="F54" s="421" t="s">
        <v>1561</v>
      </c>
      <c r="G54" s="414" t="s">
        <v>1562</v>
      </c>
      <c r="H54" s="421" t="s">
        <v>1517</v>
      </c>
      <c r="I54" s="424" t="s">
        <v>1543</v>
      </c>
      <c r="J54" s="421" t="s">
        <v>1501</v>
      </c>
      <c r="K54" s="421" t="s">
        <v>1452</v>
      </c>
      <c r="L54" s="425" t="str">
        <f>VLOOKUP(J54,'[30]2. Anexos'!$B$35:$G$41,(HLOOKUP(K54,'[30]2. Anexos'!$C$35:$G$36,2,0)),0)</f>
        <v>Moderado</v>
      </c>
      <c r="M54" s="421" t="s">
        <v>2707</v>
      </c>
      <c r="N54" s="427" t="s">
        <v>1442</v>
      </c>
      <c r="O54" s="427" t="s">
        <v>1443</v>
      </c>
      <c r="P54" s="427" t="s">
        <v>1439</v>
      </c>
      <c r="Q54" s="427" t="s">
        <v>1452</v>
      </c>
      <c r="R54" s="425" t="str">
        <f>VLOOKUP(P54,'[30]2. Anexos'!$B$35:$G$41,(HLOOKUP(Q54,'[30]2. Anexos'!$C$35:$G$36,2,0)),0)</f>
        <v>Moderado</v>
      </c>
      <c r="S54" s="479" t="s">
        <v>1454</v>
      </c>
      <c r="T54" s="421" t="s">
        <v>2707</v>
      </c>
      <c r="U54" s="421" t="s">
        <v>1563</v>
      </c>
      <c r="V54" s="433" t="s">
        <v>2708</v>
      </c>
      <c r="W54" s="458">
        <v>1</v>
      </c>
      <c r="X54" s="430">
        <v>44958</v>
      </c>
      <c r="Y54" s="430">
        <v>45291</v>
      </c>
      <c r="Z54" s="220"/>
      <c r="AA54" s="219"/>
      <c r="AB54" s="421"/>
      <c r="AC54" s="427"/>
      <c r="AD54" s="421"/>
      <c r="AE54" s="228"/>
      <c r="AF54" s="226"/>
      <c r="AG54" s="226"/>
      <c r="AH54" s="421"/>
      <c r="AI54" s="439"/>
      <c r="AJ54" s="421"/>
      <c r="AK54" s="228"/>
      <c r="AL54" s="226"/>
      <c r="AM54" s="226"/>
      <c r="AN54" s="222"/>
      <c r="AO54" s="221"/>
      <c r="AP54" s="230"/>
      <c r="AQ54" s="240"/>
      <c r="AR54" s="226"/>
      <c r="AS54" s="226"/>
      <c r="AT54" s="435"/>
      <c r="AU54" s="439"/>
      <c r="AV54" s="435"/>
    </row>
    <row r="55" spans="1:48" s="431" customFormat="1" ht="191.25" x14ac:dyDescent="0.2">
      <c r="A55" s="636"/>
      <c r="B55" s="636"/>
      <c r="C55" s="433" t="s">
        <v>1564</v>
      </c>
      <c r="D55" s="433" t="s">
        <v>1956</v>
      </c>
      <c r="E55" s="423" t="s">
        <v>1565</v>
      </c>
      <c r="F55" s="435" t="s">
        <v>1566</v>
      </c>
      <c r="G55" s="414" t="s">
        <v>1567</v>
      </c>
      <c r="H55" s="433" t="s">
        <v>1437</v>
      </c>
      <c r="I55" s="436" t="s">
        <v>1450</v>
      </c>
      <c r="J55" s="433" t="s">
        <v>1451</v>
      </c>
      <c r="K55" s="433" t="s">
        <v>1440</v>
      </c>
      <c r="L55" s="437" t="str">
        <f>VLOOKUP(J55,'[30]2. Anexos'!$B$35:$G$41,(HLOOKUP(K55,'[30]2. Anexos'!$C$35:$G$36,2,0)),0)</f>
        <v>Alto</v>
      </c>
      <c r="M55" s="433" t="s">
        <v>1568</v>
      </c>
      <c r="N55" s="439" t="s">
        <v>1442</v>
      </c>
      <c r="O55" s="439" t="s">
        <v>1443</v>
      </c>
      <c r="P55" s="433" t="s">
        <v>1439</v>
      </c>
      <c r="Q55" s="433" t="s">
        <v>1462</v>
      </c>
      <c r="R55" s="437" t="str">
        <f>VLOOKUP(P55,'[30]2. Anexos'!$B$35:$G$41,(HLOOKUP(Q55,'[30]2. Anexos'!$C$35:$G$36,2,0)),0)</f>
        <v>Moderado</v>
      </c>
      <c r="S55" s="448" t="s">
        <v>1454</v>
      </c>
      <c r="T55" s="433" t="s">
        <v>1568</v>
      </c>
      <c r="U55" s="433" t="s">
        <v>1569</v>
      </c>
      <c r="V55" s="433" t="s">
        <v>1570</v>
      </c>
      <c r="W55" s="226">
        <v>1</v>
      </c>
      <c r="X55" s="430">
        <v>44958</v>
      </c>
      <c r="Y55" s="430">
        <v>45291</v>
      </c>
      <c r="Z55" s="223"/>
      <c r="AA55" s="226"/>
      <c r="AB55" s="433"/>
      <c r="AC55" s="439"/>
      <c r="AD55" s="433"/>
      <c r="AE55" s="228"/>
      <c r="AF55" s="226"/>
      <c r="AG55" s="226"/>
      <c r="AH55" s="433"/>
      <c r="AI55" s="439"/>
      <c r="AJ55" s="433"/>
      <c r="AK55" s="228"/>
      <c r="AL55" s="226"/>
      <c r="AM55" s="226"/>
      <c r="AN55" s="230"/>
      <c r="AO55" s="221"/>
      <c r="AP55" s="230"/>
      <c r="AQ55" s="240"/>
      <c r="AR55" s="226"/>
      <c r="AS55" s="226"/>
      <c r="AT55" s="435"/>
      <c r="AU55" s="439"/>
      <c r="AV55" s="435"/>
    </row>
    <row r="56" spans="1:48" s="431" customFormat="1" ht="140.25" x14ac:dyDescent="0.2">
      <c r="A56" s="636"/>
      <c r="B56" s="636"/>
      <c r="C56" s="667" t="s">
        <v>1571</v>
      </c>
      <c r="D56" s="630" t="s">
        <v>2534</v>
      </c>
      <c r="E56" s="668" t="s">
        <v>1572</v>
      </c>
      <c r="F56" s="421" t="s">
        <v>2709</v>
      </c>
      <c r="G56" s="621" t="s">
        <v>2710</v>
      </c>
      <c r="H56" s="672" t="s">
        <v>1437</v>
      </c>
      <c r="I56" s="662" t="s">
        <v>1470</v>
      </c>
      <c r="J56" s="618" t="s">
        <v>1471</v>
      </c>
      <c r="K56" s="618" t="s">
        <v>1440</v>
      </c>
      <c r="L56" s="665" t="str">
        <f>VLOOKUP(J56,'[31]2. Anexos'!$B$35:$G$41,(HLOOKUP(K56,'[31]2. Anexos'!$C$35:$G$36,2,0)),0)</f>
        <v>Alto</v>
      </c>
      <c r="M56" s="421" t="s">
        <v>2711</v>
      </c>
      <c r="N56" s="618" t="s">
        <v>1442</v>
      </c>
      <c r="O56" s="618" t="s">
        <v>1443</v>
      </c>
      <c r="P56" s="618" t="s">
        <v>1439</v>
      </c>
      <c r="Q56" s="618" t="s">
        <v>1440</v>
      </c>
      <c r="R56" s="612" t="str">
        <f>VLOOKUP(P56,'[32]2. Anexos'!$B$35:$G$41,(HLOOKUP(Q56,'[32]2. Anexos'!$C$35:$G$36,2,0)),0)</f>
        <v>Alto</v>
      </c>
      <c r="S56" s="615" t="s">
        <v>1454</v>
      </c>
      <c r="T56" s="433" t="s">
        <v>2711</v>
      </c>
      <c r="U56" s="447" t="s">
        <v>2712</v>
      </c>
      <c r="V56" s="433" t="s">
        <v>2713</v>
      </c>
      <c r="W56" s="480">
        <v>1</v>
      </c>
      <c r="X56" s="430">
        <v>44958</v>
      </c>
      <c r="Y56" s="430">
        <v>45291</v>
      </c>
      <c r="Z56" s="240"/>
      <c r="AA56" s="242"/>
      <c r="AB56" s="446"/>
      <c r="AC56" s="439"/>
      <c r="AD56" s="433"/>
      <c r="AE56" s="240"/>
      <c r="AF56" s="242"/>
      <c r="AG56" s="242"/>
      <c r="AH56" s="446"/>
      <c r="AI56" s="439"/>
      <c r="AJ56" s="433"/>
      <c r="AK56" s="240"/>
      <c r="AL56" s="242"/>
      <c r="AM56" s="242"/>
      <c r="AN56" s="446"/>
      <c r="AO56" s="439"/>
      <c r="AP56" s="433"/>
      <c r="AQ56" s="240"/>
      <c r="AR56" s="226"/>
      <c r="AS56" s="226"/>
      <c r="AT56" s="438"/>
      <c r="AU56" s="618"/>
      <c r="AV56" s="435"/>
    </row>
    <row r="57" spans="1:48" s="431" customFormat="1" ht="153" x14ac:dyDescent="0.2">
      <c r="A57" s="637"/>
      <c r="B57" s="637"/>
      <c r="C57" s="667"/>
      <c r="D57" s="632"/>
      <c r="E57" s="668"/>
      <c r="F57" s="421" t="s">
        <v>2714</v>
      </c>
      <c r="G57" s="623"/>
      <c r="H57" s="673"/>
      <c r="I57" s="664"/>
      <c r="J57" s="620"/>
      <c r="K57" s="620"/>
      <c r="L57" s="666"/>
      <c r="M57" s="441" t="s">
        <v>2715</v>
      </c>
      <c r="N57" s="620"/>
      <c r="O57" s="620"/>
      <c r="P57" s="620"/>
      <c r="Q57" s="620"/>
      <c r="R57" s="614"/>
      <c r="S57" s="617"/>
      <c r="T57" s="441" t="s">
        <v>2715</v>
      </c>
      <c r="U57" s="421" t="s">
        <v>2712</v>
      </c>
      <c r="V57" s="453" t="s">
        <v>2716</v>
      </c>
      <c r="W57" s="442">
        <v>1</v>
      </c>
      <c r="X57" s="430">
        <v>44958</v>
      </c>
      <c r="Y57" s="430">
        <v>45291</v>
      </c>
      <c r="Z57" s="481"/>
      <c r="AA57" s="482"/>
      <c r="AB57" s="446"/>
      <c r="AC57" s="483"/>
      <c r="AD57" s="483"/>
      <c r="AE57" s="484"/>
      <c r="AF57" s="484"/>
      <c r="AG57" s="484"/>
      <c r="AH57" s="446"/>
      <c r="AI57" s="483"/>
      <c r="AJ57" s="483"/>
      <c r="AK57" s="484"/>
      <c r="AL57" s="484"/>
      <c r="AM57" s="484"/>
      <c r="AN57" s="446"/>
      <c r="AO57" s="483"/>
      <c r="AP57" s="483"/>
      <c r="AQ57" s="243"/>
      <c r="AR57" s="219"/>
      <c r="AS57" s="219"/>
      <c r="AT57" s="438"/>
      <c r="AU57" s="620"/>
      <c r="AV57" s="435"/>
    </row>
    <row r="58" spans="1:48" s="431" customFormat="1" ht="102" x14ac:dyDescent="0.2">
      <c r="A58" s="618" t="s">
        <v>1573</v>
      </c>
      <c r="B58" s="618" t="s">
        <v>1574</v>
      </c>
      <c r="C58" s="635" t="s">
        <v>1575</v>
      </c>
      <c r="D58" s="618" t="s">
        <v>1956</v>
      </c>
      <c r="E58" s="618" t="s">
        <v>1576</v>
      </c>
      <c r="F58" s="624" t="s">
        <v>1577</v>
      </c>
      <c r="G58" s="621" t="s">
        <v>1578</v>
      </c>
      <c r="H58" s="630" t="s">
        <v>1437</v>
      </c>
      <c r="I58" s="662" t="s">
        <v>1579</v>
      </c>
      <c r="J58" s="618" t="s">
        <v>1501</v>
      </c>
      <c r="K58" s="618" t="s">
        <v>1462</v>
      </c>
      <c r="L58" s="612" t="str">
        <f>VLOOKUP(J58,'[33]2. Anexos'!$B$35:$G$41,(HLOOKUP(K58,'[33]2. Anexos'!$C$35:$G$36,2,0)),0)</f>
        <v>Alto</v>
      </c>
      <c r="M58" s="435" t="s">
        <v>2717</v>
      </c>
      <c r="N58" s="439" t="s">
        <v>1442</v>
      </c>
      <c r="O58" s="439" t="s">
        <v>1443</v>
      </c>
      <c r="P58" s="618" t="s">
        <v>1439</v>
      </c>
      <c r="Q58" s="618" t="s">
        <v>1462</v>
      </c>
      <c r="R58" s="612" t="str">
        <f>VLOOKUP(P58,'[33]2. Anexos'!$B$35:$G$41,(HLOOKUP(Q58,'[33]2. Anexos'!$C$35:$G$36,2,0)),0)</f>
        <v>Moderado</v>
      </c>
      <c r="S58" s="615" t="s">
        <v>1454</v>
      </c>
      <c r="T58" s="435" t="s">
        <v>2717</v>
      </c>
      <c r="U58" s="435" t="s">
        <v>1580</v>
      </c>
      <c r="V58" s="435" t="s">
        <v>1581</v>
      </c>
      <c r="W58" s="439" t="s">
        <v>1582</v>
      </c>
      <c r="X58" s="430">
        <v>44958</v>
      </c>
      <c r="Y58" s="430">
        <v>45291</v>
      </c>
      <c r="Z58" s="228"/>
      <c r="AA58" s="226"/>
      <c r="AB58" s="441"/>
      <c r="AC58" s="618"/>
      <c r="AD58" s="433"/>
      <c r="AE58" s="228"/>
      <c r="AF58" s="229"/>
      <c r="AG58" s="229"/>
      <c r="AH58" s="441"/>
      <c r="AI58" s="618"/>
      <c r="AJ58" s="433"/>
      <c r="AK58" s="223"/>
      <c r="AL58" s="236"/>
      <c r="AM58" s="229"/>
      <c r="AN58" s="433"/>
      <c r="AO58" s="618"/>
      <c r="AP58" s="433"/>
      <c r="AQ58" s="240"/>
      <c r="AR58" s="242"/>
      <c r="AS58" s="242"/>
      <c r="AT58" s="433"/>
      <c r="AU58" s="618"/>
      <c r="AV58" s="433"/>
    </row>
    <row r="59" spans="1:48" s="431" customFormat="1" ht="127.5" x14ac:dyDescent="0.2">
      <c r="A59" s="619"/>
      <c r="B59" s="619"/>
      <c r="C59" s="637"/>
      <c r="D59" s="620"/>
      <c r="E59" s="620"/>
      <c r="F59" s="626"/>
      <c r="G59" s="623"/>
      <c r="H59" s="632"/>
      <c r="I59" s="664"/>
      <c r="J59" s="620"/>
      <c r="K59" s="620"/>
      <c r="L59" s="614"/>
      <c r="M59" s="435" t="s">
        <v>2718</v>
      </c>
      <c r="N59" s="439" t="s">
        <v>1442</v>
      </c>
      <c r="O59" s="439" t="s">
        <v>1443</v>
      </c>
      <c r="P59" s="620"/>
      <c r="Q59" s="620"/>
      <c r="R59" s="614"/>
      <c r="S59" s="617"/>
      <c r="T59" s="435" t="s">
        <v>2718</v>
      </c>
      <c r="U59" s="435" t="s">
        <v>1583</v>
      </c>
      <c r="V59" s="435" t="s">
        <v>1584</v>
      </c>
      <c r="W59" s="439" t="s">
        <v>1585</v>
      </c>
      <c r="X59" s="430">
        <v>44958</v>
      </c>
      <c r="Y59" s="430">
        <v>45291</v>
      </c>
      <c r="Z59" s="228"/>
      <c r="AA59" s="226"/>
      <c r="AB59" s="433"/>
      <c r="AC59" s="620"/>
      <c r="AD59" s="433"/>
      <c r="AE59" s="228"/>
      <c r="AF59" s="229"/>
      <c r="AG59" s="229"/>
      <c r="AH59" s="441"/>
      <c r="AI59" s="620"/>
      <c r="AJ59" s="433"/>
      <c r="AK59" s="223"/>
      <c r="AL59" s="229"/>
      <c r="AM59" s="229"/>
      <c r="AN59" s="441"/>
      <c r="AO59" s="620"/>
      <c r="AP59" s="433"/>
      <c r="AQ59" s="240"/>
      <c r="AR59" s="241"/>
      <c r="AS59" s="242"/>
      <c r="AT59" s="441"/>
      <c r="AU59" s="620"/>
      <c r="AV59" s="433"/>
    </row>
    <row r="60" spans="1:48" s="431" customFormat="1" ht="102" x14ac:dyDescent="0.2">
      <c r="A60" s="619"/>
      <c r="B60" s="619"/>
      <c r="C60" s="635" t="s">
        <v>1575</v>
      </c>
      <c r="D60" s="618" t="s">
        <v>1956</v>
      </c>
      <c r="E60" s="618" t="s">
        <v>1586</v>
      </c>
      <c r="F60" s="630" t="s">
        <v>1587</v>
      </c>
      <c r="G60" s="621" t="s">
        <v>1588</v>
      </c>
      <c r="H60" s="630" t="s">
        <v>1437</v>
      </c>
      <c r="I60" s="662" t="s">
        <v>1579</v>
      </c>
      <c r="J60" s="618" t="s">
        <v>1451</v>
      </c>
      <c r="K60" s="618" t="s">
        <v>1589</v>
      </c>
      <c r="L60" s="612" t="str">
        <f>VLOOKUP(J60,'[33]2. Anexos'!$B$35:$G$41,(HLOOKUP(K60,'[33]2. Anexos'!$C$35:$G$36,2,0)),0)</f>
        <v>Moderado</v>
      </c>
      <c r="M60" s="435" t="s">
        <v>2719</v>
      </c>
      <c r="N60" s="439" t="s">
        <v>1442</v>
      </c>
      <c r="O60" s="439" t="s">
        <v>1443</v>
      </c>
      <c r="P60" s="618" t="s">
        <v>1439</v>
      </c>
      <c r="Q60" s="618" t="s">
        <v>1589</v>
      </c>
      <c r="R60" s="612" t="str">
        <f>VLOOKUP(P60,'[33]2. Anexos'!$B$35:$G$41,(HLOOKUP(Q60,'[33]2. Anexos'!$C$35:$G$36,2,0)),0)</f>
        <v>Bajo</v>
      </c>
      <c r="S60" s="615" t="s">
        <v>1454</v>
      </c>
      <c r="T60" s="435" t="s">
        <v>2719</v>
      </c>
      <c r="U60" s="435" t="s">
        <v>1583</v>
      </c>
      <c r="V60" s="435" t="s">
        <v>1584</v>
      </c>
      <c r="W60" s="439" t="s">
        <v>1590</v>
      </c>
      <c r="X60" s="430">
        <v>44958</v>
      </c>
      <c r="Y60" s="430">
        <v>45291</v>
      </c>
      <c r="Z60" s="228"/>
      <c r="AA60" s="226"/>
      <c r="AB60" s="433"/>
      <c r="AC60" s="618"/>
      <c r="AD60" s="433"/>
      <c r="AE60" s="228"/>
      <c r="AF60" s="229"/>
      <c r="AG60" s="229"/>
      <c r="AH60" s="441"/>
      <c r="AI60" s="618"/>
      <c r="AJ60" s="433"/>
      <c r="AK60" s="223"/>
      <c r="AL60" s="229"/>
      <c r="AM60" s="229"/>
      <c r="AN60" s="441"/>
      <c r="AO60" s="618"/>
      <c r="AP60" s="433"/>
      <c r="AQ60" s="240"/>
      <c r="AR60" s="241"/>
      <c r="AS60" s="242"/>
      <c r="AT60" s="441"/>
      <c r="AU60" s="618"/>
      <c r="AV60" s="433"/>
    </row>
    <row r="61" spans="1:48" s="431" customFormat="1" ht="102" x14ac:dyDescent="0.2">
      <c r="A61" s="619"/>
      <c r="B61" s="619"/>
      <c r="C61" s="637"/>
      <c r="D61" s="620"/>
      <c r="E61" s="620"/>
      <c r="F61" s="632"/>
      <c r="G61" s="623"/>
      <c r="H61" s="632"/>
      <c r="I61" s="664"/>
      <c r="J61" s="620"/>
      <c r="K61" s="620"/>
      <c r="L61" s="614"/>
      <c r="M61" s="435" t="s">
        <v>2720</v>
      </c>
      <c r="N61" s="439" t="s">
        <v>1442</v>
      </c>
      <c r="O61" s="439" t="s">
        <v>1443</v>
      </c>
      <c r="P61" s="620"/>
      <c r="Q61" s="620"/>
      <c r="R61" s="614"/>
      <c r="S61" s="617"/>
      <c r="T61" s="435" t="s">
        <v>2721</v>
      </c>
      <c r="U61" s="435" t="s">
        <v>1583</v>
      </c>
      <c r="V61" s="435" t="s">
        <v>1591</v>
      </c>
      <c r="W61" s="439" t="s">
        <v>1592</v>
      </c>
      <c r="X61" s="430">
        <v>44958</v>
      </c>
      <c r="Y61" s="430">
        <v>45291</v>
      </c>
      <c r="Z61" s="228"/>
      <c r="AA61" s="226"/>
      <c r="AB61" s="433"/>
      <c r="AC61" s="620"/>
      <c r="AD61" s="433"/>
      <c r="AE61" s="228"/>
      <c r="AF61" s="485"/>
      <c r="AG61" s="229"/>
      <c r="AH61" s="433"/>
      <c r="AI61" s="620"/>
      <c r="AJ61" s="433"/>
      <c r="AK61" s="223"/>
      <c r="AL61" s="229"/>
      <c r="AM61" s="229"/>
      <c r="AN61" s="433"/>
      <c r="AO61" s="620"/>
      <c r="AP61" s="433"/>
      <c r="AQ61" s="240"/>
      <c r="AR61" s="242"/>
      <c r="AS61" s="242"/>
      <c r="AT61" s="433"/>
      <c r="AU61" s="620"/>
      <c r="AV61" s="433"/>
    </row>
    <row r="62" spans="1:48" s="431" customFormat="1" ht="114.75" x14ac:dyDescent="0.2">
      <c r="A62" s="619"/>
      <c r="B62" s="619"/>
      <c r="C62" s="635" t="s">
        <v>1575</v>
      </c>
      <c r="D62" s="618" t="s">
        <v>1956</v>
      </c>
      <c r="E62" s="618" t="s">
        <v>1593</v>
      </c>
      <c r="F62" s="630" t="s">
        <v>1594</v>
      </c>
      <c r="G62" s="621" t="s">
        <v>1595</v>
      </c>
      <c r="H62" s="630" t="s">
        <v>1437</v>
      </c>
      <c r="I62" s="662" t="s">
        <v>1579</v>
      </c>
      <c r="J62" s="618" t="s">
        <v>1451</v>
      </c>
      <c r="K62" s="618" t="s">
        <v>1462</v>
      </c>
      <c r="L62" s="612" t="str">
        <f>VLOOKUP(J62,'[33]2. Anexos'!$B$35:$G$41,(HLOOKUP(K62,'[33]2. Anexos'!$C$35:$G$36,2,0)),0)</f>
        <v>Moderado</v>
      </c>
      <c r="M62" s="435" t="s">
        <v>2722</v>
      </c>
      <c r="N62" s="439" t="s">
        <v>1442</v>
      </c>
      <c r="O62" s="439" t="s">
        <v>1443</v>
      </c>
      <c r="P62" s="618" t="s">
        <v>1471</v>
      </c>
      <c r="Q62" s="618" t="s">
        <v>1462</v>
      </c>
      <c r="R62" s="612" t="str">
        <f>VLOOKUP(P62,'[33]2. Anexos'!$B$35:$G$41,(HLOOKUP(Q62,'[33]2. Anexos'!$C$35:$G$36,2,0)),0)</f>
        <v>Moderado</v>
      </c>
      <c r="S62" s="615" t="s">
        <v>1454</v>
      </c>
      <c r="T62" s="435" t="s">
        <v>2722</v>
      </c>
      <c r="U62" s="435" t="s">
        <v>1580</v>
      </c>
      <c r="V62" s="435" t="s">
        <v>1596</v>
      </c>
      <c r="W62" s="439" t="s">
        <v>1582</v>
      </c>
      <c r="X62" s="430">
        <v>44958</v>
      </c>
      <c r="Y62" s="430">
        <v>45291</v>
      </c>
      <c r="Z62" s="228"/>
      <c r="AA62" s="226"/>
      <c r="AB62" s="433"/>
      <c r="AC62" s="618"/>
      <c r="AD62" s="433"/>
      <c r="AE62" s="228"/>
      <c r="AF62" s="229"/>
      <c r="AG62" s="229"/>
      <c r="AH62" s="441"/>
      <c r="AI62" s="618"/>
      <c r="AJ62" s="433"/>
      <c r="AK62" s="223"/>
      <c r="AL62" s="236"/>
      <c r="AM62" s="229"/>
      <c r="AN62" s="433"/>
      <c r="AO62" s="618"/>
      <c r="AP62" s="433"/>
      <c r="AQ62" s="240"/>
      <c r="AR62" s="242"/>
      <c r="AS62" s="242"/>
      <c r="AT62" s="433"/>
      <c r="AU62" s="618"/>
      <c r="AV62" s="433"/>
    </row>
    <row r="63" spans="1:48" s="431" customFormat="1" ht="127.5" x14ac:dyDescent="0.2">
      <c r="A63" s="619"/>
      <c r="B63" s="619"/>
      <c r="C63" s="636"/>
      <c r="D63" s="619"/>
      <c r="E63" s="619"/>
      <c r="F63" s="631"/>
      <c r="G63" s="622"/>
      <c r="H63" s="631"/>
      <c r="I63" s="663"/>
      <c r="J63" s="619"/>
      <c r="K63" s="619"/>
      <c r="L63" s="613"/>
      <c r="M63" s="435" t="s">
        <v>2723</v>
      </c>
      <c r="N63" s="439" t="s">
        <v>1442</v>
      </c>
      <c r="O63" s="439" t="s">
        <v>1443</v>
      </c>
      <c r="P63" s="619"/>
      <c r="Q63" s="619"/>
      <c r="R63" s="613"/>
      <c r="S63" s="616"/>
      <c r="T63" s="435" t="s">
        <v>2723</v>
      </c>
      <c r="U63" s="435" t="s">
        <v>1583</v>
      </c>
      <c r="V63" s="435" t="s">
        <v>1597</v>
      </c>
      <c r="W63" s="439" t="s">
        <v>1598</v>
      </c>
      <c r="X63" s="430">
        <v>44958</v>
      </c>
      <c r="Y63" s="430">
        <v>45291</v>
      </c>
      <c r="Z63" s="228"/>
      <c r="AA63" s="226"/>
      <c r="AB63" s="441"/>
      <c r="AC63" s="619"/>
      <c r="AD63" s="433"/>
      <c r="AE63" s="228"/>
      <c r="AF63" s="229"/>
      <c r="AG63" s="229"/>
      <c r="AH63" s="441"/>
      <c r="AI63" s="619"/>
      <c r="AJ63" s="433"/>
      <c r="AK63" s="223"/>
      <c r="AL63" s="229"/>
      <c r="AM63" s="229"/>
      <c r="AN63" s="441"/>
      <c r="AO63" s="619"/>
      <c r="AP63" s="433"/>
      <c r="AQ63" s="240"/>
      <c r="AR63" s="241"/>
      <c r="AS63" s="242"/>
      <c r="AT63" s="441"/>
      <c r="AU63" s="619"/>
      <c r="AV63" s="433"/>
    </row>
    <row r="64" spans="1:48" ht="89.25" x14ac:dyDescent="0.2">
      <c r="A64" s="619"/>
      <c r="B64" s="619"/>
      <c r="C64" s="637"/>
      <c r="D64" s="620"/>
      <c r="E64" s="620"/>
      <c r="F64" s="632"/>
      <c r="G64" s="623"/>
      <c r="H64" s="632"/>
      <c r="I64" s="664"/>
      <c r="J64" s="620"/>
      <c r="K64" s="620"/>
      <c r="L64" s="614"/>
      <c r="M64" s="435" t="s">
        <v>2724</v>
      </c>
      <c r="N64" s="439" t="s">
        <v>1442</v>
      </c>
      <c r="O64" s="439" t="s">
        <v>1443</v>
      </c>
      <c r="P64" s="620"/>
      <c r="Q64" s="620"/>
      <c r="R64" s="614"/>
      <c r="S64" s="617"/>
      <c r="T64" s="435" t="s">
        <v>2724</v>
      </c>
      <c r="U64" s="435" t="s">
        <v>1599</v>
      </c>
      <c r="V64" s="435" t="s">
        <v>1600</v>
      </c>
      <c r="W64" s="439" t="s">
        <v>1601</v>
      </c>
      <c r="X64" s="430">
        <v>44958</v>
      </c>
      <c r="Y64" s="430">
        <v>45291</v>
      </c>
      <c r="Z64" s="228"/>
      <c r="AA64" s="226"/>
      <c r="AB64" s="441"/>
      <c r="AC64" s="620"/>
      <c r="AD64" s="433"/>
      <c r="AE64" s="228"/>
      <c r="AF64" s="229"/>
      <c r="AG64" s="229"/>
      <c r="AH64" s="441"/>
      <c r="AI64" s="620"/>
      <c r="AJ64" s="433"/>
      <c r="AK64" s="223"/>
      <c r="AL64" s="229"/>
      <c r="AM64" s="229"/>
      <c r="AN64" s="441"/>
      <c r="AO64" s="620"/>
      <c r="AP64" s="433"/>
      <c r="AQ64" s="240"/>
      <c r="AR64" s="242"/>
      <c r="AS64" s="242"/>
      <c r="AT64" s="441"/>
      <c r="AU64" s="620"/>
      <c r="AV64" s="433"/>
    </row>
    <row r="65" spans="1:48" ht="127.5" x14ac:dyDescent="0.2">
      <c r="A65" s="619"/>
      <c r="B65" s="619"/>
      <c r="C65" s="635" t="s">
        <v>1575</v>
      </c>
      <c r="D65" s="618" t="s">
        <v>1956</v>
      </c>
      <c r="E65" s="618" t="s">
        <v>1602</v>
      </c>
      <c r="F65" s="630" t="s">
        <v>1603</v>
      </c>
      <c r="G65" s="621" t="s">
        <v>1604</v>
      </c>
      <c r="H65" s="630" t="s">
        <v>1437</v>
      </c>
      <c r="I65" s="662" t="s">
        <v>1579</v>
      </c>
      <c r="J65" s="618" t="s">
        <v>1439</v>
      </c>
      <c r="K65" s="618" t="s">
        <v>1452</v>
      </c>
      <c r="L65" s="612" t="str">
        <f>VLOOKUP(J65,'[33]2. Anexos'!$B$35:$G$41,(HLOOKUP(K65,'[33]2. Anexos'!$C$35:$G$36,2,0)),0)</f>
        <v>Moderado</v>
      </c>
      <c r="M65" s="435" t="s">
        <v>2725</v>
      </c>
      <c r="N65" s="439" t="s">
        <v>1442</v>
      </c>
      <c r="O65" s="439" t="s">
        <v>1443</v>
      </c>
      <c r="P65" s="618" t="s">
        <v>1471</v>
      </c>
      <c r="Q65" s="618" t="s">
        <v>1462</v>
      </c>
      <c r="R65" s="612" t="str">
        <f>VLOOKUP(P65,'[33]2. Anexos'!$B$35:$G$41,(HLOOKUP(Q65,'[33]2. Anexos'!$C$35:$G$36,2,0)),0)</f>
        <v>Moderado</v>
      </c>
      <c r="S65" s="615" t="s">
        <v>1454</v>
      </c>
      <c r="T65" s="435" t="s">
        <v>2725</v>
      </c>
      <c r="U65" s="435" t="s">
        <v>1583</v>
      </c>
      <c r="V65" s="435" t="s">
        <v>1597</v>
      </c>
      <c r="W65" s="439" t="s">
        <v>1598</v>
      </c>
      <c r="X65" s="430">
        <v>44958</v>
      </c>
      <c r="Y65" s="430">
        <v>45291</v>
      </c>
      <c r="Z65" s="228"/>
      <c r="AA65" s="226"/>
      <c r="AB65" s="441"/>
      <c r="AC65" s="618"/>
      <c r="AD65" s="433"/>
      <c r="AE65" s="228"/>
      <c r="AF65" s="229"/>
      <c r="AG65" s="229"/>
      <c r="AH65" s="441"/>
      <c r="AI65" s="618"/>
      <c r="AJ65" s="433"/>
      <c r="AK65" s="223"/>
      <c r="AL65" s="229"/>
      <c r="AM65" s="229"/>
      <c r="AN65" s="441"/>
      <c r="AO65" s="618"/>
      <c r="AP65" s="433"/>
      <c r="AQ65" s="240"/>
      <c r="AR65" s="241"/>
      <c r="AS65" s="242"/>
      <c r="AT65" s="441"/>
      <c r="AU65" s="618"/>
      <c r="AV65" s="433"/>
    </row>
    <row r="66" spans="1:48" ht="114.75" x14ac:dyDescent="0.2">
      <c r="A66" s="619"/>
      <c r="B66" s="619"/>
      <c r="C66" s="636"/>
      <c r="D66" s="619"/>
      <c r="E66" s="619"/>
      <c r="F66" s="631"/>
      <c r="G66" s="622"/>
      <c r="H66" s="631"/>
      <c r="I66" s="663"/>
      <c r="J66" s="619"/>
      <c r="K66" s="619"/>
      <c r="L66" s="613"/>
      <c r="M66" s="435" t="s">
        <v>2726</v>
      </c>
      <c r="N66" s="439" t="s">
        <v>1442</v>
      </c>
      <c r="O66" s="439" t="s">
        <v>1443</v>
      </c>
      <c r="P66" s="619"/>
      <c r="Q66" s="619"/>
      <c r="R66" s="613"/>
      <c r="S66" s="616"/>
      <c r="T66" s="435" t="s">
        <v>2726</v>
      </c>
      <c r="U66" s="435" t="s">
        <v>1605</v>
      </c>
      <c r="V66" s="435" t="s">
        <v>2727</v>
      </c>
      <c r="W66" s="439" t="s">
        <v>1601</v>
      </c>
      <c r="X66" s="430">
        <v>44958</v>
      </c>
      <c r="Y66" s="430">
        <v>45291</v>
      </c>
      <c r="Z66" s="228"/>
      <c r="AA66" s="226"/>
      <c r="AB66" s="441"/>
      <c r="AC66" s="619"/>
      <c r="AD66" s="433"/>
      <c r="AE66" s="228"/>
      <c r="AF66" s="229"/>
      <c r="AG66" s="229"/>
      <c r="AH66" s="441"/>
      <c r="AI66" s="619"/>
      <c r="AJ66" s="433"/>
      <c r="AK66" s="223"/>
      <c r="AL66" s="229"/>
      <c r="AM66" s="229"/>
      <c r="AN66" s="441"/>
      <c r="AO66" s="619"/>
      <c r="AP66" s="433"/>
      <c r="AQ66" s="240"/>
      <c r="AR66" s="242"/>
      <c r="AS66" s="242"/>
      <c r="AT66" s="441"/>
      <c r="AU66" s="619"/>
      <c r="AV66" s="433"/>
    </row>
    <row r="67" spans="1:48" ht="114.75" x14ac:dyDescent="0.2">
      <c r="A67" s="619"/>
      <c r="B67" s="619"/>
      <c r="C67" s="637"/>
      <c r="D67" s="620"/>
      <c r="E67" s="620"/>
      <c r="F67" s="632"/>
      <c r="G67" s="623"/>
      <c r="H67" s="632"/>
      <c r="I67" s="664"/>
      <c r="J67" s="620"/>
      <c r="K67" s="620"/>
      <c r="L67" s="614"/>
      <c r="M67" s="435" t="s">
        <v>2728</v>
      </c>
      <c r="N67" s="439" t="s">
        <v>1442</v>
      </c>
      <c r="O67" s="439" t="s">
        <v>1443</v>
      </c>
      <c r="P67" s="620"/>
      <c r="Q67" s="620"/>
      <c r="R67" s="614"/>
      <c r="S67" s="617"/>
      <c r="T67" s="435" t="s">
        <v>2728</v>
      </c>
      <c r="U67" s="435" t="s">
        <v>1580</v>
      </c>
      <c r="V67" s="435" t="s">
        <v>1606</v>
      </c>
      <c r="W67" s="439" t="s">
        <v>1582</v>
      </c>
      <c r="X67" s="430">
        <v>44958</v>
      </c>
      <c r="Y67" s="430">
        <v>45291</v>
      </c>
      <c r="Z67" s="228"/>
      <c r="AA67" s="226"/>
      <c r="AB67" s="441"/>
      <c r="AC67" s="620"/>
      <c r="AD67" s="433"/>
      <c r="AE67" s="228"/>
      <c r="AF67" s="229"/>
      <c r="AG67" s="229"/>
      <c r="AH67" s="441"/>
      <c r="AI67" s="620"/>
      <c r="AJ67" s="433"/>
      <c r="AK67" s="223"/>
      <c r="AL67" s="236"/>
      <c r="AM67" s="229"/>
      <c r="AN67" s="433"/>
      <c r="AO67" s="620"/>
      <c r="AP67" s="433"/>
      <c r="AQ67" s="240"/>
      <c r="AR67" s="242"/>
      <c r="AS67" s="242"/>
      <c r="AT67" s="433"/>
      <c r="AU67" s="620"/>
      <c r="AV67" s="433"/>
    </row>
    <row r="68" spans="1:48" ht="127.5" x14ac:dyDescent="0.2">
      <c r="A68" s="619"/>
      <c r="B68" s="619"/>
      <c r="C68" s="635" t="s">
        <v>1575</v>
      </c>
      <c r="D68" s="618" t="s">
        <v>1956</v>
      </c>
      <c r="E68" s="618" t="s">
        <v>1607</v>
      </c>
      <c r="F68" s="630" t="s">
        <v>1608</v>
      </c>
      <c r="G68" s="621" t="s">
        <v>1609</v>
      </c>
      <c r="H68" s="630" t="s">
        <v>1437</v>
      </c>
      <c r="I68" s="662" t="s">
        <v>1579</v>
      </c>
      <c r="J68" s="618" t="s">
        <v>1451</v>
      </c>
      <c r="K68" s="618" t="s">
        <v>1462</v>
      </c>
      <c r="L68" s="612" t="str">
        <f>VLOOKUP(J68,'[33]2. Anexos'!$B$35:$G$41,(HLOOKUP(K68,'[33]2. Anexos'!$C$35:$G$36,2,0)),0)</f>
        <v>Moderado</v>
      </c>
      <c r="M68" s="435" t="s">
        <v>2729</v>
      </c>
      <c r="N68" s="439" t="s">
        <v>1442</v>
      </c>
      <c r="O68" s="439" t="s">
        <v>1443</v>
      </c>
      <c r="P68" s="618" t="s">
        <v>1439</v>
      </c>
      <c r="Q68" s="618" t="s">
        <v>1462</v>
      </c>
      <c r="R68" s="612" t="str">
        <f>VLOOKUP(P68,'[33]2. Anexos'!$B$35:$G$41,(HLOOKUP(Q68,'[33]2. Anexos'!$C$35:$G$36,2,0)),0)</f>
        <v>Moderado</v>
      </c>
      <c r="S68" s="615" t="s">
        <v>1454</v>
      </c>
      <c r="T68" s="435" t="s">
        <v>2730</v>
      </c>
      <c r="U68" s="435" t="s">
        <v>1583</v>
      </c>
      <c r="V68" s="435" t="s">
        <v>1597</v>
      </c>
      <c r="W68" s="439" t="s">
        <v>1598</v>
      </c>
      <c r="X68" s="430">
        <v>44958</v>
      </c>
      <c r="Y68" s="430">
        <v>45291</v>
      </c>
      <c r="Z68" s="228"/>
      <c r="AA68" s="226"/>
      <c r="AB68" s="441"/>
      <c r="AC68" s="618"/>
      <c r="AD68" s="433"/>
      <c r="AE68" s="228"/>
      <c r="AF68" s="229"/>
      <c r="AG68" s="229"/>
      <c r="AH68" s="441"/>
      <c r="AI68" s="618"/>
      <c r="AJ68" s="433"/>
      <c r="AK68" s="223"/>
      <c r="AL68" s="229"/>
      <c r="AM68" s="229"/>
      <c r="AN68" s="441"/>
      <c r="AO68" s="618"/>
      <c r="AP68" s="433"/>
      <c r="AQ68" s="240"/>
      <c r="AR68" s="241"/>
      <c r="AS68" s="242"/>
      <c r="AT68" s="441"/>
      <c r="AU68" s="618"/>
      <c r="AV68" s="433"/>
    </row>
    <row r="69" spans="1:48" ht="89.25" x14ac:dyDescent="0.2">
      <c r="A69" s="619"/>
      <c r="B69" s="619"/>
      <c r="C69" s="637"/>
      <c r="D69" s="620"/>
      <c r="E69" s="620"/>
      <c r="F69" s="632"/>
      <c r="G69" s="623"/>
      <c r="H69" s="632"/>
      <c r="I69" s="664"/>
      <c r="J69" s="620"/>
      <c r="K69" s="620"/>
      <c r="L69" s="614"/>
      <c r="M69" s="435" t="s">
        <v>2731</v>
      </c>
      <c r="N69" s="439" t="s">
        <v>1442</v>
      </c>
      <c r="O69" s="439" t="s">
        <v>1443</v>
      </c>
      <c r="P69" s="620"/>
      <c r="Q69" s="620"/>
      <c r="R69" s="614"/>
      <c r="S69" s="617"/>
      <c r="T69" s="435" t="s">
        <v>2731</v>
      </c>
      <c r="U69" s="435" t="s">
        <v>1610</v>
      </c>
      <c r="V69" s="435" t="s">
        <v>1611</v>
      </c>
      <c r="W69" s="439" t="s">
        <v>1601</v>
      </c>
      <c r="X69" s="430">
        <v>44958</v>
      </c>
      <c r="Y69" s="430">
        <v>45291</v>
      </c>
      <c r="Z69" s="228"/>
      <c r="AA69" s="226"/>
      <c r="AB69" s="441"/>
      <c r="AC69" s="620"/>
      <c r="AD69" s="433"/>
      <c r="AE69" s="228"/>
      <c r="AF69" s="229"/>
      <c r="AG69" s="229"/>
      <c r="AH69" s="441"/>
      <c r="AI69" s="620"/>
      <c r="AJ69" s="433"/>
      <c r="AK69" s="223"/>
      <c r="AL69" s="229"/>
      <c r="AM69" s="229"/>
      <c r="AN69" s="441"/>
      <c r="AO69" s="620"/>
      <c r="AP69" s="433"/>
      <c r="AQ69" s="240"/>
      <c r="AR69" s="242"/>
      <c r="AS69" s="242"/>
      <c r="AT69" s="441"/>
      <c r="AU69" s="620"/>
      <c r="AV69" s="433"/>
    </row>
    <row r="70" spans="1:48" ht="114.75" x14ac:dyDescent="0.2">
      <c r="A70" s="619"/>
      <c r="B70" s="619"/>
      <c r="C70" s="635" t="s">
        <v>1575</v>
      </c>
      <c r="D70" s="618" t="s">
        <v>1956</v>
      </c>
      <c r="E70" s="618" t="s">
        <v>1612</v>
      </c>
      <c r="F70" s="630" t="s">
        <v>1613</v>
      </c>
      <c r="G70" s="621" t="s">
        <v>1614</v>
      </c>
      <c r="H70" s="630" t="s">
        <v>1437</v>
      </c>
      <c r="I70" s="662" t="s">
        <v>1579</v>
      </c>
      <c r="J70" s="618" t="s">
        <v>1451</v>
      </c>
      <c r="K70" s="618" t="s">
        <v>1589</v>
      </c>
      <c r="L70" s="612" t="str">
        <f>VLOOKUP(J70,'[33]2. Anexos'!$B$35:$G$41,(HLOOKUP(K70,'[33]2. Anexos'!$C$35:$G$36,2,0)),0)</f>
        <v>Moderado</v>
      </c>
      <c r="M70" s="435" t="s">
        <v>2732</v>
      </c>
      <c r="N70" s="439" t="s">
        <v>1442</v>
      </c>
      <c r="O70" s="439" t="s">
        <v>1443</v>
      </c>
      <c r="P70" s="618" t="s">
        <v>1439</v>
      </c>
      <c r="Q70" s="618" t="s">
        <v>1589</v>
      </c>
      <c r="R70" s="612" t="str">
        <f>VLOOKUP(P70,'[33]2. Anexos'!$B$35:$G$41,(HLOOKUP(Q70,'[33]2. Anexos'!$C$35:$G$36,2,0)),0)</f>
        <v>Bajo</v>
      </c>
      <c r="S70" s="615" t="s">
        <v>1454</v>
      </c>
      <c r="T70" s="435" t="s">
        <v>2732</v>
      </c>
      <c r="U70" s="435" t="s">
        <v>1580</v>
      </c>
      <c r="V70" s="435" t="s">
        <v>1615</v>
      </c>
      <c r="W70" s="439" t="s">
        <v>1582</v>
      </c>
      <c r="X70" s="430">
        <v>44958</v>
      </c>
      <c r="Y70" s="430">
        <v>45291</v>
      </c>
      <c r="Z70" s="228"/>
      <c r="AA70" s="226"/>
      <c r="AB70" s="422"/>
      <c r="AC70" s="618"/>
      <c r="AD70" s="433"/>
      <c r="AE70" s="228"/>
      <c r="AF70" s="229"/>
      <c r="AG70" s="229"/>
      <c r="AH70" s="441"/>
      <c r="AI70" s="618"/>
      <c r="AJ70" s="433"/>
      <c r="AK70" s="223"/>
      <c r="AL70" s="236"/>
      <c r="AM70" s="229"/>
      <c r="AN70" s="433"/>
      <c r="AO70" s="618"/>
      <c r="AP70" s="433"/>
      <c r="AQ70" s="240"/>
      <c r="AR70" s="242"/>
      <c r="AS70" s="242"/>
      <c r="AT70" s="433"/>
      <c r="AU70" s="618"/>
      <c r="AV70" s="433"/>
    </row>
    <row r="71" spans="1:48" ht="102" x14ac:dyDescent="0.2">
      <c r="A71" s="619"/>
      <c r="B71" s="619"/>
      <c r="C71" s="636"/>
      <c r="D71" s="619"/>
      <c r="E71" s="619"/>
      <c r="F71" s="631"/>
      <c r="G71" s="622"/>
      <c r="H71" s="631"/>
      <c r="I71" s="663"/>
      <c r="J71" s="619"/>
      <c r="K71" s="619"/>
      <c r="L71" s="613"/>
      <c r="M71" s="438" t="s">
        <v>2733</v>
      </c>
      <c r="N71" s="439" t="s">
        <v>1442</v>
      </c>
      <c r="O71" s="439" t="s">
        <v>1443</v>
      </c>
      <c r="P71" s="619"/>
      <c r="Q71" s="619"/>
      <c r="R71" s="613"/>
      <c r="S71" s="616"/>
      <c r="T71" s="438" t="s">
        <v>2733</v>
      </c>
      <c r="U71" s="438" t="s">
        <v>2734</v>
      </c>
      <c r="V71" s="438" t="s">
        <v>2735</v>
      </c>
      <c r="W71" s="427" t="s">
        <v>2736</v>
      </c>
      <c r="X71" s="430">
        <v>44958</v>
      </c>
      <c r="Y71" s="430">
        <v>45291</v>
      </c>
      <c r="Z71" s="228"/>
      <c r="AA71" s="226"/>
      <c r="AB71" s="422"/>
      <c r="AC71" s="619"/>
      <c r="AD71" s="433"/>
      <c r="AE71" s="228"/>
      <c r="AF71" s="229"/>
      <c r="AG71" s="229"/>
      <c r="AH71" s="422"/>
      <c r="AI71" s="619"/>
      <c r="AJ71" s="433"/>
      <c r="AK71" s="223"/>
      <c r="AL71" s="229"/>
      <c r="AM71" s="229"/>
      <c r="AN71" s="422"/>
      <c r="AO71" s="619"/>
      <c r="AP71" s="433"/>
      <c r="AQ71" s="240"/>
      <c r="AR71" s="242"/>
      <c r="AS71" s="242"/>
      <c r="AT71" s="433"/>
      <c r="AU71" s="619"/>
      <c r="AV71" s="433"/>
    </row>
    <row r="72" spans="1:48" ht="102" x14ac:dyDescent="0.2">
      <c r="A72" s="620"/>
      <c r="B72" s="620"/>
      <c r="C72" s="637"/>
      <c r="D72" s="620"/>
      <c r="E72" s="620"/>
      <c r="F72" s="632"/>
      <c r="G72" s="623"/>
      <c r="H72" s="632"/>
      <c r="I72" s="664"/>
      <c r="J72" s="620"/>
      <c r="K72" s="620"/>
      <c r="L72" s="614"/>
      <c r="M72" s="435" t="s">
        <v>2737</v>
      </c>
      <c r="N72" s="439" t="s">
        <v>1442</v>
      </c>
      <c r="O72" s="439" t="s">
        <v>1443</v>
      </c>
      <c r="P72" s="620"/>
      <c r="Q72" s="620"/>
      <c r="R72" s="614"/>
      <c r="S72" s="617"/>
      <c r="T72" s="435" t="s">
        <v>2737</v>
      </c>
      <c r="U72" s="435" t="s">
        <v>1583</v>
      </c>
      <c r="V72" s="435" t="s">
        <v>1597</v>
      </c>
      <c r="W72" s="439" t="s">
        <v>1616</v>
      </c>
      <c r="X72" s="430">
        <v>44958</v>
      </c>
      <c r="Y72" s="430">
        <v>45291</v>
      </c>
      <c r="Z72" s="228"/>
      <c r="AA72" s="226"/>
      <c r="AB72" s="441"/>
      <c r="AC72" s="620"/>
      <c r="AD72" s="433"/>
      <c r="AE72" s="228"/>
      <c r="AF72" s="229"/>
      <c r="AG72" s="229"/>
      <c r="AH72" s="441"/>
      <c r="AI72" s="620"/>
      <c r="AJ72" s="433"/>
      <c r="AK72" s="223"/>
      <c r="AL72" s="229"/>
      <c r="AM72" s="229"/>
      <c r="AN72" s="441"/>
      <c r="AO72" s="620"/>
      <c r="AP72" s="433"/>
      <c r="AQ72" s="240"/>
      <c r="AR72" s="241"/>
      <c r="AS72" s="242"/>
      <c r="AT72" s="441"/>
      <c r="AU72" s="620"/>
      <c r="AV72" s="433"/>
    </row>
    <row r="73" spans="1:48" s="431" customFormat="1" ht="114.75" x14ac:dyDescent="0.2">
      <c r="A73" s="635" t="s">
        <v>1617</v>
      </c>
      <c r="B73" s="635" t="s">
        <v>1618</v>
      </c>
      <c r="C73" s="635" t="s">
        <v>1619</v>
      </c>
      <c r="D73" s="618" t="s">
        <v>2567</v>
      </c>
      <c r="E73" s="638" t="s">
        <v>1620</v>
      </c>
      <c r="F73" s="441" t="s">
        <v>2738</v>
      </c>
      <c r="G73" s="653" t="s">
        <v>1621</v>
      </c>
      <c r="H73" s="648" t="s">
        <v>1449</v>
      </c>
      <c r="I73" s="659" t="s">
        <v>1450</v>
      </c>
      <c r="J73" s="618" t="s">
        <v>1451</v>
      </c>
      <c r="K73" s="618" t="s">
        <v>1462</v>
      </c>
      <c r="L73" s="612" t="str">
        <f>VLOOKUP(J73,'[34]2. Anexos'!$B$35:$G$41,(HLOOKUP(K73,'[34]2. Anexos'!$C$35:$G$36,2,0)),0)</f>
        <v>Moderado</v>
      </c>
      <c r="M73" s="486" t="s">
        <v>2739</v>
      </c>
      <c r="N73" s="439" t="s">
        <v>1442</v>
      </c>
      <c r="O73" s="439" t="s">
        <v>1443</v>
      </c>
      <c r="P73" s="648" t="s">
        <v>1471</v>
      </c>
      <c r="Q73" s="648" t="s">
        <v>1462</v>
      </c>
      <c r="R73" s="612" t="str">
        <f>VLOOKUP(P73,'[34]2. Anexos'!$B$35:$G$41,(HLOOKUP(Q73,'[34]2. Anexos'!$C$35:$G$36,2,0)),0)</f>
        <v>Moderado</v>
      </c>
      <c r="S73" s="615" t="s">
        <v>1454</v>
      </c>
      <c r="T73" s="486" t="s">
        <v>2739</v>
      </c>
      <c r="U73" s="486" t="s">
        <v>2740</v>
      </c>
      <c r="V73" s="486" t="s">
        <v>2741</v>
      </c>
      <c r="W73" s="477">
        <v>0.3</v>
      </c>
      <c r="X73" s="430">
        <v>44958</v>
      </c>
      <c r="Y73" s="430">
        <v>45291</v>
      </c>
      <c r="Z73" s="223"/>
      <c r="AA73" s="229"/>
      <c r="AB73" s="487"/>
      <c r="AC73" s="609"/>
      <c r="AD73" s="433"/>
      <c r="AE73" s="488"/>
      <c r="AF73" s="234"/>
      <c r="AG73" s="234"/>
      <c r="AH73" s="443"/>
      <c r="AI73" s="656"/>
      <c r="AJ73" s="443"/>
      <c r="AK73" s="488"/>
      <c r="AL73" s="489"/>
      <c r="AM73" s="489"/>
      <c r="AN73" s="443"/>
      <c r="AO73" s="609"/>
      <c r="AP73" s="443"/>
      <c r="AQ73" s="488"/>
      <c r="AR73" s="234"/>
      <c r="AS73" s="234"/>
      <c r="AT73" s="443"/>
      <c r="AU73" s="618"/>
      <c r="AV73" s="443"/>
    </row>
    <row r="74" spans="1:48" s="431" customFormat="1" ht="102" x14ac:dyDescent="0.2">
      <c r="A74" s="636"/>
      <c r="B74" s="636"/>
      <c r="C74" s="636"/>
      <c r="D74" s="619"/>
      <c r="E74" s="652"/>
      <c r="F74" s="441" t="s">
        <v>2742</v>
      </c>
      <c r="G74" s="654"/>
      <c r="H74" s="649"/>
      <c r="I74" s="660"/>
      <c r="J74" s="619"/>
      <c r="K74" s="619"/>
      <c r="L74" s="613"/>
      <c r="M74" s="486" t="s">
        <v>2743</v>
      </c>
      <c r="N74" s="439" t="s">
        <v>1442</v>
      </c>
      <c r="O74" s="439" t="s">
        <v>1443</v>
      </c>
      <c r="P74" s="649"/>
      <c r="Q74" s="649"/>
      <c r="R74" s="613"/>
      <c r="S74" s="616"/>
      <c r="T74" s="486" t="s">
        <v>2743</v>
      </c>
      <c r="U74" s="486" t="s">
        <v>2744</v>
      </c>
      <c r="V74" s="486" t="s">
        <v>2745</v>
      </c>
      <c r="W74" s="490">
        <v>1</v>
      </c>
      <c r="X74" s="430">
        <v>44958</v>
      </c>
      <c r="Y74" s="430">
        <v>45291</v>
      </c>
      <c r="Z74" s="223"/>
      <c r="AA74" s="229"/>
      <c r="AB74" s="491"/>
      <c r="AC74" s="610"/>
      <c r="AD74" s="433"/>
      <c r="AE74" s="488"/>
      <c r="AF74" s="234"/>
      <c r="AG74" s="234"/>
      <c r="AH74" s="443"/>
      <c r="AI74" s="657"/>
      <c r="AJ74" s="443"/>
      <c r="AK74" s="488"/>
      <c r="AL74" s="489"/>
      <c r="AM74" s="489"/>
      <c r="AN74" s="443"/>
      <c r="AO74" s="610"/>
      <c r="AP74" s="443"/>
      <c r="AQ74" s="488"/>
      <c r="AR74" s="234"/>
      <c r="AS74" s="234"/>
      <c r="AT74" s="443"/>
      <c r="AU74" s="619"/>
      <c r="AV74" s="443"/>
    </row>
    <row r="75" spans="1:48" s="431" customFormat="1" ht="114.75" x14ac:dyDescent="0.2">
      <c r="A75" s="636"/>
      <c r="B75" s="636"/>
      <c r="C75" s="636"/>
      <c r="D75" s="619"/>
      <c r="E75" s="652"/>
      <c r="F75" s="441" t="s">
        <v>2746</v>
      </c>
      <c r="G75" s="654"/>
      <c r="H75" s="649"/>
      <c r="I75" s="660"/>
      <c r="J75" s="619"/>
      <c r="K75" s="619"/>
      <c r="L75" s="613"/>
      <c r="M75" s="492" t="s">
        <v>2747</v>
      </c>
      <c r="N75" s="439" t="s">
        <v>1442</v>
      </c>
      <c r="O75" s="439" t="s">
        <v>1443</v>
      </c>
      <c r="P75" s="649"/>
      <c r="Q75" s="649"/>
      <c r="R75" s="613"/>
      <c r="S75" s="616"/>
      <c r="T75" s="492" t="s">
        <v>2747</v>
      </c>
      <c r="U75" s="492" t="s">
        <v>2748</v>
      </c>
      <c r="V75" s="492" t="s">
        <v>2749</v>
      </c>
      <c r="W75" s="493">
        <v>1</v>
      </c>
      <c r="X75" s="430">
        <v>44958</v>
      </c>
      <c r="Y75" s="430">
        <v>45291</v>
      </c>
      <c r="Z75" s="223"/>
      <c r="AA75" s="229"/>
      <c r="AB75" s="491"/>
      <c r="AC75" s="610"/>
      <c r="AD75" s="433"/>
      <c r="AE75" s="488"/>
      <c r="AF75" s="234"/>
      <c r="AG75" s="234"/>
      <c r="AH75" s="443"/>
      <c r="AI75" s="657"/>
      <c r="AJ75" s="443"/>
      <c r="AK75" s="488"/>
      <c r="AL75" s="489"/>
      <c r="AM75" s="489"/>
      <c r="AN75" s="443"/>
      <c r="AO75" s="610"/>
      <c r="AP75" s="443"/>
      <c r="AQ75" s="488"/>
      <c r="AR75" s="234"/>
      <c r="AS75" s="234"/>
      <c r="AT75" s="443"/>
      <c r="AU75" s="619"/>
      <c r="AV75" s="443"/>
    </row>
    <row r="76" spans="1:48" s="431" customFormat="1" ht="153" x14ac:dyDescent="0.2">
      <c r="A76" s="636"/>
      <c r="B76" s="636"/>
      <c r="C76" s="636"/>
      <c r="D76" s="619"/>
      <c r="E76" s="652"/>
      <c r="F76" s="441" t="s">
        <v>2750</v>
      </c>
      <c r="G76" s="654"/>
      <c r="H76" s="649"/>
      <c r="I76" s="660"/>
      <c r="J76" s="619"/>
      <c r="K76" s="619"/>
      <c r="L76" s="613"/>
      <c r="M76" s="463" t="s">
        <v>2751</v>
      </c>
      <c r="N76" s="439" t="s">
        <v>1442</v>
      </c>
      <c r="O76" s="439" t="s">
        <v>1443</v>
      </c>
      <c r="P76" s="649"/>
      <c r="Q76" s="649"/>
      <c r="R76" s="613"/>
      <c r="S76" s="616"/>
      <c r="T76" s="463" t="s">
        <v>2751</v>
      </c>
      <c r="U76" s="463" t="s">
        <v>2740</v>
      </c>
      <c r="V76" s="468" t="s">
        <v>2752</v>
      </c>
      <c r="W76" s="442">
        <v>1</v>
      </c>
      <c r="X76" s="430">
        <v>44958</v>
      </c>
      <c r="Y76" s="430">
        <v>45291</v>
      </c>
      <c r="Z76" s="223"/>
      <c r="AA76" s="229"/>
      <c r="AB76" s="491"/>
      <c r="AC76" s="610"/>
      <c r="AD76" s="433"/>
      <c r="AE76" s="488"/>
      <c r="AF76" s="234"/>
      <c r="AG76" s="234"/>
      <c r="AH76" s="443"/>
      <c r="AI76" s="657"/>
      <c r="AJ76" s="443"/>
      <c r="AK76" s="488"/>
      <c r="AL76" s="489"/>
      <c r="AM76" s="489"/>
      <c r="AN76" s="443"/>
      <c r="AO76" s="610"/>
      <c r="AP76" s="443"/>
      <c r="AQ76" s="488"/>
      <c r="AR76" s="234"/>
      <c r="AS76" s="234"/>
      <c r="AT76" s="443"/>
      <c r="AU76" s="619"/>
      <c r="AV76" s="443"/>
    </row>
    <row r="77" spans="1:48" s="431" customFormat="1" ht="102" x14ac:dyDescent="0.2">
      <c r="A77" s="637"/>
      <c r="B77" s="637"/>
      <c r="C77" s="637"/>
      <c r="D77" s="620"/>
      <c r="E77" s="639"/>
      <c r="F77" s="441" t="s">
        <v>2753</v>
      </c>
      <c r="G77" s="655"/>
      <c r="H77" s="650"/>
      <c r="I77" s="661"/>
      <c r="J77" s="620"/>
      <c r="K77" s="620"/>
      <c r="L77" s="614"/>
      <c r="M77" s="492" t="s">
        <v>2754</v>
      </c>
      <c r="N77" s="439" t="s">
        <v>1442</v>
      </c>
      <c r="O77" s="439" t="s">
        <v>1443</v>
      </c>
      <c r="P77" s="650"/>
      <c r="Q77" s="650"/>
      <c r="R77" s="614"/>
      <c r="S77" s="617"/>
      <c r="T77" s="492" t="s">
        <v>2754</v>
      </c>
      <c r="U77" s="492" t="s">
        <v>2740</v>
      </c>
      <c r="V77" s="492" t="s">
        <v>2755</v>
      </c>
      <c r="W77" s="493">
        <v>1</v>
      </c>
      <c r="X77" s="430">
        <v>44958</v>
      </c>
      <c r="Y77" s="430">
        <v>45291</v>
      </c>
      <c r="Z77" s="223"/>
      <c r="AA77" s="229"/>
      <c r="AB77" s="494"/>
      <c r="AC77" s="611"/>
      <c r="AD77" s="433"/>
      <c r="AE77" s="488"/>
      <c r="AF77" s="234"/>
      <c r="AG77" s="234"/>
      <c r="AH77" s="443"/>
      <c r="AI77" s="658"/>
      <c r="AJ77" s="443"/>
      <c r="AK77" s="488"/>
      <c r="AL77" s="489"/>
      <c r="AM77" s="489"/>
      <c r="AN77" s="443"/>
      <c r="AO77" s="611"/>
      <c r="AP77" s="443"/>
      <c r="AQ77" s="488"/>
      <c r="AR77" s="234"/>
      <c r="AS77" s="234"/>
      <c r="AT77" s="443"/>
      <c r="AU77" s="620"/>
      <c r="AV77" s="443"/>
    </row>
    <row r="78" spans="1:48" s="431" customFormat="1" ht="102" x14ac:dyDescent="0.2">
      <c r="A78" s="635" t="s">
        <v>1622</v>
      </c>
      <c r="B78" s="635" t="s">
        <v>1623</v>
      </c>
      <c r="C78" s="645" t="s">
        <v>2756</v>
      </c>
      <c r="D78" s="618" t="s">
        <v>2543</v>
      </c>
      <c r="E78" s="646" t="s">
        <v>1625</v>
      </c>
      <c r="F78" s="495" t="s">
        <v>1626</v>
      </c>
      <c r="G78" s="647" t="s">
        <v>2757</v>
      </c>
      <c r="H78" s="643" t="s">
        <v>1437</v>
      </c>
      <c r="I78" s="651" t="s">
        <v>1450</v>
      </c>
      <c r="J78" s="643" t="s">
        <v>1439</v>
      </c>
      <c r="K78" s="643" t="s">
        <v>1452</v>
      </c>
      <c r="L78" s="644" t="s">
        <v>2758</v>
      </c>
      <c r="M78" s="495" t="s">
        <v>2759</v>
      </c>
      <c r="N78" s="427" t="s">
        <v>1442</v>
      </c>
      <c r="O78" s="427" t="s">
        <v>1443</v>
      </c>
      <c r="P78" s="643" t="s">
        <v>1439</v>
      </c>
      <c r="Q78" s="643" t="s">
        <v>1452</v>
      </c>
      <c r="R78" s="644" t="s">
        <v>2758</v>
      </c>
      <c r="S78" s="615" t="s">
        <v>1454</v>
      </c>
      <c r="T78" s="495" t="s">
        <v>2759</v>
      </c>
      <c r="U78" s="496" t="s">
        <v>2760</v>
      </c>
      <c r="V78" s="497" t="s">
        <v>2761</v>
      </c>
      <c r="W78" s="458">
        <v>1</v>
      </c>
      <c r="X78" s="430">
        <v>44958</v>
      </c>
      <c r="Y78" s="430">
        <v>45291</v>
      </c>
      <c r="Z78" s="218"/>
      <c r="AA78" s="237"/>
      <c r="AB78" s="498"/>
      <c r="AC78" s="618"/>
      <c r="AD78" s="421"/>
      <c r="AE78" s="218"/>
      <c r="AF78" s="237"/>
      <c r="AG78" s="237"/>
      <c r="AH78" s="499"/>
      <c r="AI78" s="618"/>
      <c r="AJ78" s="500"/>
      <c r="AK78" s="218"/>
      <c r="AL78" s="237"/>
      <c r="AM78" s="237"/>
      <c r="AN78" s="498"/>
      <c r="AO78" s="427"/>
      <c r="AP78" s="500"/>
      <c r="AQ78" s="218"/>
      <c r="AR78" s="237"/>
      <c r="AS78" s="237"/>
      <c r="AT78" s="498"/>
      <c r="AU78" s="618"/>
      <c r="AV78" s="443"/>
    </row>
    <row r="79" spans="1:48" s="431" customFormat="1" ht="102" x14ac:dyDescent="0.2">
      <c r="A79" s="636"/>
      <c r="B79" s="636"/>
      <c r="C79" s="645"/>
      <c r="D79" s="619"/>
      <c r="E79" s="646"/>
      <c r="F79" s="495" t="s">
        <v>1627</v>
      </c>
      <c r="G79" s="647"/>
      <c r="H79" s="643"/>
      <c r="I79" s="651"/>
      <c r="J79" s="643"/>
      <c r="K79" s="643"/>
      <c r="L79" s="644"/>
      <c r="M79" s="495" t="s">
        <v>2762</v>
      </c>
      <c r="N79" s="427" t="s">
        <v>1442</v>
      </c>
      <c r="O79" s="427" t="s">
        <v>1443</v>
      </c>
      <c r="P79" s="643"/>
      <c r="Q79" s="643"/>
      <c r="R79" s="644"/>
      <c r="S79" s="616"/>
      <c r="T79" s="495" t="s">
        <v>2762</v>
      </c>
      <c r="U79" s="496" t="s">
        <v>2763</v>
      </c>
      <c r="V79" s="495" t="s">
        <v>2764</v>
      </c>
      <c r="W79" s="458">
        <v>1</v>
      </c>
      <c r="X79" s="430">
        <v>44958</v>
      </c>
      <c r="Y79" s="430">
        <v>45291</v>
      </c>
      <c r="Z79" s="218"/>
      <c r="AA79" s="237"/>
      <c r="AB79" s="499"/>
      <c r="AC79" s="619"/>
      <c r="AD79" s="421"/>
      <c r="AE79" s="218"/>
      <c r="AF79" s="237"/>
      <c r="AG79" s="237"/>
      <c r="AH79" s="501"/>
      <c r="AI79" s="619"/>
      <c r="AJ79" s="421"/>
      <c r="AK79" s="218"/>
      <c r="AL79" s="237"/>
      <c r="AM79" s="237"/>
      <c r="AN79" s="502"/>
      <c r="AO79" s="427"/>
      <c r="AP79" s="421"/>
      <c r="AQ79" s="218"/>
      <c r="AR79" s="237"/>
      <c r="AS79" s="237"/>
      <c r="AT79" s="502"/>
      <c r="AU79" s="619"/>
      <c r="AV79" s="443"/>
    </row>
    <row r="80" spans="1:48" s="431" customFormat="1" ht="114.75" x14ac:dyDescent="0.2">
      <c r="A80" s="636"/>
      <c r="B80" s="636"/>
      <c r="C80" s="645"/>
      <c r="D80" s="620"/>
      <c r="E80" s="646"/>
      <c r="F80" s="503" t="s">
        <v>2765</v>
      </c>
      <c r="G80" s="647"/>
      <c r="H80" s="643"/>
      <c r="I80" s="651"/>
      <c r="J80" s="643"/>
      <c r="K80" s="643"/>
      <c r="L80" s="644"/>
      <c r="M80" s="504" t="s">
        <v>2766</v>
      </c>
      <c r="N80" s="427" t="s">
        <v>1442</v>
      </c>
      <c r="O80" s="427" t="s">
        <v>1443</v>
      </c>
      <c r="P80" s="643"/>
      <c r="Q80" s="643"/>
      <c r="R80" s="644"/>
      <c r="S80" s="617"/>
      <c r="T80" s="504" t="s">
        <v>2766</v>
      </c>
      <c r="U80" s="496" t="s">
        <v>2760</v>
      </c>
      <c r="V80" s="504" t="s">
        <v>2767</v>
      </c>
      <c r="W80" s="458">
        <v>1</v>
      </c>
      <c r="X80" s="430">
        <v>44958</v>
      </c>
      <c r="Y80" s="430">
        <v>45291</v>
      </c>
      <c r="Z80" s="218"/>
      <c r="AA80" s="237"/>
      <c r="AB80" s="498"/>
      <c r="AC80" s="620"/>
      <c r="AD80" s="421"/>
      <c r="AE80" s="218"/>
      <c r="AF80" s="237"/>
      <c r="AG80" s="237"/>
      <c r="AH80" s="499"/>
      <c r="AI80" s="620"/>
      <c r="AJ80" s="421"/>
      <c r="AK80" s="218"/>
      <c r="AL80" s="237"/>
      <c r="AM80" s="237"/>
      <c r="AN80" s="498"/>
      <c r="AO80" s="427"/>
      <c r="AP80" s="421"/>
      <c r="AQ80" s="218"/>
      <c r="AR80" s="237"/>
      <c r="AS80" s="237"/>
      <c r="AT80" s="422"/>
      <c r="AU80" s="620"/>
      <c r="AV80" s="443"/>
    </row>
    <row r="81" spans="1:48" s="431" customFormat="1" ht="165.75" x14ac:dyDescent="0.2">
      <c r="A81" s="637"/>
      <c r="B81" s="637"/>
      <c r="C81" s="422" t="s">
        <v>1624</v>
      </c>
      <c r="D81" s="439" t="s">
        <v>2543</v>
      </c>
      <c r="E81" s="427" t="s">
        <v>1629</v>
      </c>
      <c r="F81" s="433" t="s">
        <v>1628</v>
      </c>
      <c r="G81" s="414" t="s">
        <v>2768</v>
      </c>
      <c r="H81" s="421" t="s">
        <v>1437</v>
      </c>
      <c r="I81" s="424" t="s">
        <v>1450</v>
      </c>
      <c r="J81" s="421" t="s">
        <v>1439</v>
      </c>
      <c r="K81" s="421" t="s">
        <v>1452</v>
      </c>
      <c r="L81" s="505" t="s">
        <v>2758</v>
      </c>
      <c r="M81" s="433" t="s">
        <v>2769</v>
      </c>
      <c r="N81" s="439" t="s">
        <v>1442</v>
      </c>
      <c r="O81" s="427" t="s">
        <v>1443</v>
      </c>
      <c r="P81" s="421" t="s">
        <v>1471</v>
      </c>
      <c r="Q81" s="421" t="s">
        <v>1452</v>
      </c>
      <c r="R81" s="425" t="str">
        <f>VLOOKUP(P81,'[35]2. Anexos'!$B$35:$G$41,(HLOOKUP(Q81,'[35]2. Anexos'!$C$35:$G$36,2,0)),0)</f>
        <v>Bajo</v>
      </c>
      <c r="S81" s="479" t="s">
        <v>1454</v>
      </c>
      <c r="T81" s="433" t="s">
        <v>2769</v>
      </c>
      <c r="U81" s="244" t="s">
        <v>2770</v>
      </c>
      <c r="V81" s="433" t="s">
        <v>2771</v>
      </c>
      <c r="W81" s="449">
        <v>1</v>
      </c>
      <c r="X81" s="430">
        <v>44958</v>
      </c>
      <c r="Y81" s="430">
        <v>45291</v>
      </c>
      <c r="Z81" s="218"/>
      <c r="AA81" s="237"/>
      <c r="AB81" s="421"/>
      <c r="AC81" s="427"/>
      <c r="AD81" s="421"/>
      <c r="AE81" s="238"/>
      <c r="AF81" s="239"/>
      <c r="AG81" s="239"/>
      <c r="AH81" s="422"/>
      <c r="AI81" s="506"/>
      <c r="AJ81" s="500"/>
      <c r="AK81" s="218"/>
      <c r="AL81" s="239"/>
      <c r="AM81" s="239"/>
      <c r="AN81" s="422"/>
      <c r="AO81" s="427"/>
      <c r="AP81" s="421"/>
      <c r="AQ81" s="218"/>
      <c r="AR81" s="237"/>
      <c r="AS81" s="237"/>
      <c r="AT81" s="422"/>
      <c r="AU81" s="427"/>
      <c r="AV81" s="443"/>
    </row>
    <row r="82" spans="1:48" s="431" customFormat="1" ht="293.25" x14ac:dyDescent="0.2">
      <c r="A82" s="618" t="s">
        <v>1630</v>
      </c>
      <c r="B82" s="635" t="s">
        <v>1631</v>
      </c>
      <c r="C82" s="433" t="s">
        <v>2772</v>
      </c>
      <c r="D82" s="439" t="s">
        <v>2543</v>
      </c>
      <c r="E82" s="444" t="s">
        <v>1632</v>
      </c>
      <c r="F82" s="433" t="s">
        <v>2773</v>
      </c>
      <c r="G82" s="414" t="s">
        <v>2774</v>
      </c>
      <c r="H82" s="433" t="s">
        <v>1437</v>
      </c>
      <c r="I82" s="436" t="s">
        <v>1438</v>
      </c>
      <c r="J82" s="433" t="s">
        <v>1451</v>
      </c>
      <c r="K82" s="433" t="s">
        <v>1462</v>
      </c>
      <c r="L82" s="425" t="str">
        <f>VLOOKUP(J82,'[36]2. Anexos'!$B$35:$G$41,(HLOOKUP(K82,'[36]2. Anexos'!$C$35:$G$36,2,0)),0)</f>
        <v>Moderado</v>
      </c>
      <c r="M82" s="433" t="s">
        <v>1633</v>
      </c>
      <c r="N82" s="439" t="s">
        <v>1442</v>
      </c>
      <c r="O82" s="439" t="s">
        <v>1443</v>
      </c>
      <c r="P82" s="433" t="s">
        <v>1439</v>
      </c>
      <c r="Q82" s="433" t="s">
        <v>1462</v>
      </c>
      <c r="R82" s="425" t="str">
        <f>VLOOKUP(P82,'[36]2. Anexos'!$B$35:$G$41,(HLOOKUP(Q82,'[36]2. Anexos'!$C$35:$G$36,2,0)),0)</f>
        <v>Moderado</v>
      </c>
      <c r="S82" s="448" t="s">
        <v>1454</v>
      </c>
      <c r="T82" s="433" t="s">
        <v>1633</v>
      </c>
      <c r="U82" s="439" t="s">
        <v>2775</v>
      </c>
      <c r="V82" s="433" t="s">
        <v>2776</v>
      </c>
      <c r="W82" s="449" t="s">
        <v>1634</v>
      </c>
      <c r="X82" s="430">
        <v>44958</v>
      </c>
      <c r="Y82" s="430">
        <v>45291</v>
      </c>
      <c r="Z82" s="223"/>
      <c r="AA82" s="226"/>
      <c r="AB82" s="433"/>
      <c r="AC82" s="439"/>
      <c r="AD82" s="433"/>
      <c r="AE82" s="223"/>
      <c r="AF82" s="226"/>
      <c r="AG82" s="226"/>
      <c r="AH82" s="433"/>
      <c r="AI82" s="439"/>
      <c r="AJ82" s="433"/>
      <c r="AK82" s="228"/>
      <c r="AL82" s="226"/>
      <c r="AM82" s="226"/>
      <c r="AN82" s="433"/>
      <c r="AO82" s="439"/>
      <c r="AP82" s="435"/>
      <c r="AQ82" s="240"/>
      <c r="AR82" s="242"/>
      <c r="AS82" s="242"/>
      <c r="AT82" s="433"/>
      <c r="AU82" s="439"/>
      <c r="AV82" s="433"/>
    </row>
    <row r="83" spans="1:48" s="431" customFormat="1" ht="229.5" x14ac:dyDescent="0.2">
      <c r="A83" s="620"/>
      <c r="B83" s="637"/>
      <c r="C83" s="433" t="s">
        <v>1635</v>
      </c>
      <c r="D83" s="439" t="s">
        <v>2543</v>
      </c>
      <c r="E83" s="444" t="s">
        <v>1636</v>
      </c>
      <c r="F83" s="433" t="s">
        <v>1637</v>
      </c>
      <c r="G83" s="414" t="s">
        <v>1638</v>
      </c>
      <c r="H83" s="433" t="s">
        <v>1437</v>
      </c>
      <c r="I83" s="436" t="s">
        <v>1438</v>
      </c>
      <c r="J83" s="433" t="s">
        <v>1439</v>
      </c>
      <c r="K83" s="433" t="s">
        <v>1452</v>
      </c>
      <c r="L83" s="425" t="str">
        <f>VLOOKUP(J83,'[36]2. Anexos'!$B$35:$G$41,(HLOOKUP(K83,'[36]2. Anexos'!$C$35:$G$36,2,0)),0)</f>
        <v>Moderado</v>
      </c>
      <c r="M83" s="433" t="s">
        <v>2777</v>
      </c>
      <c r="N83" s="439" t="s">
        <v>1442</v>
      </c>
      <c r="O83" s="439" t="s">
        <v>1443</v>
      </c>
      <c r="P83" s="433" t="s">
        <v>1439</v>
      </c>
      <c r="Q83" s="433" t="s">
        <v>1452</v>
      </c>
      <c r="R83" s="425" t="str">
        <f>VLOOKUP(P83,'[36]2. Anexos'!$B$35:$G$41,(HLOOKUP(Q83,'[36]2. Anexos'!$C$35:$G$36,2,0)),0)</f>
        <v>Moderado</v>
      </c>
      <c r="S83" s="448" t="s">
        <v>1454</v>
      </c>
      <c r="T83" s="433" t="s">
        <v>2778</v>
      </c>
      <c r="U83" s="439" t="s">
        <v>2779</v>
      </c>
      <c r="V83" s="433" t="s">
        <v>2780</v>
      </c>
      <c r="W83" s="439" t="s">
        <v>1639</v>
      </c>
      <c r="X83" s="430">
        <v>44958</v>
      </c>
      <c r="Y83" s="430">
        <v>45291</v>
      </c>
      <c r="Z83" s="223"/>
      <c r="AA83" s="226"/>
      <c r="AB83" s="433"/>
      <c r="AC83" s="439"/>
      <c r="AD83" s="433"/>
      <c r="AE83" s="223"/>
      <c r="AF83" s="226"/>
      <c r="AG83" s="226"/>
      <c r="AH83" s="433"/>
      <c r="AI83" s="439"/>
      <c r="AJ83" s="433"/>
      <c r="AK83" s="228"/>
      <c r="AL83" s="226"/>
      <c r="AM83" s="226"/>
      <c r="AN83" s="433"/>
      <c r="AO83" s="439"/>
      <c r="AP83" s="435"/>
      <c r="AQ83" s="240"/>
      <c r="AR83" s="242"/>
      <c r="AS83" s="242"/>
      <c r="AT83" s="433"/>
      <c r="AU83" s="439"/>
      <c r="AV83" s="433"/>
    </row>
    <row r="84" spans="1:48" s="431" customFormat="1" ht="114.75" x14ac:dyDescent="0.2">
      <c r="A84" s="635" t="s">
        <v>1640</v>
      </c>
      <c r="B84" s="635" t="s">
        <v>1641</v>
      </c>
      <c r="C84" s="635" t="s">
        <v>1642</v>
      </c>
      <c r="D84" s="618" t="s">
        <v>1956</v>
      </c>
      <c r="E84" s="638" t="s">
        <v>1643</v>
      </c>
      <c r="F84" s="635" t="s">
        <v>1644</v>
      </c>
      <c r="G84" s="621" t="s">
        <v>1645</v>
      </c>
      <c r="H84" s="618" t="s">
        <v>1449</v>
      </c>
      <c r="I84" s="640" t="s">
        <v>1450</v>
      </c>
      <c r="J84" s="635" t="s">
        <v>1451</v>
      </c>
      <c r="K84" s="635" t="s">
        <v>1462</v>
      </c>
      <c r="L84" s="612" t="str">
        <f>VLOOKUP(J84,'[37]2. Anexos'!$B$35:$G$41,(HLOOKUP(K84,'[37]2. Anexos'!$C$35:$G$36,2,0)),0)</f>
        <v>Moderado</v>
      </c>
      <c r="M84" s="433" t="s">
        <v>2781</v>
      </c>
      <c r="N84" s="439" t="s">
        <v>1442</v>
      </c>
      <c r="O84" s="439" t="s">
        <v>1443</v>
      </c>
      <c r="P84" s="618" t="s">
        <v>1439</v>
      </c>
      <c r="Q84" s="618" t="s">
        <v>1462</v>
      </c>
      <c r="R84" s="612" t="str">
        <f>VLOOKUP(P84,'[37]2. Anexos'!$B$35:$G$41,(HLOOKUP(Q84,'[37]2. Anexos'!$C$35:$G$36,2,0)),0)</f>
        <v>Moderado</v>
      </c>
      <c r="S84" s="615" t="s">
        <v>1454</v>
      </c>
      <c r="T84" s="433" t="s">
        <v>2781</v>
      </c>
      <c r="U84" s="433" t="s">
        <v>1646</v>
      </c>
      <c r="V84" s="433" t="s">
        <v>2782</v>
      </c>
      <c r="W84" s="449">
        <v>1</v>
      </c>
      <c r="X84" s="430">
        <v>44958</v>
      </c>
      <c r="Y84" s="430">
        <v>45291</v>
      </c>
      <c r="Z84" s="223"/>
      <c r="AA84" s="229"/>
      <c r="AB84" s="433"/>
      <c r="AC84" s="618"/>
      <c r="AD84" s="433"/>
      <c r="AE84" s="223"/>
      <c r="AF84" s="229"/>
      <c r="AG84" s="229"/>
      <c r="AH84" s="433"/>
      <c r="AI84" s="618"/>
      <c r="AJ84" s="433"/>
      <c r="AK84" s="223"/>
      <c r="AL84" s="229"/>
      <c r="AM84" s="229"/>
      <c r="AN84" s="225"/>
      <c r="AO84" s="633"/>
      <c r="AP84" s="225"/>
      <c r="AQ84" s="223"/>
      <c r="AR84" s="229"/>
      <c r="AS84" s="229"/>
      <c r="AT84" s="433"/>
      <c r="AU84" s="618"/>
      <c r="AV84" s="433"/>
    </row>
    <row r="85" spans="1:48" s="431" customFormat="1" ht="102" x14ac:dyDescent="0.2">
      <c r="A85" s="637"/>
      <c r="B85" s="637"/>
      <c r="C85" s="637"/>
      <c r="D85" s="620"/>
      <c r="E85" s="639"/>
      <c r="F85" s="637"/>
      <c r="G85" s="623"/>
      <c r="H85" s="620"/>
      <c r="I85" s="641"/>
      <c r="J85" s="637"/>
      <c r="K85" s="637"/>
      <c r="L85" s="614"/>
      <c r="M85" s="433" t="s">
        <v>2783</v>
      </c>
      <c r="N85" s="439" t="s">
        <v>1442</v>
      </c>
      <c r="O85" s="439" t="s">
        <v>1443</v>
      </c>
      <c r="P85" s="620"/>
      <c r="Q85" s="620"/>
      <c r="R85" s="614"/>
      <c r="S85" s="617"/>
      <c r="T85" s="433" t="s">
        <v>2783</v>
      </c>
      <c r="U85" s="433" t="s">
        <v>1647</v>
      </c>
      <c r="V85" s="433" t="s">
        <v>1648</v>
      </c>
      <c r="W85" s="449">
        <v>1</v>
      </c>
      <c r="X85" s="430">
        <v>44958</v>
      </c>
      <c r="Y85" s="430">
        <v>45291</v>
      </c>
      <c r="Z85" s="223"/>
      <c r="AA85" s="229"/>
      <c r="AB85" s="433"/>
      <c r="AC85" s="620"/>
      <c r="AD85" s="433"/>
      <c r="AE85" s="223"/>
      <c r="AF85" s="229"/>
      <c r="AG85" s="229"/>
      <c r="AH85" s="433"/>
      <c r="AI85" s="620"/>
      <c r="AJ85" s="433"/>
      <c r="AK85" s="223"/>
      <c r="AL85" s="229"/>
      <c r="AM85" s="229"/>
      <c r="AN85" s="225"/>
      <c r="AO85" s="634"/>
      <c r="AP85" s="225"/>
      <c r="AQ85" s="223"/>
      <c r="AR85" s="229"/>
      <c r="AS85" s="229"/>
      <c r="AT85" s="433"/>
      <c r="AU85" s="620"/>
      <c r="AV85" s="433"/>
    </row>
    <row r="86" spans="1:48" s="431" customFormat="1" ht="191.25" x14ac:dyDescent="0.2">
      <c r="A86" s="433" t="s">
        <v>39</v>
      </c>
      <c r="B86" s="433" t="s">
        <v>1649</v>
      </c>
      <c r="C86" s="441" t="s">
        <v>1650</v>
      </c>
      <c r="D86" s="433" t="s">
        <v>1845</v>
      </c>
      <c r="E86" s="434" t="s">
        <v>2784</v>
      </c>
      <c r="F86" s="433" t="s">
        <v>1651</v>
      </c>
      <c r="G86" s="414" t="s">
        <v>1652</v>
      </c>
      <c r="H86" s="433" t="s">
        <v>1449</v>
      </c>
      <c r="I86" s="436" t="s">
        <v>1450</v>
      </c>
      <c r="J86" s="433" t="s">
        <v>1439</v>
      </c>
      <c r="K86" s="433" t="s">
        <v>1462</v>
      </c>
      <c r="L86" s="425" t="str">
        <f>VLOOKUP(J86,'[38]2. Anexos'!$B$35:$G$41,(HLOOKUP(K86,'[38]2. Anexos'!$C$35:$G$36,2,0)),0)</f>
        <v>Moderado</v>
      </c>
      <c r="M86" s="225" t="s">
        <v>2785</v>
      </c>
      <c r="N86" s="439" t="s">
        <v>1442</v>
      </c>
      <c r="O86" s="439" t="s">
        <v>1443</v>
      </c>
      <c r="P86" s="433" t="s">
        <v>1439</v>
      </c>
      <c r="Q86" s="433" t="s">
        <v>1462</v>
      </c>
      <c r="R86" s="425" t="str">
        <f>VLOOKUP(P86,'[38]2. Anexos'!$B$35:$G$41,(HLOOKUP(Q86,'[38]2. Anexos'!$C$35:$G$36,2,0)),0)</f>
        <v>Moderado</v>
      </c>
      <c r="S86" s="448" t="s">
        <v>1454</v>
      </c>
      <c r="T86" s="225" t="s">
        <v>2785</v>
      </c>
      <c r="U86" s="231" t="s">
        <v>1653</v>
      </c>
      <c r="V86" s="433" t="s">
        <v>2786</v>
      </c>
      <c r="W86" s="439">
        <v>10</v>
      </c>
      <c r="X86" s="430">
        <v>44958</v>
      </c>
      <c r="Y86" s="430">
        <v>45291</v>
      </c>
      <c r="Z86" s="223"/>
      <c r="AA86" s="226"/>
      <c r="AB86" s="225"/>
      <c r="AC86" s="439"/>
      <c r="AD86" s="225"/>
      <c r="AE86" s="233"/>
      <c r="AF86" s="226"/>
      <c r="AG86" s="226"/>
      <c r="AH86" s="225"/>
      <c r="AI86" s="439"/>
      <c r="AJ86" s="225"/>
      <c r="AK86" s="223"/>
      <c r="AL86" s="224"/>
      <c r="AM86" s="224"/>
      <c r="AN86" s="225"/>
      <c r="AO86" s="439"/>
      <c r="AP86" s="225"/>
      <c r="AQ86" s="223"/>
      <c r="AR86" s="226"/>
      <c r="AS86" s="226"/>
      <c r="AT86" s="225"/>
      <c r="AU86" s="439"/>
      <c r="AV86" s="225"/>
    </row>
    <row r="87" spans="1:48" s="431" customFormat="1" ht="140.25" x14ac:dyDescent="0.2">
      <c r="A87" s="635" t="s">
        <v>1654</v>
      </c>
      <c r="B87" s="635" t="s">
        <v>1655</v>
      </c>
      <c r="C87" s="441" t="s">
        <v>1656</v>
      </c>
      <c r="D87" s="439" t="s">
        <v>2567</v>
      </c>
      <c r="E87" s="433" t="s">
        <v>1657</v>
      </c>
      <c r="F87" s="433" t="s">
        <v>2787</v>
      </c>
      <c r="G87" s="414" t="s">
        <v>1658</v>
      </c>
      <c r="H87" s="433" t="s">
        <v>1449</v>
      </c>
      <c r="I87" s="436" t="s">
        <v>1461</v>
      </c>
      <c r="J87" s="433" t="s">
        <v>1501</v>
      </c>
      <c r="K87" s="433" t="s">
        <v>1462</v>
      </c>
      <c r="L87" s="425" t="str">
        <f>VLOOKUP(J87,'[39]2. Anexos'!$B$35:$G$41,(HLOOKUP(K87,'[39]2. Anexos'!$C$35:$G$36,2,0)),0)</f>
        <v>Alto</v>
      </c>
      <c r="M87" s="463" t="s">
        <v>2788</v>
      </c>
      <c r="N87" s="439" t="s">
        <v>1442</v>
      </c>
      <c r="O87" s="439" t="s">
        <v>1443</v>
      </c>
      <c r="P87" s="433" t="s">
        <v>1451</v>
      </c>
      <c r="Q87" s="433" t="s">
        <v>1462</v>
      </c>
      <c r="R87" s="425" t="str">
        <f>VLOOKUP(P87,'[39]2. Anexos'!$B$35:$G$41,(HLOOKUP(Q87,'[39]2. Anexos'!$C$35:$G$36,2,0)),0)</f>
        <v>Moderado</v>
      </c>
      <c r="S87" s="448" t="s">
        <v>1454</v>
      </c>
      <c r="T87" s="463" t="s">
        <v>2788</v>
      </c>
      <c r="U87" s="433" t="s">
        <v>1659</v>
      </c>
      <c r="V87" s="433" t="s">
        <v>2789</v>
      </c>
      <c r="W87" s="449" t="s">
        <v>2790</v>
      </c>
      <c r="X87" s="430">
        <v>44958</v>
      </c>
      <c r="Y87" s="430">
        <v>45291</v>
      </c>
      <c r="Z87" s="223"/>
      <c r="AA87" s="226"/>
      <c r="AB87" s="507"/>
      <c r="AC87" s="439"/>
      <c r="AD87" s="443"/>
      <c r="AE87" s="228"/>
      <c r="AF87" s="226"/>
      <c r="AG87" s="226"/>
      <c r="AH87" s="508"/>
      <c r="AI87" s="439"/>
      <c r="AJ87" s="433"/>
      <c r="AK87" s="223"/>
      <c r="AL87" s="229"/>
      <c r="AM87" s="229"/>
      <c r="AN87" s="227"/>
      <c r="AO87" s="221"/>
      <c r="AP87" s="225"/>
      <c r="AQ87" s="240"/>
      <c r="AR87" s="242"/>
      <c r="AS87" s="242"/>
      <c r="AT87" s="509"/>
      <c r="AU87" s="439"/>
      <c r="AV87" s="433"/>
    </row>
    <row r="88" spans="1:48" s="431" customFormat="1" ht="178.5" x14ac:dyDescent="0.2">
      <c r="A88" s="636"/>
      <c r="B88" s="636"/>
      <c r="C88" s="624" t="s">
        <v>1660</v>
      </c>
      <c r="D88" s="624" t="s">
        <v>2567</v>
      </c>
      <c r="E88" s="624" t="s">
        <v>1661</v>
      </c>
      <c r="F88" s="630" t="s">
        <v>1662</v>
      </c>
      <c r="G88" s="621" t="s">
        <v>2791</v>
      </c>
      <c r="H88" s="624" t="s">
        <v>1449</v>
      </c>
      <c r="I88" s="627" t="s">
        <v>1461</v>
      </c>
      <c r="J88" s="630" t="s">
        <v>1439</v>
      </c>
      <c r="K88" s="630" t="s">
        <v>1440</v>
      </c>
      <c r="L88" s="612" t="str">
        <f>VLOOKUP(J88,'[39]2. Anexos'!$B$35:$G$41,(HLOOKUP(K88,'[39]2. Anexos'!$C$35:$G$36,2,0)),0)</f>
        <v>Alto</v>
      </c>
      <c r="M88" s="463" t="s">
        <v>2792</v>
      </c>
      <c r="N88" s="478" t="s">
        <v>1442</v>
      </c>
      <c r="O88" s="478" t="s">
        <v>1443</v>
      </c>
      <c r="P88" s="609" t="s">
        <v>1471</v>
      </c>
      <c r="Q88" s="609" t="s">
        <v>1440</v>
      </c>
      <c r="R88" s="612" t="str">
        <f>VLOOKUP(P88,'[39]2. Anexos'!$B$35:$G$41,(HLOOKUP(Q88,'[39]2. Anexos'!$C$35:$G$36,2,0)),0)</f>
        <v>Alto</v>
      </c>
      <c r="S88" s="615" t="s">
        <v>1454</v>
      </c>
      <c r="T88" s="463" t="s">
        <v>2792</v>
      </c>
      <c r="U88" s="433" t="s">
        <v>1663</v>
      </c>
      <c r="V88" s="433" t="s">
        <v>2793</v>
      </c>
      <c r="W88" s="226">
        <v>1</v>
      </c>
      <c r="X88" s="430">
        <v>44958</v>
      </c>
      <c r="Y88" s="430">
        <v>45291</v>
      </c>
      <c r="Z88" s="223"/>
      <c r="AA88" s="226"/>
      <c r="AB88" s="508"/>
      <c r="AC88" s="618"/>
      <c r="AD88" s="433"/>
      <c r="AE88" s="228"/>
      <c r="AF88" s="226"/>
      <c r="AG88" s="226"/>
      <c r="AH88" s="508"/>
      <c r="AI88" s="618"/>
      <c r="AJ88" s="433"/>
      <c r="AK88" s="223"/>
      <c r="AL88" s="229"/>
      <c r="AM88" s="229"/>
      <c r="AN88" s="227"/>
      <c r="AO88" s="633"/>
      <c r="AP88" s="225"/>
      <c r="AQ88" s="240"/>
      <c r="AR88" s="242"/>
      <c r="AS88" s="242"/>
      <c r="AT88" s="509"/>
      <c r="AU88" s="618"/>
      <c r="AV88" s="433"/>
    </row>
    <row r="89" spans="1:48" s="431" customFormat="1" ht="114.75" x14ac:dyDescent="0.2">
      <c r="A89" s="636"/>
      <c r="B89" s="636"/>
      <c r="C89" s="625"/>
      <c r="D89" s="625"/>
      <c r="E89" s="625"/>
      <c r="F89" s="631"/>
      <c r="G89" s="622"/>
      <c r="H89" s="625"/>
      <c r="I89" s="628"/>
      <c r="J89" s="631"/>
      <c r="K89" s="631"/>
      <c r="L89" s="613"/>
      <c r="M89" s="463" t="s">
        <v>2794</v>
      </c>
      <c r="N89" s="478" t="s">
        <v>1442</v>
      </c>
      <c r="O89" s="478" t="s">
        <v>1443</v>
      </c>
      <c r="P89" s="610"/>
      <c r="Q89" s="610"/>
      <c r="R89" s="613"/>
      <c r="S89" s="616"/>
      <c r="T89" s="463" t="s">
        <v>2795</v>
      </c>
      <c r="U89" s="433" t="s">
        <v>1663</v>
      </c>
      <c r="V89" s="433" t="s">
        <v>2796</v>
      </c>
      <c r="W89" s="226">
        <v>1</v>
      </c>
      <c r="X89" s="430">
        <v>44958</v>
      </c>
      <c r="Y89" s="430">
        <v>45291</v>
      </c>
      <c r="Z89" s="223"/>
      <c r="AA89" s="226"/>
      <c r="AB89" s="433"/>
      <c r="AC89" s="619"/>
      <c r="AD89" s="433"/>
      <c r="AE89" s="228"/>
      <c r="AF89" s="226"/>
      <c r="AG89" s="226"/>
      <c r="AH89" s="508"/>
      <c r="AI89" s="619"/>
      <c r="AJ89" s="433"/>
      <c r="AK89" s="223"/>
      <c r="AL89" s="229"/>
      <c r="AM89" s="229"/>
      <c r="AN89" s="227"/>
      <c r="AO89" s="642"/>
      <c r="AP89" s="225"/>
      <c r="AQ89" s="240"/>
      <c r="AR89" s="242"/>
      <c r="AS89" s="242"/>
      <c r="AT89" s="509"/>
      <c r="AU89" s="619"/>
      <c r="AV89" s="433"/>
    </row>
    <row r="90" spans="1:48" s="431" customFormat="1" ht="102" x14ac:dyDescent="0.2">
      <c r="A90" s="637"/>
      <c r="B90" s="637"/>
      <c r="C90" s="626"/>
      <c r="D90" s="626"/>
      <c r="E90" s="626"/>
      <c r="F90" s="632"/>
      <c r="G90" s="623"/>
      <c r="H90" s="626"/>
      <c r="I90" s="629"/>
      <c r="J90" s="632"/>
      <c r="K90" s="632"/>
      <c r="L90" s="613"/>
      <c r="M90" s="463" t="s">
        <v>2797</v>
      </c>
      <c r="N90" s="422" t="s">
        <v>1442</v>
      </c>
      <c r="O90" s="422" t="s">
        <v>1443</v>
      </c>
      <c r="P90" s="611"/>
      <c r="Q90" s="611"/>
      <c r="R90" s="614"/>
      <c r="S90" s="617"/>
      <c r="T90" s="463" t="s">
        <v>2797</v>
      </c>
      <c r="U90" s="433" t="s">
        <v>1663</v>
      </c>
      <c r="V90" s="433" t="s">
        <v>2798</v>
      </c>
      <c r="W90" s="449">
        <v>1</v>
      </c>
      <c r="X90" s="430">
        <v>44958</v>
      </c>
      <c r="Y90" s="430">
        <v>45291</v>
      </c>
      <c r="Z90" s="223"/>
      <c r="AA90" s="226"/>
      <c r="AB90" s="433"/>
      <c r="AC90" s="620"/>
      <c r="AD90" s="433"/>
      <c r="AE90" s="228"/>
      <c r="AF90" s="226"/>
      <c r="AG90" s="226"/>
      <c r="AH90" s="508"/>
      <c r="AI90" s="620"/>
      <c r="AJ90" s="433"/>
      <c r="AK90" s="223"/>
      <c r="AL90" s="229"/>
      <c r="AM90" s="229"/>
      <c r="AN90" s="227"/>
      <c r="AO90" s="634"/>
      <c r="AP90" s="225"/>
      <c r="AQ90" s="240"/>
      <c r="AR90" s="242"/>
      <c r="AS90" s="242"/>
      <c r="AT90" s="509"/>
      <c r="AU90" s="620"/>
      <c r="AV90" s="433"/>
    </row>
    <row r="91" spans="1:48" s="431" customFormat="1" x14ac:dyDescent="0.2">
      <c r="A91" s="444"/>
      <c r="B91" s="444"/>
      <c r="C91" s="444"/>
      <c r="D91" s="444"/>
      <c r="E91" s="444"/>
      <c r="F91" s="433"/>
      <c r="G91" s="433"/>
      <c r="H91" s="433"/>
      <c r="I91" s="436"/>
      <c r="J91" s="433"/>
      <c r="K91" s="433"/>
      <c r="L91" s="425" t="e">
        <f>VLOOKUP(J91,'[40]2. Anexos'!$B$35:$G$41,(HLOOKUP(K91,'[40]2. Anexos'!$C$35:$G$36,2,0)),0)</f>
        <v>#N/A</v>
      </c>
      <c r="M91" s="433"/>
      <c r="N91" s="439"/>
      <c r="O91" s="439"/>
      <c r="P91" s="433"/>
      <c r="Q91" s="433"/>
      <c r="R91" s="425" t="e">
        <f>VLOOKUP(P91,'[40]2. Anexos'!$B$35:$G$41,(HLOOKUP(Q91,'[40]2. Anexos'!$C$35:$G$36,2,0)),0)</f>
        <v>#N/A</v>
      </c>
      <c r="S91" s="448"/>
      <c r="T91" s="433"/>
      <c r="U91" s="433"/>
      <c r="V91" s="441"/>
      <c r="W91" s="441"/>
      <c r="X91" s="439"/>
      <c r="Y91" s="439"/>
      <c r="Z91" s="223"/>
      <c r="AA91" s="229"/>
      <c r="AB91" s="433"/>
      <c r="AC91" s="439"/>
      <c r="AD91" s="433"/>
      <c r="AE91" s="223"/>
      <c r="AF91" s="229"/>
      <c r="AG91" s="229"/>
      <c r="AH91" s="433"/>
      <c r="AI91" s="439"/>
      <c r="AJ91" s="433"/>
      <c r="AK91" s="223"/>
      <c r="AL91" s="229"/>
      <c r="AM91" s="229"/>
      <c r="AN91" s="433"/>
      <c r="AO91" s="439"/>
      <c r="AP91" s="433"/>
      <c r="AQ91" s="223"/>
      <c r="AR91" s="229"/>
      <c r="AS91" s="229"/>
      <c r="AT91" s="433"/>
      <c r="AU91" s="439"/>
      <c r="AV91" s="433"/>
    </row>
    <row r="92" spans="1:48" x14ac:dyDescent="0.2">
      <c r="F92" s="431"/>
      <c r="G92" s="431"/>
    </row>
  </sheetData>
  <sheetProtection formatCells="0" formatColumns="0" formatRows="0" insertColumns="0" insertRows="0" insertHyperlinks="0" deleteColumns="0" deleteRows="0" sort="0" autoFilter="0" pivotTables="0"/>
  <mergeCells count="424">
    <mergeCell ref="A1:B4"/>
    <mergeCell ref="C1:AT4"/>
    <mergeCell ref="A5:AU5"/>
    <mergeCell ref="A6:B6"/>
    <mergeCell ref="A8:L8"/>
    <mergeCell ref="M8:Y8"/>
    <mergeCell ref="Z8:AV8"/>
    <mergeCell ref="AK9:AP9"/>
    <mergeCell ref="AQ9:AV9"/>
    <mergeCell ref="P9:R9"/>
    <mergeCell ref="S9:S10"/>
    <mergeCell ref="T9:Y9"/>
    <mergeCell ref="Z9:AD9"/>
    <mergeCell ref="AE9:AJ9"/>
    <mergeCell ref="A11:A14"/>
    <mergeCell ref="B11:B14"/>
    <mergeCell ref="A15:A17"/>
    <mergeCell ref="B15:B17"/>
    <mergeCell ref="C16:C17"/>
    <mergeCell ref="D16:D17"/>
    <mergeCell ref="E16:E17"/>
    <mergeCell ref="G16:G17"/>
    <mergeCell ref="O9:O10"/>
    <mergeCell ref="G9:G10"/>
    <mergeCell ref="H9:H10"/>
    <mergeCell ref="I9:I10"/>
    <mergeCell ref="J9:L9"/>
    <mergeCell ref="M9:M10"/>
    <mergeCell ref="N9:N10"/>
    <mergeCell ref="A9:A10"/>
    <mergeCell ref="B9:B10"/>
    <mergeCell ref="C9:C10"/>
    <mergeCell ref="D9:D10"/>
    <mergeCell ref="E9:E10"/>
    <mergeCell ref="F9:F10"/>
    <mergeCell ref="AU16:AU17"/>
    <mergeCell ref="A19:A20"/>
    <mergeCell ref="B19:B20"/>
    <mergeCell ref="C19:C20"/>
    <mergeCell ref="D19:D20"/>
    <mergeCell ref="E19:E20"/>
    <mergeCell ref="F19:F20"/>
    <mergeCell ref="G19:G20"/>
    <mergeCell ref="H19:H20"/>
    <mergeCell ref="I19:I20"/>
    <mergeCell ref="Q16:Q17"/>
    <mergeCell ref="R16:R17"/>
    <mergeCell ref="S16:S17"/>
    <mergeCell ref="AC16:AC17"/>
    <mergeCell ref="AI16:AI17"/>
    <mergeCell ref="AO16:AO17"/>
    <mergeCell ref="H16:H17"/>
    <mergeCell ref="I16:I17"/>
    <mergeCell ref="J16:J17"/>
    <mergeCell ref="K16:K17"/>
    <mergeCell ref="L16:L17"/>
    <mergeCell ref="P16:P17"/>
    <mergeCell ref="S19:S20"/>
    <mergeCell ref="AC19:AC20"/>
    <mergeCell ref="C24:C25"/>
    <mergeCell ref="D24:D25"/>
    <mergeCell ref="AI19:AI20"/>
    <mergeCell ref="AO19:AO20"/>
    <mergeCell ref="AU19:AU20"/>
    <mergeCell ref="A21:A22"/>
    <mergeCell ref="B21:B22"/>
    <mergeCell ref="J19:J20"/>
    <mergeCell ref="K19:K20"/>
    <mergeCell ref="L19:L20"/>
    <mergeCell ref="P19:P20"/>
    <mergeCell ref="Q19:Q20"/>
    <mergeCell ref="R19:R20"/>
    <mergeCell ref="S24:S25"/>
    <mergeCell ref="AC24:AC25"/>
    <mergeCell ref="AI24:AI25"/>
    <mergeCell ref="AO24:AO25"/>
    <mergeCell ref="H24:H25"/>
    <mergeCell ref="I24:I25"/>
    <mergeCell ref="J24:J25"/>
    <mergeCell ref="K24:K25"/>
    <mergeCell ref="L24:L25"/>
    <mergeCell ref="P24:P25"/>
    <mergeCell ref="E26:E28"/>
    <mergeCell ref="G26:G28"/>
    <mergeCell ref="H26:H28"/>
    <mergeCell ref="I26:I28"/>
    <mergeCell ref="J26:J28"/>
    <mergeCell ref="K26:K28"/>
    <mergeCell ref="L26:L28"/>
    <mergeCell ref="Q24:Q25"/>
    <mergeCell ref="R24:R25"/>
    <mergeCell ref="P26:P28"/>
    <mergeCell ref="Q26:Q28"/>
    <mergeCell ref="R26:R28"/>
    <mergeCell ref="S26:S28"/>
    <mergeCell ref="AU26:AU28"/>
    <mergeCell ref="A29:A34"/>
    <mergeCell ref="B29:B34"/>
    <mergeCell ref="C29:C32"/>
    <mergeCell ref="D29:D32"/>
    <mergeCell ref="E29:E32"/>
    <mergeCell ref="A23:A28"/>
    <mergeCell ref="B23:B28"/>
    <mergeCell ref="E24:E25"/>
    <mergeCell ref="G24:G25"/>
    <mergeCell ref="AI29:AI32"/>
    <mergeCell ref="AO29:AO32"/>
    <mergeCell ref="AU29:AU32"/>
    <mergeCell ref="Q29:Q32"/>
    <mergeCell ref="R29:R32"/>
    <mergeCell ref="S29:S32"/>
    <mergeCell ref="AC29:AC32"/>
    <mergeCell ref="AU24:AU25"/>
    <mergeCell ref="C26:C28"/>
    <mergeCell ref="D26:D28"/>
    <mergeCell ref="A35:A39"/>
    <mergeCell ref="B35:B39"/>
    <mergeCell ref="C38:C39"/>
    <mergeCell ref="D38:D39"/>
    <mergeCell ref="E38:E39"/>
    <mergeCell ref="F38:F39"/>
    <mergeCell ref="G38:G39"/>
    <mergeCell ref="L29:L32"/>
    <mergeCell ref="P29:P32"/>
    <mergeCell ref="F29:F32"/>
    <mergeCell ref="G29:G32"/>
    <mergeCell ref="H29:H32"/>
    <mergeCell ref="I29:I32"/>
    <mergeCell ref="J29:J32"/>
    <mergeCell ref="K29:K32"/>
    <mergeCell ref="AU38:AU39"/>
    <mergeCell ref="A40:A44"/>
    <mergeCell ref="B40:B44"/>
    <mergeCell ref="C40:C41"/>
    <mergeCell ref="D40:D41"/>
    <mergeCell ref="E40:E41"/>
    <mergeCell ref="G40:G41"/>
    <mergeCell ref="H40:H41"/>
    <mergeCell ref="I40:I41"/>
    <mergeCell ref="J40:J41"/>
    <mergeCell ref="Q38:Q39"/>
    <mergeCell ref="R38:R39"/>
    <mergeCell ref="S38:S39"/>
    <mergeCell ref="AC38:AC39"/>
    <mergeCell ref="AI38:AI39"/>
    <mergeCell ref="AO38:AO39"/>
    <mergeCell ref="H38:H39"/>
    <mergeCell ref="I38:I39"/>
    <mergeCell ref="J38:J39"/>
    <mergeCell ref="K38:K39"/>
    <mergeCell ref="L38:L39"/>
    <mergeCell ref="P38:P39"/>
    <mergeCell ref="AC40:AC41"/>
    <mergeCell ref="AI40:AI41"/>
    <mergeCell ref="AO40:AO41"/>
    <mergeCell ref="AU40:AU41"/>
    <mergeCell ref="C42:C44"/>
    <mergeCell ref="D42:D44"/>
    <mergeCell ref="E42:E44"/>
    <mergeCell ref="G42:G44"/>
    <mergeCell ref="H42:H44"/>
    <mergeCell ref="I42:I44"/>
    <mergeCell ref="K40:K41"/>
    <mergeCell ref="L40:L41"/>
    <mergeCell ref="P40:P41"/>
    <mergeCell ref="Q40:Q41"/>
    <mergeCell ref="R40:R41"/>
    <mergeCell ref="S40:S41"/>
    <mergeCell ref="S42:S44"/>
    <mergeCell ref="AB42:AB44"/>
    <mergeCell ref="AH42:AH44"/>
    <mergeCell ref="AN42:AN44"/>
    <mergeCell ref="P42:P44"/>
    <mergeCell ref="Q42:Q44"/>
    <mergeCell ref="R42:R44"/>
    <mergeCell ref="A45:A49"/>
    <mergeCell ref="B45:B49"/>
    <mergeCell ref="C48:C49"/>
    <mergeCell ref="D48:D49"/>
    <mergeCell ref="E48:E49"/>
    <mergeCell ref="G48:G49"/>
    <mergeCell ref="J42:J44"/>
    <mergeCell ref="K42:K44"/>
    <mergeCell ref="L42:L44"/>
    <mergeCell ref="AU48:AU49"/>
    <mergeCell ref="A50:A53"/>
    <mergeCell ref="B50:B53"/>
    <mergeCell ref="C50:C52"/>
    <mergeCell ref="D50:D52"/>
    <mergeCell ref="E50:E52"/>
    <mergeCell ref="G50:G52"/>
    <mergeCell ref="H50:H52"/>
    <mergeCell ref="I50:I52"/>
    <mergeCell ref="J50:J52"/>
    <mergeCell ref="Q48:Q49"/>
    <mergeCell ref="R48:R49"/>
    <mergeCell ref="S48:S49"/>
    <mergeCell ref="AB48:AB49"/>
    <mergeCell ref="AH48:AH49"/>
    <mergeCell ref="AN48:AN49"/>
    <mergeCell ref="H48:H49"/>
    <mergeCell ref="I48:I49"/>
    <mergeCell ref="J48:J49"/>
    <mergeCell ref="K48:K49"/>
    <mergeCell ref="L48:L49"/>
    <mergeCell ref="P48:P49"/>
    <mergeCell ref="AC50:AC52"/>
    <mergeCell ref="AI50:AI52"/>
    <mergeCell ref="AO50:AO52"/>
    <mergeCell ref="AU50:AU52"/>
    <mergeCell ref="F51:F52"/>
    <mergeCell ref="A54:A57"/>
    <mergeCell ref="B54:B57"/>
    <mergeCell ref="C56:C57"/>
    <mergeCell ref="D56:D57"/>
    <mergeCell ref="E56:E57"/>
    <mergeCell ref="K50:K52"/>
    <mergeCell ref="L50:L52"/>
    <mergeCell ref="P50:P52"/>
    <mergeCell ref="Q50:Q52"/>
    <mergeCell ref="R50:R52"/>
    <mergeCell ref="S50:S52"/>
    <mergeCell ref="AU56:AU57"/>
    <mergeCell ref="N56:N57"/>
    <mergeCell ref="O56:O57"/>
    <mergeCell ref="P56:P57"/>
    <mergeCell ref="Q56:Q57"/>
    <mergeCell ref="R56:R57"/>
    <mergeCell ref="S56:S57"/>
    <mergeCell ref="G56:G57"/>
    <mergeCell ref="H56:H57"/>
    <mergeCell ref="I56:I57"/>
    <mergeCell ref="A58:A72"/>
    <mergeCell ref="B58:B72"/>
    <mergeCell ref="C58:C59"/>
    <mergeCell ref="D58:D59"/>
    <mergeCell ref="E58:E59"/>
    <mergeCell ref="F58:F59"/>
    <mergeCell ref="G58:G59"/>
    <mergeCell ref="H58:H59"/>
    <mergeCell ref="I58:I59"/>
    <mergeCell ref="C62:C64"/>
    <mergeCell ref="D62:D64"/>
    <mergeCell ref="E62:E64"/>
    <mergeCell ref="F62:F64"/>
    <mergeCell ref="G62:G64"/>
    <mergeCell ref="H62:H64"/>
    <mergeCell ref="I62:I64"/>
    <mergeCell ref="C68:C69"/>
    <mergeCell ref="D68:D69"/>
    <mergeCell ref="E68:E69"/>
    <mergeCell ref="F68:F69"/>
    <mergeCell ref="G68:G69"/>
    <mergeCell ref="J56:J57"/>
    <mergeCell ref="K56:K57"/>
    <mergeCell ref="L56:L57"/>
    <mergeCell ref="S58:S59"/>
    <mergeCell ref="AC58:AC59"/>
    <mergeCell ref="AI58:AI59"/>
    <mergeCell ref="AO58:AO59"/>
    <mergeCell ref="AU58:AU59"/>
    <mergeCell ref="C60:C61"/>
    <mergeCell ref="D60:D61"/>
    <mergeCell ref="E60:E61"/>
    <mergeCell ref="F60:F61"/>
    <mergeCell ref="G60:G61"/>
    <mergeCell ref="J58:J59"/>
    <mergeCell ref="K58:K59"/>
    <mergeCell ref="L58:L59"/>
    <mergeCell ref="P58:P59"/>
    <mergeCell ref="Q58:Q59"/>
    <mergeCell ref="R58:R59"/>
    <mergeCell ref="AU60:AU61"/>
    <mergeCell ref="J62:J64"/>
    <mergeCell ref="K62:K64"/>
    <mergeCell ref="Q60:Q61"/>
    <mergeCell ref="R60:R61"/>
    <mergeCell ref="S60:S61"/>
    <mergeCell ref="AC60:AC61"/>
    <mergeCell ref="AI60:AI61"/>
    <mergeCell ref="AO60:AO61"/>
    <mergeCell ref="H60:H61"/>
    <mergeCell ref="I60:I61"/>
    <mergeCell ref="J60:J61"/>
    <mergeCell ref="K60:K61"/>
    <mergeCell ref="L60:L61"/>
    <mergeCell ref="P60:P61"/>
    <mergeCell ref="AI62:AI64"/>
    <mergeCell ref="AO62:AO64"/>
    <mergeCell ref="AU62:AU64"/>
    <mergeCell ref="C65:C67"/>
    <mergeCell ref="D65:D67"/>
    <mergeCell ref="E65:E67"/>
    <mergeCell ref="F65:F67"/>
    <mergeCell ref="G65:G67"/>
    <mergeCell ref="H65:H67"/>
    <mergeCell ref="I65:I67"/>
    <mergeCell ref="L62:L64"/>
    <mergeCell ref="P62:P64"/>
    <mergeCell ref="Q62:Q64"/>
    <mergeCell ref="R62:R64"/>
    <mergeCell ref="S62:S64"/>
    <mergeCell ref="AC62:AC64"/>
    <mergeCell ref="S65:S67"/>
    <mergeCell ref="AC65:AC67"/>
    <mergeCell ref="AI65:AI67"/>
    <mergeCell ref="AO65:AO67"/>
    <mergeCell ref="AU65:AU67"/>
    <mergeCell ref="J65:J67"/>
    <mergeCell ref="K65:K67"/>
    <mergeCell ref="L65:L67"/>
    <mergeCell ref="P65:P67"/>
    <mergeCell ref="Q65:Q67"/>
    <mergeCell ref="R65:R67"/>
    <mergeCell ref="AU68:AU69"/>
    <mergeCell ref="C70:C72"/>
    <mergeCell ref="D70:D72"/>
    <mergeCell ref="E70:E72"/>
    <mergeCell ref="F70:F72"/>
    <mergeCell ref="G70:G72"/>
    <mergeCell ref="H70:H72"/>
    <mergeCell ref="I70:I72"/>
    <mergeCell ref="J70:J72"/>
    <mergeCell ref="K70:K72"/>
    <mergeCell ref="Q68:Q69"/>
    <mergeCell ref="R68:R69"/>
    <mergeCell ref="S68:S69"/>
    <mergeCell ref="AC68:AC69"/>
    <mergeCell ref="AI68:AI69"/>
    <mergeCell ref="AO68:AO69"/>
    <mergeCell ref="H68:H69"/>
    <mergeCell ref="I68:I69"/>
    <mergeCell ref="J68:J69"/>
    <mergeCell ref="K68:K69"/>
    <mergeCell ref="L68:L69"/>
    <mergeCell ref="P68:P69"/>
    <mergeCell ref="AI70:AI72"/>
    <mergeCell ref="AO70:AO72"/>
    <mergeCell ref="AU70:AU72"/>
    <mergeCell ref="A73:A77"/>
    <mergeCell ref="B73:B77"/>
    <mergeCell ref="C73:C77"/>
    <mergeCell ref="D73:D77"/>
    <mergeCell ref="E73:E77"/>
    <mergeCell ref="G73:G77"/>
    <mergeCell ref="H73:H77"/>
    <mergeCell ref="L70:L72"/>
    <mergeCell ref="P70:P72"/>
    <mergeCell ref="Q70:Q72"/>
    <mergeCell ref="R70:R72"/>
    <mergeCell ref="S70:S72"/>
    <mergeCell ref="AC70:AC72"/>
    <mergeCell ref="R73:R77"/>
    <mergeCell ref="S73:S77"/>
    <mergeCell ref="AC73:AC77"/>
    <mergeCell ref="AI73:AI77"/>
    <mergeCell ref="AO73:AO77"/>
    <mergeCell ref="AU73:AU77"/>
    <mergeCell ref="I73:I77"/>
    <mergeCell ref="J73:J77"/>
    <mergeCell ref="K73:K77"/>
    <mergeCell ref="L73:L77"/>
    <mergeCell ref="P73:P77"/>
    <mergeCell ref="Q73:Q77"/>
    <mergeCell ref="AC78:AC80"/>
    <mergeCell ref="AI78:AI80"/>
    <mergeCell ref="AU78:AU80"/>
    <mergeCell ref="H78:H80"/>
    <mergeCell ref="I78:I80"/>
    <mergeCell ref="J78:J80"/>
    <mergeCell ref="K78:K80"/>
    <mergeCell ref="L78:L80"/>
    <mergeCell ref="P78:P80"/>
    <mergeCell ref="A82:A83"/>
    <mergeCell ref="B82:B83"/>
    <mergeCell ref="A84:A85"/>
    <mergeCell ref="B84:B85"/>
    <mergeCell ref="C84:C85"/>
    <mergeCell ref="D84:D85"/>
    <mergeCell ref="Q78:Q80"/>
    <mergeCell ref="R78:R80"/>
    <mergeCell ref="S78:S80"/>
    <mergeCell ref="A78:A81"/>
    <mergeCell ref="B78:B81"/>
    <mergeCell ref="C78:C80"/>
    <mergeCell ref="D78:D80"/>
    <mergeCell ref="E78:E80"/>
    <mergeCell ref="G78:G80"/>
    <mergeCell ref="AC84:AC85"/>
    <mergeCell ref="AI84:AI85"/>
    <mergeCell ref="AO84:AO85"/>
    <mergeCell ref="AU84:AU85"/>
    <mergeCell ref="A87:A90"/>
    <mergeCell ref="B87:B90"/>
    <mergeCell ref="C88:C90"/>
    <mergeCell ref="D88:D90"/>
    <mergeCell ref="E88:E90"/>
    <mergeCell ref="F88:F90"/>
    <mergeCell ref="K84:K85"/>
    <mergeCell ref="L84:L85"/>
    <mergeCell ref="P84:P85"/>
    <mergeCell ref="Q84:Q85"/>
    <mergeCell ref="R84:R85"/>
    <mergeCell ref="S84:S85"/>
    <mergeCell ref="E84:E85"/>
    <mergeCell ref="F84:F85"/>
    <mergeCell ref="G84:G85"/>
    <mergeCell ref="H84:H85"/>
    <mergeCell ref="I84:I85"/>
    <mergeCell ref="J84:J85"/>
    <mergeCell ref="AO88:AO90"/>
    <mergeCell ref="AU88:AU90"/>
    <mergeCell ref="P88:P90"/>
    <mergeCell ref="Q88:Q90"/>
    <mergeCell ref="R88:R90"/>
    <mergeCell ref="S88:S90"/>
    <mergeCell ref="AC88:AC90"/>
    <mergeCell ref="AI88:AI90"/>
    <mergeCell ref="G88:G90"/>
    <mergeCell ref="H88:H90"/>
    <mergeCell ref="I88:I90"/>
    <mergeCell ref="J88:J90"/>
    <mergeCell ref="K88:K90"/>
    <mergeCell ref="L88:L90"/>
  </mergeCells>
  <conditionalFormatting sqref="L91">
    <cfRule type="containsText" dxfId="236" priority="234" operator="containsText" text="Bajo">
      <formula>NOT(ISERROR(SEARCH("Bajo",L91)))</formula>
    </cfRule>
    <cfRule type="containsText" dxfId="235" priority="235" operator="containsText" text="Moderado">
      <formula>NOT(ISERROR(SEARCH("Moderado",L91)))</formula>
    </cfRule>
    <cfRule type="containsText" dxfId="234" priority="236" operator="containsText" text="Alto">
      <formula>NOT(ISERROR(SEARCH("Alto",L91)))</formula>
    </cfRule>
    <cfRule type="containsText" dxfId="233" priority="237" operator="containsText" text="Extremo">
      <formula>NOT(ISERROR(SEARCH("Extremo",L91)))</formula>
    </cfRule>
  </conditionalFormatting>
  <conditionalFormatting sqref="R91">
    <cfRule type="containsText" dxfId="232" priority="230" operator="containsText" text="Bajo">
      <formula>NOT(ISERROR(SEARCH("Bajo",R91)))</formula>
    </cfRule>
    <cfRule type="containsText" dxfId="231" priority="231" operator="containsText" text="Moderado">
      <formula>NOT(ISERROR(SEARCH("Moderado",R91)))</formula>
    </cfRule>
    <cfRule type="containsText" dxfId="230" priority="232" operator="containsText" text="Alto">
      <formula>NOT(ISERROR(SEARCH("Alto",R91)))</formula>
    </cfRule>
    <cfRule type="containsText" dxfId="229" priority="233" operator="containsText" text="Extremo">
      <formula>NOT(ISERROR(SEARCH("Extremo",R91)))</formula>
    </cfRule>
  </conditionalFormatting>
  <conditionalFormatting sqref="L54">
    <cfRule type="containsText" dxfId="228" priority="226" operator="containsText" text="Bajo">
      <formula>NOT(ISERROR(SEARCH("Bajo",L54)))</formula>
    </cfRule>
    <cfRule type="containsText" dxfId="227" priority="227" operator="containsText" text="Moderado">
      <formula>NOT(ISERROR(SEARCH("Moderado",L54)))</formula>
    </cfRule>
    <cfRule type="containsText" dxfId="226" priority="228" operator="containsText" text="Alto">
      <formula>NOT(ISERROR(SEARCH("Alto",L54)))</formula>
    </cfRule>
    <cfRule type="containsText" dxfId="225" priority="229" operator="containsText" text="Extremo">
      <formula>NOT(ISERROR(SEARCH("Extremo",L54)))</formula>
    </cfRule>
  </conditionalFormatting>
  <conditionalFormatting sqref="R54">
    <cfRule type="containsText" dxfId="224" priority="222" operator="containsText" text="Bajo">
      <formula>NOT(ISERROR(SEARCH("Bajo",R54)))</formula>
    </cfRule>
    <cfRule type="containsText" dxfId="223" priority="223" operator="containsText" text="Moderado">
      <formula>NOT(ISERROR(SEARCH("Moderado",R54)))</formula>
    </cfRule>
    <cfRule type="containsText" dxfId="222" priority="224" operator="containsText" text="Alto">
      <formula>NOT(ISERROR(SEARCH("Alto",R54)))</formula>
    </cfRule>
    <cfRule type="containsText" dxfId="221" priority="225" operator="containsText" text="Extremo">
      <formula>NOT(ISERROR(SEARCH("Extremo",R54)))</formula>
    </cfRule>
  </conditionalFormatting>
  <conditionalFormatting sqref="L55">
    <cfRule type="containsText" dxfId="220" priority="218" operator="containsText" text="Bajo">
      <formula>NOT(ISERROR(SEARCH("Bajo",L55)))</formula>
    </cfRule>
    <cfRule type="containsText" dxfId="219" priority="219" operator="containsText" text="Moderado">
      <formula>NOT(ISERROR(SEARCH("Moderado",L55)))</formula>
    </cfRule>
    <cfRule type="containsText" dxfId="218" priority="220" operator="containsText" text="Alto">
      <formula>NOT(ISERROR(SEARCH("Alto",L55)))</formula>
    </cfRule>
    <cfRule type="containsText" dxfId="217" priority="221" operator="containsText" text="Extremo">
      <formula>NOT(ISERROR(SEARCH("Extremo",L55)))</formula>
    </cfRule>
  </conditionalFormatting>
  <conditionalFormatting sqref="R55">
    <cfRule type="containsText" dxfId="216" priority="214" operator="containsText" text="Bajo">
      <formula>NOT(ISERROR(SEARCH("Bajo",R55)))</formula>
    </cfRule>
    <cfRule type="containsText" dxfId="215" priority="215" operator="containsText" text="Moderado">
      <formula>NOT(ISERROR(SEARCH("Moderado",R55)))</formula>
    </cfRule>
    <cfRule type="containsText" dxfId="214" priority="216" operator="containsText" text="Alto">
      <formula>NOT(ISERROR(SEARCH("Alto",R55)))</formula>
    </cfRule>
    <cfRule type="containsText" dxfId="213" priority="217" operator="containsText" text="Extremo">
      <formula>NOT(ISERROR(SEARCH("Extremo",R55)))</formula>
    </cfRule>
  </conditionalFormatting>
  <conditionalFormatting sqref="R35 L35:L38 R38">
    <cfRule type="containsText" dxfId="212" priority="210" operator="containsText" text="Bajo">
      <formula>NOT(ISERROR(SEARCH("Bajo",L35)))</formula>
    </cfRule>
    <cfRule type="containsText" dxfId="211" priority="211" operator="containsText" text="Moderado">
      <formula>NOT(ISERROR(SEARCH("Moderado",L35)))</formula>
    </cfRule>
    <cfRule type="containsText" dxfId="210" priority="212" operator="containsText" text="Alto">
      <formula>NOT(ISERROR(SEARCH("Alto",L35)))</formula>
    </cfRule>
    <cfRule type="containsText" dxfId="209" priority="213" operator="containsText" text="Extremo">
      <formula>NOT(ISERROR(SEARCH("Extremo",L35)))</formula>
    </cfRule>
  </conditionalFormatting>
  <conditionalFormatting sqref="K37">
    <cfRule type="duplicateValues" dxfId="208" priority="209"/>
  </conditionalFormatting>
  <conditionalFormatting sqref="P35:Q35">
    <cfRule type="duplicateValues" dxfId="207" priority="208"/>
  </conditionalFormatting>
  <conditionalFormatting sqref="R36:R37">
    <cfRule type="containsText" dxfId="206" priority="204" operator="containsText" text="Bajo">
      <formula>NOT(ISERROR(SEARCH("Bajo",R36)))</formula>
    </cfRule>
    <cfRule type="containsText" dxfId="205" priority="205" operator="containsText" text="Moderado">
      <formula>NOT(ISERROR(SEARCH("Moderado",R36)))</formula>
    </cfRule>
    <cfRule type="containsText" dxfId="204" priority="206" operator="containsText" text="Alto">
      <formula>NOT(ISERROR(SEARCH("Alto",R36)))</formula>
    </cfRule>
    <cfRule type="containsText" dxfId="203" priority="207" operator="containsText" text="Extremo">
      <formula>NOT(ISERROR(SEARCH("Extremo",R36)))</formula>
    </cfRule>
  </conditionalFormatting>
  <conditionalFormatting sqref="L82:L83">
    <cfRule type="containsText" dxfId="202" priority="200" operator="containsText" text="Bajo">
      <formula>NOT(ISERROR(SEARCH("Bajo",L82)))</formula>
    </cfRule>
    <cfRule type="containsText" dxfId="201" priority="201" operator="containsText" text="Moderado">
      <formula>NOT(ISERROR(SEARCH("Moderado",L82)))</formula>
    </cfRule>
    <cfRule type="containsText" dxfId="200" priority="202" operator="containsText" text="Alto">
      <formula>NOT(ISERROR(SEARCH("Alto",L82)))</formula>
    </cfRule>
    <cfRule type="containsText" dxfId="199" priority="203" operator="containsText" text="Extremo">
      <formula>NOT(ISERROR(SEARCH("Extremo",L82)))</formula>
    </cfRule>
  </conditionalFormatting>
  <conditionalFormatting sqref="R82:R83">
    <cfRule type="containsText" dxfId="198" priority="196" operator="containsText" text="Bajo">
      <formula>NOT(ISERROR(SEARCH("Bajo",R82)))</formula>
    </cfRule>
    <cfRule type="containsText" dxfId="197" priority="197" operator="containsText" text="Moderado">
      <formula>NOT(ISERROR(SEARCH("Moderado",R82)))</formula>
    </cfRule>
    <cfRule type="containsText" dxfId="196" priority="198" operator="containsText" text="Alto">
      <formula>NOT(ISERROR(SEARCH("Alto",R82)))</formula>
    </cfRule>
    <cfRule type="containsText" dxfId="195" priority="199" operator="containsText" text="Extremo">
      <formula>NOT(ISERROR(SEARCH("Extremo",R82)))</formula>
    </cfRule>
  </conditionalFormatting>
  <conditionalFormatting sqref="P83:Q83">
    <cfRule type="duplicateValues" dxfId="194" priority="195"/>
  </conditionalFormatting>
  <conditionalFormatting sqref="L18">
    <cfRule type="containsText" dxfId="193" priority="191" operator="containsText" text="Bajo">
      <formula>NOT(ISERROR(SEARCH("Bajo",L18)))</formula>
    </cfRule>
    <cfRule type="containsText" dxfId="192" priority="192" operator="containsText" text="Moderado">
      <formula>NOT(ISERROR(SEARCH("Moderado",L18)))</formula>
    </cfRule>
    <cfRule type="containsText" dxfId="191" priority="193" operator="containsText" text="Alto">
      <formula>NOT(ISERROR(SEARCH("Alto",L18)))</formula>
    </cfRule>
    <cfRule type="containsText" dxfId="190" priority="194" operator="containsText" text="Extremo">
      <formula>NOT(ISERROR(SEARCH("Extremo",L18)))</formula>
    </cfRule>
  </conditionalFormatting>
  <conditionalFormatting sqref="R18">
    <cfRule type="containsText" dxfId="189" priority="187" operator="containsText" text="Bajo">
      <formula>NOT(ISERROR(SEARCH("Bajo",R18)))</formula>
    </cfRule>
    <cfRule type="containsText" dxfId="188" priority="188" operator="containsText" text="Moderado">
      <formula>NOT(ISERROR(SEARCH("Moderado",R18)))</formula>
    </cfRule>
    <cfRule type="containsText" dxfId="187" priority="189" operator="containsText" text="Alto">
      <formula>NOT(ISERROR(SEARCH("Alto",R18)))</formula>
    </cfRule>
    <cfRule type="containsText" dxfId="186" priority="190" operator="containsText" text="Extremo">
      <formula>NOT(ISERROR(SEARCH("Extremo",R18)))</formula>
    </cfRule>
  </conditionalFormatting>
  <conditionalFormatting sqref="L15:L16">
    <cfRule type="containsText" dxfId="185" priority="183" operator="containsText" text="Bajo">
      <formula>NOT(ISERROR(SEARCH("Bajo",L15)))</formula>
    </cfRule>
    <cfRule type="containsText" dxfId="184" priority="184" operator="containsText" text="Moderado">
      <formula>NOT(ISERROR(SEARCH("Moderado",L15)))</formula>
    </cfRule>
    <cfRule type="containsText" dxfId="183" priority="185" operator="containsText" text="Alto">
      <formula>NOT(ISERROR(SEARCH("Alto",L15)))</formula>
    </cfRule>
    <cfRule type="containsText" dxfId="182" priority="186" operator="containsText" text="Extremo">
      <formula>NOT(ISERROR(SEARCH("Extremo",L15)))</formula>
    </cfRule>
  </conditionalFormatting>
  <conditionalFormatting sqref="R15:R16">
    <cfRule type="containsText" dxfId="181" priority="179" operator="containsText" text="Bajo">
      <formula>NOT(ISERROR(SEARCH("Bajo",R15)))</formula>
    </cfRule>
    <cfRule type="containsText" dxfId="180" priority="180" operator="containsText" text="Moderado">
      <formula>NOT(ISERROR(SEARCH("Moderado",R15)))</formula>
    </cfRule>
    <cfRule type="containsText" dxfId="179" priority="181" operator="containsText" text="Alto">
      <formula>NOT(ISERROR(SEARCH("Alto",R15)))</formula>
    </cfRule>
    <cfRule type="containsText" dxfId="178" priority="182" operator="containsText" text="Extremo">
      <formula>NOT(ISERROR(SEARCH("Extremo",R15)))</formula>
    </cfRule>
  </conditionalFormatting>
  <conditionalFormatting sqref="P16:Q16">
    <cfRule type="duplicateValues" dxfId="177" priority="178"/>
  </conditionalFormatting>
  <conditionalFormatting sqref="L73 R73">
    <cfRule type="containsText" dxfId="176" priority="174" operator="containsText" text="Bajo">
      <formula>NOT(ISERROR(SEARCH("Bajo",L73)))</formula>
    </cfRule>
    <cfRule type="containsText" dxfId="175" priority="175" operator="containsText" text="Moderado">
      <formula>NOT(ISERROR(SEARCH("Moderado",L73)))</formula>
    </cfRule>
    <cfRule type="containsText" dxfId="174" priority="176" operator="containsText" text="Alto">
      <formula>NOT(ISERROR(SEARCH("Alto",L73)))</formula>
    </cfRule>
    <cfRule type="containsText" dxfId="173" priority="177" operator="containsText" text="Extremo">
      <formula>NOT(ISERROR(SEARCH("Extremo",L73)))</formula>
    </cfRule>
  </conditionalFormatting>
  <conditionalFormatting sqref="P73:Q73">
    <cfRule type="duplicateValues" dxfId="172" priority="173"/>
  </conditionalFormatting>
  <conditionalFormatting sqref="L78:L80">
    <cfRule type="containsText" dxfId="171" priority="169" operator="containsText" text="Bajo">
      <formula>NOT(ISERROR(SEARCH("Bajo",L78)))</formula>
    </cfRule>
    <cfRule type="containsText" dxfId="170" priority="170" operator="containsText" text="Moderado">
      <formula>NOT(ISERROR(SEARCH("Moderado",L78)))</formula>
    </cfRule>
    <cfRule type="containsText" dxfId="169" priority="171" operator="containsText" text="Alto">
      <formula>NOT(ISERROR(SEARCH("Alto",L78)))</formula>
    </cfRule>
    <cfRule type="containsText" dxfId="168" priority="172" operator="containsText" text="Extremo">
      <formula>NOT(ISERROR(SEARCH("Extremo",L78)))</formula>
    </cfRule>
  </conditionalFormatting>
  <conditionalFormatting sqref="L81">
    <cfRule type="containsText" dxfId="167" priority="165" operator="containsText" text="Bajo">
      <formula>NOT(ISERROR(SEARCH("Bajo",L81)))</formula>
    </cfRule>
    <cfRule type="containsText" dxfId="166" priority="166" operator="containsText" text="Moderado">
      <formula>NOT(ISERROR(SEARCH("Moderado",L81)))</formula>
    </cfRule>
    <cfRule type="containsText" dxfId="165" priority="167" operator="containsText" text="Alto">
      <formula>NOT(ISERROR(SEARCH("Alto",L81)))</formula>
    </cfRule>
    <cfRule type="containsText" dxfId="164" priority="168" operator="containsText" text="Extremo">
      <formula>NOT(ISERROR(SEARCH("Extremo",L81)))</formula>
    </cfRule>
  </conditionalFormatting>
  <conditionalFormatting sqref="R78:R80">
    <cfRule type="containsText" dxfId="163" priority="161" operator="containsText" text="Bajo">
      <formula>NOT(ISERROR(SEARCH("Bajo",R78)))</formula>
    </cfRule>
    <cfRule type="containsText" dxfId="162" priority="162" operator="containsText" text="Moderado">
      <formula>NOT(ISERROR(SEARCH("Moderado",R78)))</formula>
    </cfRule>
    <cfRule type="containsText" dxfId="161" priority="163" operator="containsText" text="Alto">
      <formula>NOT(ISERROR(SEARCH("Alto",R78)))</formula>
    </cfRule>
    <cfRule type="containsText" dxfId="160" priority="164" operator="containsText" text="Extremo">
      <formula>NOT(ISERROR(SEARCH("Extremo",R78)))</formula>
    </cfRule>
  </conditionalFormatting>
  <conditionalFormatting sqref="R81">
    <cfRule type="containsText" dxfId="159" priority="157" operator="containsText" text="Bajo">
      <formula>NOT(ISERROR(SEARCH("Bajo",R81)))</formula>
    </cfRule>
    <cfRule type="containsText" dxfId="158" priority="158" operator="containsText" text="Moderado">
      <formula>NOT(ISERROR(SEARCH("Moderado",R81)))</formula>
    </cfRule>
    <cfRule type="containsText" dxfId="157" priority="159" operator="containsText" text="Alto">
      <formula>NOT(ISERROR(SEARCH("Alto",R81)))</formula>
    </cfRule>
    <cfRule type="containsText" dxfId="156" priority="160" operator="containsText" text="Extremo">
      <formula>NOT(ISERROR(SEARCH("Extremo",R81)))</formula>
    </cfRule>
  </conditionalFormatting>
  <conditionalFormatting sqref="L86 R86">
    <cfRule type="containsText" dxfId="155" priority="153" operator="containsText" text="Bajo">
      <formula>NOT(ISERROR(SEARCH("Bajo",L86)))</formula>
    </cfRule>
    <cfRule type="containsText" dxfId="154" priority="154" operator="containsText" text="Moderado">
      <formula>NOT(ISERROR(SEARCH("Moderado",L86)))</formula>
    </cfRule>
    <cfRule type="containsText" dxfId="153" priority="155" operator="containsText" text="Alto">
      <formula>NOT(ISERROR(SEARCH("Alto",L86)))</formula>
    </cfRule>
    <cfRule type="containsText" dxfId="152" priority="156" operator="containsText" text="Extremo">
      <formula>NOT(ISERROR(SEARCH("Extremo",L86)))</formula>
    </cfRule>
  </conditionalFormatting>
  <conditionalFormatting sqref="P86:Q86">
    <cfRule type="duplicateValues" dxfId="151" priority="152"/>
  </conditionalFormatting>
  <conditionalFormatting sqref="L19">
    <cfRule type="containsText" dxfId="150" priority="148" operator="containsText" text="Bajo">
      <formula>NOT(ISERROR(SEARCH("Bajo",L19)))</formula>
    </cfRule>
    <cfRule type="containsText" dxfId="149" priority="149" operator="containsText" text="Moderado">
      <formula>NOT(ISERROR(SEARCH("Moderado",L19)))</formula>
    </cfRule>
    <cfRule type="containsText" dxfId="148" priority="150" operator="containsText" text="Alto">
      <formula>NOT(ISERROR(SEARCH("Alto",L19)))</formula>
    </cfRule>
    <cfRule type="containsText" dxfId="147" priority="151" operator="containsText" text="Extremo">
      <formula>NOT(ISERROR(SEARCH("Extremo",L19)))</formula>
    </cfRule>
  </conditionalFormatting>
  <conditionalFormatting sqref="R19">
    <cfRule type="containsText" dxfId="146" priority="144" operator="containsText" text="Bajo">
      <formula>NOT(ISERROR(SEARCH("Bajo",R19)))</formula>
    </cfRule>
    <cfRule type="containsText" dxfId="145" priority="145" operator="containsText" text="Moderado">
      <formula>NOT(ISERROR(SEARCH("Moderado",R19)))</formula>
    </cfRule>
    <cfRule type="containsText" dxfId="144" priority="146" operator="containsText" text="Alto">
      <formula>NOT(ISERROR(SEARCH("Alto",R19)))</formula>
    </cfRule>
    <cfRule type="containsText" dxfId="143" priority="147" operator="containsText" text="Extremo">
      <formula>NOT(ISERROR(SEARCH("Extremo",R19)))</formula>
    </cfRule>
  </conditionalFormatting>
  <conditionalFormatting sqref="L87:L88">
    <cfRule type="containsText" dxfId="142" priority="140" operator="containsText" text="Bajo">
      <formula>NOT(ISERROR(SEARCH("Bajo",L87)))</formula>
    </cfRule>
    <cfRule type="containsText" dxfId="141" priority="141" operator="containsText" text="Moderado">
      <formula>NOT(ISERROR(SEARCH("Moderado",L87)))</formula>
    </cfRule>
    <cfRule type="containsText" dxfId="140" priority="142" operator="containsText" text="Alto">
      <formula>NOT(ISERROR(SEARCH("Alto",L87)))</formula>
    </cfRule>
    <cfRule type="containsText" dxfId="139" priority="143" operator="containsText" text="Extremo">
      <formula>NOT(ISERROR(SEARCH("Extremo",L87)))</formula>
    </cfRule>
  </conditionalFormatting>
  <conditionalFormatting sqref="R87:R88">
    <cfRule type="containsText" dxfId="138" priority="136" operator="containsText" text="Bajo">
      <formula>NOT(ISERROR(SEARCH("Bajo",R87)))</formula>
    </cfRule>
    <cfRule type="containsText" dxfId="137" priority="137" operator="containsText" text="Moderado">
      <formula>NOT(ISERROR(SEARCH("Moderado",R87)))</formula>
    </cfRule>
    <cfRule type="containsText" dxfId="136" priority="138" operator="containsText" text="Alto">
      <formula>NOT(ISERROR(SEARCH("Alto",R87)))</formula>
    </cfRule>
    <cfRule type="containsText" dxfId="135" priority="139" operator="containsText" text="Extremo">
      <formula>NOT(ISERROR(SEARCH("Extremo",R87)))</formula>
    </cfRule>
  </conditionalFormatting>
  <conditionalFormatting sqref="P88:Q88">
    <cfRule type="duplicateValues" dxfId="134" priority="135"/>
  </conditionalFormatting>
  <conditionalFormatting sqref="L58 L60 L62 L65 L68 L70">
    <cfRule type="containsText" dxfId="133" priority="131" operator="containsText" text="Bajo">
      <formula>NOT(ISERROR(SEARCH("Bajo",L58)))</formula>
    </cfRule>
    <cfRule type="containsText" dxfId="132" priority="132" operator="containsText" text="Moderado">
      <formula>NOT(ISERROR(SEARCH("Moderado",L58)))</formula>
    </cfRule>
    <cfRule type="containsText" dxfId="131" priority="133" operator="containsText" text="Alto">
      <formula>NOT(ISERROR(SEARCH("Alto",L58)))</formula>
    </cfRule>
    <cfRule type="containsText" dxfId="130" priority="134" operator="containsText" text="Extremo">
      <formula>NOT(ISERROR(SEARCH("Extremo",L58)))</formula>
    </cfRule>
  </conditionalFormatting>
  <conditionalFormatting sqref="R58 R62 R65 R68 R70">
    <cfRule type="containsText" dxfId="129" priority="127" operator="containsText" text="Bajo">
      <formula>NOT(ISERROR(SEARCH("Bajo",R58)))</formula>
    </cfRule>
    <cfRule type="containsText" dxfId="128" priority="128" operator="containsText" text="Moderado">
      <formula>NOT(ISERROR(SEARCH("Moderado",R58)))</formula>
    </cfRule>
    <cfRule type="containsText" dxfId="127" priority="129" operator="containsText" text="Alto">
      <formula>NOT(ISERROR(SEARCH("Alto",R58)))</formula>
    </cfRule>
    <cfRule type="containsText" dxfId="126" priority="130" operator="containsText" text="Extremo">
      <formula>NOT(ISERROR(SEARCH("Extremo",R58)))</formula>
    </cfRule>
  </conditionalFormatting>
  <conditionalFormatting sqref="R60">
    <cfRule type="containsText" dxfId="125" priority="123" operator="containsText" text="Bajo">
      <formula>NOT(ISERROR(SEARCH("Bajo",R60)))</formula>
    </cfRule>
    <cfRule type="containsText" dxfId="124" priority="124" operator="containsText" text="Moderado">
      <formula>NOT(ISERROR(SEARCH("Moderado",R60)))</formula>
    </cfRule>
    <cfRule type="containsText" dxfId="123" priority="125" operator="containsText" text="Alto">
      <formula>NOT(ISERROR(SEARCH("Alto",R60)))</formula>
    </cfRule>
    <cfRule type="containsText" dxfId="122" priority="126" operator="containsText" text="Extremo">
      <formula>NOT(ISERROR(SEARCH("Extremo",R60)))</formula>
    </cfRule>
  </conditionalFormatting>
  <conditionalFormatting sqref="L40">
    <cfRule type="containsText" dxfId="121" priority="119" operator="containsText" text="Bajo">
      <formula>NOT(ISERROR(SEARCH("Bajo",L40)))</formula>
    </cfRule>
    <cfRule type="containsText" dxfId="120" priority="120" operator="containsText" text="Moderado">
      <formula>NOT(ISERROR(SEARCH("Moderado",L40)))</formula>
    </cfRule>
    <cfRule type="containsText" dxfId="119" priority="121" operator="containsText" text="Alto">
      <formula>NOT(ISERROR(SEARCH("Alto",L40)))</formula>
    </cfRule>
    <cfRule type="containsText" dxfId="118" priority="122" operator="containsText" text="Extremo">
      <formula>NOT(ISERROR(SEARCH("Extremo",L40)))</formula>
    </cfRule>
  </conditionalFormatting>
  <conditionalFormatting sqref="R40">
    <cfRule type="containsText" dxfId="117" priority="115" operator="containsText" text="Bajo">
      <formula>NOT(ISERROR(SEARCH("Bajo",R40)))</formula>
    </cfRule>
    <cfRule type="containsText" dxfId="116" priority="116" operator="containsText" text="Moderado">
      <formula>NOT(ISERROR(SEARCH("Moderado",R40)))</formula>
    </cfRule>
    <cfRule type="containsText" dxfId="115" priority="117" operator="containsText" text="Alto">
      <formula>NOT(ISERROR(SEARCH("Alto",R40)))</formula>
    </cfRule>
    <cfRule type="containsText" dxfId="114" priority="118" operator="containsText" text="Extremo">
      <formula>NOT(ISERROR(SEARCH("Extremo",R40)))</formula>
    </cfRule>
  </conditionalFormatting>
  <conditionalFormatting sqref="L45:L47">
    <cfRule type="containsText" dxfId="113" priority="111" operator="containsText" text="Bajo">
      <formula>NOT(ISERROR(SEARCH("Bajo",L45)))</formula>
    </cfRule>
    <cfRule type="containsText" dxfId="112" priority="112" operator="containsText" text="Moderado">
      <formula>NOT(ISERROR(SEARCH("Moderado",L45)))</formula>
    </cfRule>
    <cfRule type="containsText" dxfId="111" priority="113" operator="containsText" text="Alto">
      <formula>NOT(ISERROR(SEARCH("Alto",L45)))</formula>
    </cfRule>
    <cfRule type="containsText" dxfId="110" priority="114" operator="containsText" text="Extremo">
      <formula>NOT(ISERROR(SEARCH("Extremo",L45)))</formula>
    </cfRule>
  </conditionalFormatting>
  <conditionalFormatting sqref="R45:R46">
    <cfRule type="containsText" dxfId="109" priority="107" operator="containsText" text="Bajo">
      <formula>NOT(ISERROR(SEARCH("Bajo",R45)))</formula>
    </cfRule>
    <cfRule type="containsText" dxfId="108" priority="108" operator="containsText" text="Moderado">
      <formula>NOT(ISERROR(SEARCH("Moderado",R45)))</formula>
    </cfRule>
    <cfRule type="containsText" dxfId="107" priority="109" operator="containsText" text="Alto">
      <formula>NOT(ISERROR(SEARCH("Alto",R45)))</formula>
    </cfRule>
    <cfRule type="containsText" dxfId="106" priority="110" operator="containsText" text="Extremo">
      <formula>NOT(ISERROR(SEARCH("Extremo",R45)))</formula>
    </cfRule>
  </conditionalFormatting>
  <conditionalFormatting sqref="P46">
    <cfRule type="duplicateValues" dxfId="105" priority="106"/>
  </conditionalFormatting>
  <conditionalFormatting sqref="R47">
    <cfRule type="containsText" dxfId="104" priority="102" operator="containsText" text="Bajo">
      <formula>NOT(ISERROR(SEARCH("Bajo",R47)))</formula>
    </cfRule>
    <cfRule type="containsText" dxfId="103" priority="103" operator="containsText" text="Moderado">
      <formula>NOT(ISERROR(SEARCH("Moderado",R47)))</formula>
    </cfRule>
    <cfRule type="containsText" dxfId="102" priority="104" operator="containsText" text="Alto">
      <formula>NOT(ISERROR(SEARCH("Alto",R47)))</formula>
    </cfRule>
    <cfRule type="containsText" dxfId="101" priority="105" operator="containsText" text="Extremo">
      <formula>NOT(ISERROR(SEARCH("Extremo",R47)))</formula>
    </cfRule>
  </conditionalFormatting>
  <conditionalFormatting sqref="Q46">
    <cfRule type="duplicateValues" dxfId="100" priority="101"/>
  </conditionalFormatting>
  <conditionalFormatting sqref="L21">
    <cfRule type="containsText" dxfId="99" priority="97" operator="containsText" text="Bajo">
      <formula>NOT(ISERROR(SEARCH("Bajo",L21)))</formula>
    </cfRule>
    <cfRule type="containsText" dxfId="98" priority="98" operator="containsText" text="Moderado">
      <formula>NOT(ISERROR(SEARCH("Moderado",L21)))</formula>
    </cfRule>
    <cfRule type="containsText" dxfId="97" priority="99" operator="containsText" text="Alto">
      <formula>NOT(ISERROR(SEARCH("Alto",L21)))</formula>
    </cfRule>
    <cfRule type="containsText" dxfId="96" priority="100" operator="containsText" text="Extremo">
      <formula>NOT(ISERROR(SEARCH("Extremo",L21)))</formula>
    </cfRule>
  </conditionalFormatting>
  <conditionalFormatting sqref="R21">
    <cfRule type="containsText" dxfId="95" priority="93" operator="containsText" text="Bajo">
      <formula>NOT(ISERROR(SEARCH("Bajo",R21)))</formula>
    </cfRule>
    <cfRule type="containsText" dxfId="94" priority="94" operator="containsText" text="Moderado">
      <formula>NOT(ISERROR(SEARCH("Moderado",R21)))</formula>
    </cfRule>
    <cfRule type="containsText" dxfId="93" priority="95" operator="containsText" text="Alto">
      <formula>NOT(ISERROR(SEARCH("Alto",R21)))</formula>
    </cfRule>
    <cfRule type="containsText" dxfId="92" priority="96" operator="containsText" text="Extremo">
      <formula>NOT(ISERROR(SEARCH("Extremo",R21)))</formula>
    </cfRule>
  </conditionalFormatting>
  <conditionalFormatting sqref="L22">
    <cfRule type="containsText" dxfId="91" priority="89" operator="containsText" text="Bajo">
      <formula>NOT(ISERROR(SEARCH("Bajo",L22)))</formula>
    </cfRule>
    <cfRule type="containsText" dxfId="90" priority="90" operator="containsText" text="Moderado">
      <formula>NOT(ISERROR(SEARCH("Moderado",L22)))</formula>
    </cfRule>
    <cfRule type="containsText" dxfId="89" priority="91" operator="containsText" text="Alto">
      <formula>NOT(ISERROR(SEARCH("Alto",L22)))</formula>
    </cfRule>
    <cfRule type="containsText" dxfId="88" priority="92" operator="containsText" text="Extremo">
      <formula>NOT(ISERROR(SEARCH("Extremo",L22)))</formula>
    </cfRule>
  </conditionalFormatting>
  <conditionalFormatting sqref="R22">
    <cfRule type="containsText" dxfId="87" priority="85" operator="containsText" text="Bajo">
      <formula>NOT(ISERROR(SEARCH("Bajo",R22)))</formula>
    </cfRule>
    <cfRule type="containsText" dxfId="86" priority="86" operator="containsText" text="Moderado">
      <formula>NOT(ISERROR(SEARCH("Moderado",R22)))</formula>
    </cfRule>
    <cfRule type="containsText" dxfId="85" priority="87" operator="containsText" text="Alto">
      <formula>NOT(ISERROR(SEARCH("Alto",R22)))</formula>
    </cfRule>
    <cfRule type="containsText" dxfId="84" priority="88" operator="containsText" text="Extremo">
      <formula>NOT(ISERROR(SEARCH("Extremo",R22)))</formula>
    </cfRule>
  </conditionalFormatting>
  <conditionalFormatting sqref="L29 L33:L34">
    <cfRule type="containsText" dxfId="83" priority="81" operator="containsText" text="Bajo">
      <formula>NOT(ISERROR(SEARCH("Bajo",L29)))</formula>
    </cfRule>
    <cfRule type="containsText" dxfId="82" priority="82" operator="containsText" text="Moderado">
      <formula>NOT(ISERROR(SEARCH("Moderado",L29)))</formula>
    </cfRule>
    <cfRule type="containsText" dxfId="81" priority="83" operator="containsText" text="Alto">
      <formula>NOT(ISERROR(SEARCH("Alto",L29)))</formula>
    </cfRule>
    <cfRule type="containsText" dxfId="80" priority="84" operator="containsText" text="Extremo">
      <formula>NOT(ISERROR(SEARCH("Extremo",L29)))</formula>
    </cfRule>
  </conditionalFormatting>
  <conditionalFormatting sqref="R29 R33:R34">
    <cfRule type="containsText" dxfId="79" priority="77" operator="containsText" text="Bajo">
      <formula>NOT(ISERROR(SEARCH("Bajo",R29)))</formula>
    </cfRule>
    <cfRule type="containsText" dxfId="78" priority="78" operator="containsText" text="Moderado">
      <formula>NOT(ISERROR(SEARCH("Moderado",R29)))</formula>
    </cfRule>
    <cfRule type="containsText" dxfId="77" priority="79" operator="containsText" text="Alto">
      <formula>NOT(ISERROR(SEARCH("Alto",R29)))</formula>
    </cfRule>
    <cfRule type="containsText" dxfId="76" priority="80" operator="containsText" text="Extremo">
      <formula>NOT(ISERROR(SEARCH("Extremo",R29)))</formula>
    </cfRule>
  </conditionalFormatting>
  <conditionalFormatting sqref="L50 L53">
    <cfRule type="containsText" dxfId="75" priority="73" operator="containsText" text="Bajo">
      <formula>NOT(ISERROR(SEARCH("Bajo",L50)))</formula>
    </cfRule>
    <cfRule type="containsText" dxfId="74" priority="74" operator="containsText" text="Moderado">
      <formula>NOT(ISERROR(SEARCH("Moderado",L50)))</formula>
    </cfRule>
    <cfRule type="containsText" dxfId="73" priority="75" operator="containsText" text="Alto">
      <formula>NOT(ISERROR(SEARCH("Alto",L50)))</formula>
    </cfRule>
    <cfRule type="containsText" dxfId="72" priority="76" operator="containsText" text="Extremo">
      <formula>NOT(ISERROR(SEARCH("Extremo",L50)))</formula>
    </cfRule>
  </conditionalFormatting>
  <conditionalFormatting sqref="R50">
    <cfRule type="containsText" dxfId="71" priority="69" operator="containsText" text="Bajo">
      <formula>NOT(ISERROR(SEARCH("Bajo",R50)))</formula>
    </cfRule>
    <cfRule type="containsText" dxfId="70" priority="70" operator="containsText" text="Moderado">
      <formula>NOT(ISERROR(SEARCH("Moderado",R50)))</formula>
    </cfRule>
    <cfRule type="containsText" dxfId="69" priority="71" operator="containsText" text="Alto">
      <formula>NOT(ISERROR(SEARCH("Alto",R50)))</formula>
    </cfRule>
    <cfRule type="containsText" dxfId="68" priority="72" operator="containsText" text="Extremo">
      <formula>NOT(ISERROR(SEARCH("Extremo",R50)))</formula>
    </cfRule>
  </conditionalFormatting>
  <conditionalFormatting sqref="K53">
    <cfRule type="duplicateValues" dxfId="67" priority="68"/>
  </conditionalFormatting>
  <conditionalFormatting sqref="R53">
    <cfRule type="containsText" dxfId="66" priority="64" operator="containsText" text="Bajo">
      <formula>NOT(ISERROR(SEARCH("Bajo",R53)))</formula>
    </cfRule>
    <cfRule type="containsText" dxfId="65" priority="65" operator="containsText" text="Moderado">
      <formula>NOT(ISERROR(SEARCH("Moderado",R53)))</formula>
    </cfRule>
    <cfRule type="containsText" dxfId="64" priority="66" operator="containsText" text="Alto">
      <formula>NOT(ISERROR(SEARCH("Alto",R53)))</formula>
    </cfRule>
    <cfRule type="containsText" dxfId="63" priority="67" operator="containsText" text="Extremo">
      <formula>NOT(ISERROR(SEARCH("Extremo",R53)))</formula>
    </cfRule>
  </conditionalFormatting>
  <conditionalFormatting sqref="L23:L24">
    <cfRule type="containsText" dxfId="62" priority="60" operator="containsText" text="Bajo">
      <formula>NOT(ISERROR(SEARCH("Bajo",L23)))</formula>
    </cfRule>
    <cfRule type="containsText" dxfId="61" priority="61" operator="containsText" text="Moderado">
      <formula>NOT(ISERROR(SEARCH("Moderado",L23)))</formula>
    </cfRule>
    <cfRule type="containsText" dxfId="60" priority="62" operator="containsText" text="Alto">
      <formula>NOT(ISERROR(SEARCH("Alto",L23)))</formula>
    </cfRule>
    <cfRule type="containsText" dxfId="59" priority="63" operator="containsText" text="Extremo">
      <formula>NOT(ISERROR(SEARCH("Extremo",L23)))</formula>
    </cfRule>
  </conditionalFormatting>
  <conditionalFormatting sqref="R23:R24">
    <cfRule type="containsText" dxfId="58" priority="56" operator="containsText" text="Bajo">
      <formula>NOT(ISERROR(SEARCH("Bajo",R23)))</formula>
    </cfRule>
    <cfRule type="containsText" dxfId="57" priority="57" operator="containsText" text="Moderado">
      <formula>NOT(ISERROR(SEARCH("Moderado",R23)))</formula>
    </cfRule>
    <cfRule type="containsText" dxfId="56" priority="58" operator="containsText" text="Alto">
      <formula>NOT(ISERROR(SEARCH("Alto",R23)))</formula>
    </cfRule>
    <cfRule type="containsText" dxfId="55" priority="59" operator="containsText" text="Extremo">
      <formula>NOT(ISERROR(SEARCH("Extremo",R23)))</formula>
    </cfRule>
  </conditionalFormatting>
  <conditionalFormatting sqref="P24:Q24">
    <cfRule type="duplicateValues" dxfId="54" priority="55"/>
  </conditionalFormatting>
  <conditionalFormatting sqref="L84">
    <cfRule type="containsText" dxfId="53" priority="51" operator="containsText" text="Bajo">
      <formula>NOT(ISERROR(SEARCH("Bajo",L84)))</formula>
    </cfRule>
    <cfRule type="containsText" dxfId="52" priority="52" operator="containsText" text="Moderado">
      <formula>NOT(ISERROR(SEARCH("Moderado",L84)))</formula>
    </cfRule>
    <cfRule type="containsText" dxfId="51" priority="53" operator="containsText" text="Alto">
      <formula>NOT(ISERROR(SEARCH("Alto",L84)))</formula>
    </cfRule>
    <cfRule type="containsText" dxfId="50" priority="54" operator="containsText" text="Extremo">
      <formula>NOT(ISERROR(SEARCH("Extremo",L84)))</formula>
    </cfRule>
  </conditionalFormatting>
  <conditionalFormatting sqref="R84">
    <cfRule type="containsText" dxfId="49" priority="47" operator="containsText" text="Bajo">
      <formula>NOT(ISERROR(SEARCH("Bajo",R84)))</formula>
    </cfRule>
    <cfRule type="containsText" dxfId="48" priority="48" operator="containsText" text="Moderado">
      <formula>NOT(ISERROR(SEARCH("Moderado",R84)))</formula>
    </cfRule>
    <cfRule type="containsText" dxfId="47" priority="49" operator="containsText" text="Alto">
      <formula>NOT(ISERROR(SEARCH("Alto",R84)))</formula>
    </cfRule>
    <cfRule type="containsText" dxfId="46" priority="50" operator="containsText" text="Extremo">
      <formula>NOT(ISERROR(SEARCH("Extremo",R84)))</formula>
    </cfRule>
  </conditionalFormatting>
  <conditionalFormatting sqref="L11:L14">
    <cfRule type="containsText" dxfId="45" priority="43" operator="containsText" text="Bajo">
      <formula>NOT(ISERROR(SEARCH("Bajo",L11)))</formula>
    </cfRule>
    <cfRule type="containsText" dxfId="44" priority="44" operator="containsText" text="Moderado">
      <formula>NOT(ISERROR(SEARCH("Moderado",L11)))</formula>
    </cfRule>
    <cfRule type="containsText" dxfId="43" priority="45" operator="containsText" text="Alto">
      <formula>NOT(ISERROR(SEARCH("Alto",L11)))</formula>
    </cfRule>
    <cfRule type="containsText" dxfId="42" priority="46" operator="containsText" text="Extremo">
      <formula>NOT(ISERROR(SEARCH("Extremo",L11)))</formula>
    </cfRule>
  </conditionalFormatting>
  <conditionalFormatting sqref="R14">
    <cfRule type="containsText" dxfId="41" priority="39" operator="containsText" text="Bajo">
      <formula>NOT(ISERROR(SEARCH("Bajo",R14)))</formula>
    </cfRule>
    <cfRule type="containsText" dxfId="40" priority="40" operator="containsText" text="Moderado">
      <formula>NOT(ISERROR(SEARCH("Moderado",R14)))</formula>
    </cfRule>
    <cfRule type="containsText" dxfId="39" priority="41" operator="containsText" text="Alto">
      <formula>NOT(ISERROR(SEARCH("Alto",R14)))</formula>
    </cfRule>
    <cfRule type="containsText" dxfId="38" priority="42" operator="containsText" text="Extremo">
      <formula>NOT(ISERROR(SEARCH("Extremo",R14)))</formula>
    </cfRule>
  </conditionalFormatting>
  <conditionalFormatting sqref="K13">
    <cfRule type="duplicateValues" dxfId="37" priority="38"/>
  </conditionalFormatting>
  <conditionalFormatting sqref="R12:R13">
    <cfRule type="containsText" dxfId="36" priority="34" operator="containsText" text="Bajo">
      <formula>NOT(ISERROR(SEARCH("Bajo",R12)))</formula>
    </cfRule>
    <cfRule type="containsText" dxfId="35" priority="35" operator="containsText" text="Moderado">
      <formula>NOT(ISERROR(SEARCH("Moderado",R12)))</formula>
    </cfRule>
    <cfRule type="containsText" dxfId="34" priority="36" operator="containsText" text="Alto">
      <formula>NOT(ISERROR(SEARCH("Alto",R12)))</formula>
    </cfRule>
    <cfRule type="containsText" dxfId="33" priority="37" operator="containsText" text="Extremo">
      <formula>NOT(ISERROR(SEARCH("Extremo",R12)))</formula>
    </cfRule>
  </conditionalFormatting>
  <conditionalFormatting sqref="R11">
    <cfRule type="containsText" dxfId="32" priority="30" operator="containsText" text="Bajo">
      <formula>NOT(ISERROR(SEARCH("Bajo",R11)))</formula>
    </cfRule>
    <cfRule type="containsText" dxfId="31" priority="31" operator="containsText" text="Moderado">
      <formula>NOT(ISERROR(SEARCH("Moderado",R11)))</formula>
    </cfRule>
    <cfRule type="containsText" dxfId="30" priority="32" operator="containsText" text="Alto">
      <formula>NOT(ISERROR(SEARCH("Alto",R11)))</formula>
    </cfRule>
    <cfRule type="containsText" dxfId="29" priority="33" operator="containsText" text="Extremo">
      <formula>NOT(ISERROR(SEARCH("Extremo",R11)))</formula>
    </cfRule>
  </conditionalFormatting>
  <conditionalFormatting sqref="L26:L27">
    <cfRule type="containsText" dxfId="28" priority="26" operator="containsText" text="Bajo">
      <formula>NOT(ISERROR(SEARCH("Bajo",L26)))</formula>
    </cfRule>
    <cfRule type="containsText" dxfId="27" priority="27" operator="containsText" text="Moderado">
      <formula>NOT(ISERROR(SEARCH("Moderado",L26)))</formula>
    </cfRule>
    <cfRule type="containsText" dxfId="26" priority="28" operator="containsText" text="Alto">
      <formula>NOT(ISERROR(SEARCH("Alto",L26)))</formula>
    </cfRule>
    <cfRule type="containsText" dxfId="25" priority="29" operator="containsText" text="Extremo">
      <formula>NOT(ISERROR(SEARCH("Extremo",L26)))</formula>
    </cfRule>
  </conditionalFormatting>
  <conditionalFormatting sqref="K26:K27">
    <cfRule type="duplicateValues" dxfId="24" priority="25"/>
  </conditionalFormatting>
  <conditionalFormatting sqref="R26">
    <cfRule type="containsText" dxfId="23" priority="21" operator="containsText" text="Bajo">
      <formula>NOT(ISERROR(SEARCH("Bajo",R26)))</formula>
    </cfRule>
    <cfRule type="containsText" dxfId="22" priority="22" operator="containsText" text="Moderado">
      <formula>NOT(ISERROR(SEARCH("Moderado",R26)))</formula>
    </cfRule>
    <cfRule type="containsText" dxfId="21" priority="23" operator="containsText" text="Alto">
      <formula>NOT(ISERROR(SEARCH("Alto",R26)))</formula>
    </cfRule>
    <cfRule type="containsText" dxfId="20" priority="24" operator="containsText" text="Extremo">
      <formula>NOT(ISERROR(SEARCH("Extremo",R26)))</formula>
    </cfRule>
  </conditionalFormatting>
  <conditionalFormatting sqref="L56">
    <cfRule type="containsText" dxfId="19" priority="17" operator="containsText" text="Bajo">
      <formula>NOT(ISERROR(SEARCH("Bajo",L56)))</formula>
    </cfRule>
    <cfRule type="containsText" dxfId="18" priority="18" operator="containsText" text="Moderado">
      <formula>NOT(ISERROR(SEARCH("Moderado",L56)))</formula>
    </cfRule>
    <cfRule type="containsText" dxfId="17" priority="19" operator="containsText" text="Alto">
      <formula>NOT(ISERROR(SEARCH("Alto",L56)))</formula>
    </cfRule>
    <cfRule type="containsText" dxfId="16" priority="20" operator="containsText" text="Extremo">
      <formula>NOT(ISERROR(SEARCH("Extremo",L56)))</formula>
    </cfRule>
  </conditionalFormatting>
  <conditionalFormatting sqref="R56">
    <cfRule type="containsText" dxfId="15" priority="13" operator="containsText" text="Bajo">
      <formula>NOT(ISERROR(SEARCH("Bajo",R56)))</formula>
    </cfRule>
    <cfRule type="containsText" dxfId="14" priority="14" operator="containsText" text="Moderado">
      <formula>NOT(ISERROR(SEARCH("Moderado",R56)))</formula>
    </cfRule>
    <cfRule type="containsText" dxfId="13" priority="15" operator="containsText" text="Alto">
      <formula>NOT(ISERROR(SEARCH("Alto",R56)))</formula>
    </cfRule>
    <cfRule type="containsText" dxfId="12" priority="16" operator="containsText" text="Extremo">
      <formula>NOT(ISERROR(SEARCH("Extremo",R56)))</formula>
    </cfRule>
  </conditionalFormatting>
  <conditionalFormatting sqref="L42">
    <cfRule type="containsText" dxfId="11" priority="9" operator="containsText" text="Bajo">
      <formula>NOT(ISERROR(SEARCH("Bajo",L42)))</formula>
    </cfRule>
    <cfRule type="containsText" dxfId="10" priority="10" operator="containsText" text="Moderado">
      <formula>NOT(ISERROR(SEARCH("Moderado",L42)))</formula>
    </cfRule>
    <cfRule type="containsText" dxfId="9" priority="11" operator="containsText" text="Alto">
      <formula>NOT(ISERROR(SEARCH("Alto",L42)))</formula>
    </cfRule>
    <cfRule type="containsText" dxfId="8" priority="12" operator="containsText" text="Extremo">
      <formula>NOT(ISERROR(SEARCH("Extremo",L42)))</formula>
    </cfRule>
  </conditionalFormatting>
  <conditionalFormatting sqref="R42">
    <cfRule type="containsText" dxfId="7" priority="5" operator="containsText" text="Bajo">
      <formula>NOT(ISERROR(SEARCH("Bajo",R42)))</formula>
    </cfRule>
    <cfRule type="containsText" dxfId="6" priority="6" operator="containsText" text="Moderado">
      <formula>NOT(ISERROR(SEARCH("Moderado",R42)))</formula>
    </cfRule>
    <cfRule type="containsText" dxfId="5" priority="7" operator="containsText" text="Alto">
      <formula>NOT(ISERROR(SEARCH("Alto",R42)))</formula>
    </cfRule>
    <cfRule type="containsText" dxfId="4" priority="8" operator="containsText" text="Extremo">
      <formula>NOT(ISERROR(SEARCH("Extremo",R42)))</formula>
    </cfRule>
  </conditionalFormatting>
  <conditionalFormatting sqref="R48 L48">
    <cfRule type="containsText" dxfId="3" priority="1" operator="containsText" text="Bajo">
      <formula>NOT(ISERROR(SEARCH("Bajo",L48)))</formula>
    </cfRule>
    <cfRule type="containsText" dxfId="2" priority="2" operator="containsText" text="Moderado">
      <formula>NOT(ISERROR(SEARCH("Moderado",L48)))</formula>
    </cfRule>
    <cfRule type="containsText" dxfId="1" priority="3" operator="containsText" text="Alto">
      <formula>NOT(ISERROR(SEARCH("Alto",L48)))</formula>
    </cfRule>
    <cfRule type="containsText" dxfId="0" priority="4" operator="containsText" text="Extremo">
      <formula>NOT(ISERROR(SEARCH("Extremo",L48)))</formula>
    </cfRule>
  </conditionalFormatting>
  <dataValidations count="33">
    <dataValidation allowBlank="1" showInputMessage="1" showErrorMessage="1" promptTitle="Posibilidad de..." prompt="Describa el posible evento identificado, incluyendo en la redacción: ¿qué? (impacto económico o reputacional), ¿cómo? (causa inmediata-situación evidente sobre la cual se presenta el riesgo) y ¿por qué? (breve referencia a las causas raiz)." sqref="G9:G10" xr:uid="{D5B3BFDD-D7BA-41AF-ACC6-ED35E67E9575}"/>
    <dataValidation allowBlank="1" showInputMessage="1" showErrorMessage="1" prompt="Seleccione de la lista desplegable, el(los) aspectos institucionales que se ven impactados con la materialización del riesgo. Afectación en lo económico (presupuestal) y/o reputacional." sqref="H9:H10" xr:uid="{60371B7A-E942-406D-891F-6A3298640A25}"/>
    <dataValidation allowBlank="1" showInputMessage="1" showErrorMessage="1" prompt="Registre el nombre del proceso al cual está asociado el riesgo." sqref="A9:A10" xr:uid="{B67CFEB1-9D09-437E-A09F-EF58B07141C2}"/>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9:D10 D48" xr:uid="{9DD6EF10-13FF-453C-9316-1C7815FF3F9F}"/>
    <dataValidation allowBlank="1" showInputMessage="1" showErrorMessage="1" prompt="Registre el código asignado al riesgo. Se incluye por parte de la Subdirección de Diseño, Evaluación y Sistematización al momento de avalar la versión final del riesgo." sqref="E9:E10 E48" xr:uid="{3CD4F6FD-3B9C-4AB9-9AF3-52789D52C909}"/>
    <dataValidation allowBlank="1" showInputMessage="1" showErrorMessage="1" prompt="Registre el objetivo del proceso conforme a lo definido en su caracterización." sqref="B9:B10" xr:uid="{33D430EF-5AD3-43A1-AA8C-4905D9D8D1BA}"/>
    <dataValidation allowBlank="1" showInputMessage="1" showErrorMessage="1" prompt="Registre los motivos o aspectos que puedan dar origen al riesgo y sobre los cuales se establecerán controles. Use las celdas que sean necesarias, una por cada causa." sqref="F9:F10 F48" xr:uid="{A5B2F9D2-CA3E-4BB8-8B34-020A2D92FAD2}"/>
    <dataValidation allowBlank="1" showInputMessage="1" showErrorMessage="1" prompt="Seleccione de la lista desplegable la categoria a la que corresponda el riesgo, teniendo en cuenta los conceptos de la Tabla 1 (ver hoja anexos)." sqref="I9:I10" xr:uid="{B7AA7831-9D15-4AEB-8E84-8C4445E5FB5A}"/>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J10" xr:uid="{43C83964-DE8B-4C21-A023-C5328E8699F9}"/>
    <dataValidation allowBlank="1" showInputMessage="1" showErrorMessage="1" prompt="Seleccione de la lista desplegable el impacto estimado teniendo en cuenta que se refiere a la magnitud de los efectos en caso de materializarse el riesgo. Ver hoja anexos tabla 3." sqref="K10" xr:uid="{4CC6E4A7-85C7-471F-8C21-671752A380C8}"/>
    <dataValidation allowBlank="1" showInputMessage="1" showErrorMessage="1" prompt="Este resultado se genera automáticamente y es obtenido de la intersección entre la probabilidad y el impacto seleccionados." sqref="L10 R10" xr:uid="{48A85222-D654-4551-AA8D-FB354DB9B00E}"/>
    <dataValidation allowBlank="1" showInputMessage="1" showErrorMessage="1" prompt="Seleccione de la lista desplegable la naturaleza de la actividad de control." sqref="N9" xr:uid="{69466F56-BD6A-4292-8BA1-2A4964A88045}"/>
    <dataValidation allowBlank="1" showInputMessage="1" showErrorMessage="1" prompt="Seleccione de la lista desplegable la probabilidad residual, resultante en la columna &quot;R&quot; del formato Evaluación de actividades de control (FOR-SG-014)." sqref="P10" xr:uid="{A973B2E8-88A0-4379-9C2E-27AD9A3AAC62}"/>
    <dataValidation allowBlank="1" showInputMessage="1" showErrorMessage="1" prompt="Registre las Actividades de Control sobre las cuales se realizará el monitoreo y revisión del riesgo. _x000a_Nota: En caso de definir acciones adicionales, se deberán registrar en una fila independiente." sqref="T10 T48" xr:uid="{A28BF8A4-BF7D-410E-9DEA-0C15149FB32E}"/>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U10 U48" xr:uid="{0F2063C6-9401-4DB6-B85E-F0286C2347B2}"/>
    <dataValidation allowBlank="1" showInputMessage="1" showErrorMessage="1" prompt="Registre el resultado que se pretende alcanzar, considerando el indicador o criterio de medición definido." sqref="W10 W48" xr:uid="{B27BC621-F74F-4489-AC49-C86A74EC8998}"/>
    <dataValidation allowBlank="1" showInputMessage="1" showErrorMessage="1" prompt="Registre la fecha de terminación de la actividad a desarrollar, en el formato DD/MM/AAAA. Esta fecha no podrá superar el 31 de diciembre de cada vigencia." sqref="Y10" xr:uid="{3CBC056B-3863-4972-B9E0-474EC32995EC}"/>
    <dataValidation allowBlank="1" showInputMessage="1" showErrorMessage="1" prompt="Seleccione de la lista desplegable si durante el periodo se ha materializado el riesgo. En caso de materialización se debe diligenciar y remitir el Formato Plan de restablecimiento (FOR-GS-006)." sqref="AO10 AI10 AC10 AU10 AO48 AI48 AC48" xr:uid="{3EF8CDA5-6D11-48AD-A3AA-DCBAFD31041E}"/>
    <dataValidation allowBlank="1" showInputMessage="1" showErrorMessage="1" prompt="Registre la fecha de realización del monitoreo, DD/MM/AAA." sqref="AQ10 AE10 AK10 Z10 Z48 AE48 AK48" xr:uid="{7E8E5819-701D-470F-BB6C-9A9E5D385C44}"/>
    <dataValidation allowBlank="1" showInputMessage="1" showErrorMessage="1" prompt="Registre el nivel de avance en el cumplimiento de la actividad. Corresponde al resultado en términos porcentuales del indicador definido." sqref="AF10 AL10 AA10 AR10 AF48 AL48 AA48" xr:uid="{B444FCE6-9895-43FD-AC4B-7C2E3A178F3D}"/>
    <dataValidation allowBlank="1" showInputMessage="1" showErrorMessage="1" prompt="Registre la fecha de inicio de la actividad a desarrollar, en el formato DD/MM/AAAA. Esta no puede ser menor a la fecha de oficialización del riesgo." sqref="X10" xr:uid="{3D48D5C7-B205-4505-851D-E58DD18E8D0C}"/>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10 V48" xr:uid="{BB1B4B5F-C709-449B-A1CE-1A62FB130DE9}"/>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D10 AP10 AJ10 AV10 AD48 AP48 AJ48 AV48:AV49" xr:uid="{52C16D02-0B29-4F42-8220-8A5DB205746F}"/>
    <dataValidation allowBlank="1" showInputMessage="1" showErrorMessage="1" prompt="Seleccione de la lista desplegable, la decisión tomada respecto al riesgo." sqref="S9:S10" xr:uid="{960415F8-EB6A-4E9C-BB2E-FDF47457EFA9}"/>
    <dataValidation allowBlank="1" showInputMessage="1" showErrorMessage="1" prompt="Describa los avances en el cumplimiento de la actividad definida y relacione las evidencias que los soportan." sqref="AB10 AH10 AN10 AT10 AB48 AT48 AH48 AN48" xr:uid="{D6377D27-167F-4CA9-8B01-5BA149312157}"/>
    <dataValidation allowBlank="1" showInputMessage="1" showErrorMessage="1" prompt="Seleccione de la lista desplegable si los riesgos a identificar se categorizan como riesgos de Gestión o de Corrupción." sqref="A6:B6" xr:uid="{F3089DD5-0A6C-4CDF-AB2A-9B60ACBCCC98}"/>
    <dataValidation allowBlank="1" showInputMessage="1" showErrorMessage="1" promptTitle="Para cada causa identificada" prompt="registre la actividad de control de acuerdo con la estructura y variables definidas en el Lineamiento Administración de riesgos. Un control puede ser tan eficiente que mitigue varias causas, pero se debe registrar o asociar a cada causa por separado." sqref="M9:M10 M48" xr:uid="{228009DA-0D17-4C12-9143-4398BE55C188}"/>
    <dataValidation allowBlank="1" showInputMessage="1" showErrorMessage="1" promptTitle="Riesgos de gestión / corrupción" prompt="Registre en estos campos la información correspondiente al monitoreo trimestral para riesgos de gestión o cuatrimestral para riesgos de corrupción." sqref="AS9 Z9:AP9" xr:uid="{F7854F04-A60D-492B-9617-BE9673228AF8}"/>
    <dataValidation allowBlank="1" showInputMessage="1" showErrorMessage="1" promptTitle="Riesgos de gestión" prompt="Registre en estos campos la información correspondiente al monitoreo trimestral para riesgos de gestión. No aplica para riesgos de corrupción." sqref="AQ9:AR9 AT9:AV9" xr:uid="{218C3039-3095-4C52-A209-43141E505331}"/>
    <dataValidation allowBlank="1" showInputMessage="1" showErrorMessage="1" prompt="Describa, tal como se encuentra en la caracterización del proceso, la actividad donde existe evidencia o se tienen indicios de que pueden ocurrir eventos de riesgo." sqref="C9:C10" xr:uid="{80F99D1E-F679-46C5-AF61-CC63AC59D22F}"/>
    <dataValidation allowBlank="1" showInputMessage="1" showErrorMessage="1" prompt="Seleccione de la lista desplegable la forma como se ejecuta el control, dependiendo de que sea ejecutado por una persona (manual) o por un sistema (automático)." sqref="O9:O10" xr:uid="{C7EF3D5C-DF28-4DC5-8EF9-3E78627B6176}"/>
    <dataValidation allowBlank="1" showInputMessage="1" showErrorMessage="1" prompt="Registre el nivel de avance acumulado desde el inicio de la actividad en la vigencia, hasta la fecha de monitoreo. En caso de ser una meta constante, corresponde al mismo avance del periodo." sqref="AG10 AM10 AS10 AG48 AM48" xr:uid="{33BE9F20-A450-4134-B4D4-32BF85AF1C5D}"/>
    <dataValidation allowBlank="1" showInputMessage="1" showErrorMessage="1" prompt="Seleccione de la lista desplegable el impacto estimado teniendo en cuenta que se refiere a la magnitud de los efectos en caso de materializarse el riesgo. Ver hoja anexos tabla 3. Recuerde que el impacto solamente se disminuye con controles correctivos." sqref="Q10" xr:uid="{6EE072C7-2B54-42EA-80BB-6C0C0AB71692}"/>
  </dataValidations>
  <pageMargins left="0.35433070866141736" right="0.35433070866141736" top="0.98425196850393704" bottom="0.98425196850393704" header="0" footer="0"/>
  <pageSetup scale="28" orientation="landscape" r:id="rId1"/>
  <headerFooter alignWithMargins="0"/>
  <colBreaks count="1" manualBreakCount="1">
    <brk id="25"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763E9-A150-4FFC-BF46-9B836552EC51}">
  <sheetPr>
    <tabColor theme="5" tint="0.59999389629810485"/>
  </sheetPr>
  <dimension ref="A1"/>
  <sheetViews>
    <sheetView showGridLines="0" topLeftCell="A6" workbookViewId="0">
      <selection activeCell="C16" sqref="C16"/>
    </sheetView>
  </sheetViews>
  <sheetFormatPr baseColWidth="10" defaultColWidth="11.42578125" defaultRowHeight="15" x14ac:dyDescent="0.25"/>
  <cols>
    <col min="5" max="5" width="34.42578125" customWidth="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CFFA1-A5B8-4015-9ED9-A5CCE972DE85}">
  <dimension ref="B1:C16"/>
  <sheetViews>
    <sheetView workbookViewId="0">
      <selection activeCell="C9" sqref="C9"/>
    </sheetView>
  </sheetViews>
  <sheetFormatPr baseColWidth="10" defaultColWidth="9.140625" defaultRowHeight="15" x14ac:dyDescent="0.25"/>
  <cols>
    <col min="2" max="2" width="63.42578125" bestFit="1" customWidth="1"/>
    <col min="3" max="3" width="26.42578125" style="23" customWidth="1"/>
  </cols>
  <sheetData>
    <row r="1" spans="2:3" x14ac:dyDescent="0.25">
      <c r="B1" s="86" t="s">
        <v>404</v>
      </c>
      <c r="C1" s="86" t="s">
        <v>405</v>
      </c>
    </row>
    <row r="2" spans="2:3" x14ac:dyDescent="0.25">
      <c r="B2" s="87" t="s">
        <v>31</v>
      </c>
      <c r="C2" s="115">
        <v>1</v>
      </c>
    </row>
    <row r="3" spans="2:3" x14ac:dyDescent="0.25">
      <c r="B3" s="87" t="s">
        <v>406</v>
      </c>
      <c r="C3" s="115">
        <v>2</v>
      </c>
    </row>
    <row r="4" spans="2:3" x14ac:dyDescent="0.25">
      <c r="B4" s="87" t="s">
        <v>407</v>
      </c>
      <c r="C4" s="115">
        <v>4</v>
      </c>
    </row>
    <row r="5" spans="2:3" x14ac:dyDescent="0.25">
      <c r="B5" s="87" t="s">
        <v>99</v>
      </c>
      <c r="C5" s="115">
        <v>1</v>
      </c>
    </row>
    <row r="6" spans="2:3" x14ac:dyDescent="0.25">
      <c r="B6" s="87" t="s">
        <v>61</v>
      </c>
      <c r="C6" s="115">
        <v>2</v>
      </c>
    </row>
    <row r="7" spans="2:3" x14ac:dyDescent="0.25">
      <c r="B7" s="87" t="s">
        <v>408</v>
      </c>
      <c r="C7" s="115">
        <v>2</v>
      </c>
    </row>
    <row r="8" spans="2:3" x14ac:dyDescent="0.25">
      <c r="B8" s="87" t="s">
        <v>409</v>
      </c>
      <c r="C8" s="115">
        <v>1</v>
      </c>
    </row>
    <row r="9" spans="2:3" x14ac:dyDescent="0.25">
      <c r="B9" s="87" t="s">
        <v>410</v>
      </c>
      <c r="C9" s="115">
        <v>16</v>
      </c>
    </row>
    <row r="10" spans="2:3" x14ac:dyDescent="0.25">
      <c r="B10" s="87" t="s">
        <v>411</v>
      </c>
      <c r="C10" s="115">
        <v>25</v>
      </c>
    </row>
    <row r="11" spans="2:3" x14ac:dyDescent="0.25">
      <c r="B11" s="87" t="s">
        <v>412</v>
      </c>
      <c r="C11" s="115">
        <v>16</v>
      </c>
    </row>
    <row r="12" spans="2:3" x14ac:dyDescent="0.25">
      <c r="B12" s="87" t="s">
        <v>413</v>
      </c>
      <c r="C12" s="115">
        <v>44</v>
      </c>
    </row>
    <row r="13" spans="2:3" x14ac:dyDescent="0.25">
      <c r="B13" s="87" t="s">
        <v>414</v>
      </c>
      <c r="C13" s="115">
        <v>4</v>
      </c>
    </row>
    <row r="14" spans="2:3" x14ac:dyDescent="0.25">
      <c r="B14" s="87" t="s">
        <v>415</v>
      </c>
      <c r="C14" s="115">
        <v>9</v>
      </c>
    </row>
    <row r="15" spans="2:3" x14ac:dyDescent="0.25">
      <c r="B15" s="87" t="s">
        <v>416</v>
      </c>
      <c r="C15" s="115">
        <v>0</v>
      </c>
    </row>
    <row r="16" spans="2:3" x14ac:dyDescent="0.25">
      <c r="B16" s="86" t="s">
        <v>417</v>
      </c>
      <c r="C16" s="86">
        <f>SUM(C2:C15)</f>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F442F-37A9-4006-9F9F-006955944A48}">
  <sheetPr>
    <tabColor theme="0"/>
  </sheetPr>
  <dimension ref="A1:BK160"/>
  <sheetViews>
    <sheetView showGridLines="0" tabSelected="1" topLeftCell="K1" zoomScale="70" zoomScaleNormal="70" workbookViewId="0">
      <selection activeCell="N14" sqref="N14"/>
    </sheetView>
  </sheetViews>
  <sheetFormatPr baseColWidth="10" defaultColWidth="9.140625" defaultRowHeight="14.25" x14ac:dyDescent="0.2"/>
  <cols>
    <col min="1" max="1" width="8.5703125" style="166" customWidth="1"/>
    <col min="2" max="2" width="13" style="166" customWidth="1"/>
    <col min="3" max="3" width="11.140625" style="166" customWidth="1"/>
    <col min="4" max="4" width="14" style="166" customWidth="1"/>
    <col min="5" max="5" width="26.42578125" style="166" customWidth="1"/>
    <col min="6" max="6" width="44.42578125" style="166" customWidth="1"/>
    <col min="7" max="7" width="24.28515625" style="166" customWidth="1"/>
    <col min="8" max="8" width="26.42578125" style="166" customWidth="1"/>
    <col min="9" max="9" width="25.140625" style="166" customWidth="1"/>
    <col min="10" max="10" width="31.140625" style="166" customWidth="1"/>
    <col min="11" max="11" width="37.42578125" style="166" customWidth="1"/>
    <col min="12" max="12" width="38.140625" style="166" customWidth="1"/>
    <col min="13" max="13" width="14.28515625" style="84" customWidth="1"/>
    <col min="14" max="14" width="75" style="168" customWidth="1"/>
    <col min="15" max="15" width="13.7109375" style="85" customWidth="1"/>
    <col min="16" max="16" width="26.42578125" style="84" bestFit="1" customWidth="1"/>
    <col min="17" max="17" width="28" style="166" customWidth="1"/>
    <col min="18" max="18" width="19.5703125" style="82" customWidth="1"/>
    <col min="19" max="19" width="14.42578125" style="167" customWidth="1"/>
    <col min="20" max="20" width="16.42578125" style="167" customWidth="1"/>
    <col min="21" max="21" width="20.7109375" style="167" customWidth="1"/>
    <col min="22" max="22" width="21.140625" style="166" customWidth="1"/>
    <col min="23" max="23" width="15.7109375" style="83" customWidth="1"/>
    <col min="24" max="24" width="17.28515625" style="82" customWidth="1"/>
    <col min="25" max="25" width="15.7109375" style="82" customWidth="1"/>
    <col min="26" max="26" width="51.42578125" style="166" customWidth="1"/>
    <col min="27" max="27" width="18.140625" style="166" customWidth="1"/>
    <col min="28" max="28" width="41.85546875" style="166" customWidth="1"/>
    <col min="29" max="29" width="18" style="83" customWidth="1"/>
    <col min="30" max="30" width="15.7109375" style="82" customWidth="1"/>
    <col min="31" max="31" width="18.42578125" style="83" customWidth="1"/>
    <col min="32" max="32" width="55.140625" style="166" customWidth="1"/>
    <col min="33" max="33" width="26.140625" style="166" customWidth="1"/>
    <col min="34" max="34" width="20" style="166" customWidth="1"/>
    <col min="35" max="35" width="15.7109375" style="83" customWidth="1"/>
    <col min="36" max="37" width="15.7109375" style="166" customWidth="1"/>
    <col min="38" max="39" width="16.7109375" style="166" customWidth="1"/>
    <col min="40" max="40" width="17.28515625" style="166" customWidth="1"/>
    <col min="41" max="41" width="15.7109375" style="83" customWidth="1"/>
    <col min="42" max="43" width="15.7109375" style="166" customWidth="1"/>
    <col min="44" max="45" width="16.7109375" style="166" customWidth="1"/>
    <col min="46" max="46" width="3.42578125" style="166" customWidth="1"/>
    <col min="47" max="47" width="14.7109375" style="82" hidden="1" customWidth="1"/>
    <col min="48" max="48" width="14.7109375" style="166" hidden="1" customWidth="1"/>
    <col min="49" max="49" width="14.7109375" style="82" hidden="1" customWidth="1"/>
    <col min="50" max="50" width="14.7109375" style="166" hidden="1" customWidth="1"/>
    <col min="51" max="62" width="9.140625" style="166" customWidth="1"/>
    <col min="63" max="63" width="8.140625" style="166" customWidth="1"/>
    <col min="64" max="64" width="9.42578125" style="166" customWidth="1"/>
    <col min="65" max="65" width="6.7109375" style="166" customWidth="1"/>
    <col min="66" max="66" width="3.140625" style="166" customWidth="1"/>
    <col min="67" max="16384" width="9.140625" style="166"/>
  </cols>
  <sheetData>
    <row r="1" spans="1:50" x14ac:dyDescent="0.2">
      <c r="O1" s="83"/>
      <c r="P1" s="82"/>
    </row>
    <row r="2" spans="1:50" x14ac:dyDescent="0.2">
      <c r="B2" s="556"/>
      <c r="C2" s="557"/>
      <c r="D2" s="562" t="s">
        <v>418</v>
      </c>
      <c r="E2" s="563"/>
      <c r="F2" s="563"/>
      <c r="G2" s="563"/>
      <c r="H2" s="563"/>
      <c r="I2" s="563"/>
      <c r="J2" s="563"/>
      <c r="K2" s="563"/>
      <c r="L2" s="563"/>
      <c r="M2" s="563"/>
      <c r="N2" s="564"/>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5"/>
      <c r="AP2" s="574" t="s">
        <v>419</v>
      </c>
      <c r="AQ2" s="535"/>
      <c r="AR2" s="535"/>
      <c r="AS2" s="575"/>
      <c r="AT2" s="92"/>
    </row>
    <row r="3" spans="1:50" x14ac:dyDescent="0.2">
      <c r="B3" s="558"/>
      <c r="C3" s="559"/>
      <c r="D3" s="566"/>
      <c r="E3" s="567"/>
      <c r="F3" s="567"/>
      <c r="G3" s="567"/>
      <c r="H3" s="567"/>
      <c r="I3" s="567"/>
      <c r="J3" s="567"/>
      <c r="K3" s="567"/>
      <c r="L3" s="567"/>
      <c r="M3" s="567"/>
      <c r="N3" s="568"/>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9"/>
      <c r="AP3" s="574" t="s">
        <v>420</v>
      </c>
      <c r="AQ3" s="535"/>
      <c r="AR3" s="535"/>
      <c r="AS3" s="575"/>
      <c r="AT3" s="92"/>
    </row>
    <row r="4" spans="1:50" x14ac:dyDescent="0.2">
      <c r="B4" s="558"/>
      <c r="C4" s="559"/>
      <c r="D4" s="566"/>
      <c r="E4" s="567"/>
      <c r="F4" s="567"/>
      <c r="G4" s="567"/>
      <c r="H4" s="567"/>
      <c r="I4" s="567"/>
      <c r="J4" s="567"/>
      <c r="K4" s="567"/>
      <c r="L4" s="567"/>
      <c r="M4" s="567"/>
      <c r="N4" s="568"/>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9"/>
      <c r="AP4" s="574" t="s">
        <v>421</v>
      </c>
      <c r="AQ4" s="535"/>
      <c r="AR4" s="535"/>
      <c r="AS4" s="575"/>
      <c r="AT4" s="92"/>
    </row>
    <row r="5" spans="1:50" x14ac:dyDescent="0.2">
      <c r="B5" s="560"/>
      <c r="C5" s="561"/>
      <c r="D5" s="570"/>
      <c r="E5" s="571"/>
      <c r="F5" s="571"/>
      <c r="G5" s="571"/>
      <c r="H5" s="571"/>
      <c r="I5" s="571"/>
      <c r="J5" s="571"/>
      <c r="K5" s="571"/>
      <c r="L5" s="571"/>
      <c r="M5" s="571"/>
      <c r="N5" s="572"/>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c r="AN5" s="571"/>
      <c r="AO5" s="573"/>
      <c r="AP5" s="574" t="s">
        <v>422</v>
      </c>
      <c r="AQ5" s="535"/>
      <c r="AR5" s="535"/>
      <c r="AS5" s="575"/>
      <c r="AT5" s="92"/>
    </row>
    <row r="6" spans="1:50" ht="10.5" customHeight="1" x14ac:dyDescent="0.2">
      <c r="B6" s="88"/>
      <c r="C6" s="88"/>
      <c r="D6" s="88"/>
      <c r="E6" s="88"/>
      <c r="F6" s="88"/>
      <c r="G6" s="88"/>
      <c r="H6" s="88"/>
      <c r="I6" s="88"/>
      <c r="J6" s="88"/>
      <c r="K6" s="88"/>
      <c r="L6" s="88"/>
      <c r="M6" s="157"/>
      <c r="N6" s="216"/>
      <c r="O6" s="90"/>
      <c r="P6" s="89"/>
      <c r="Q6" s="88"/>
      <c r="R6" s="89"/>
      <c r="S6" s="88"/>
      <c r="T6" s="88"/>
      <c r="U6" s="88"/>
      <c r="V6" s="88"/>
      <c r="W6" s="90"/>
      <c r="X6" s="89"/>
      <c r="Y6" s="89"/>
      <c r="Z6" s="88"/>
      <c r="AA6" s="88"/>
      <c r="AB6" s="88"/>
      <c r="AC6" s="90"/>
      <c r="AD6" s="89"/>
      <c r="AE6" s="90"/>
      <c r="AF6" s="88"/>
      <c r="AG6" s="88"/>
      <c r="AH6" s="88"/>
      <c r="AI6" s="90"/>
      <c r="AJ6" s="88"/>
      <c r="AK6" s="88"/>
      <c r="AL6" s="88"/>
      <c r="AM6" s="88"/>
      <c r="AN6" s="88"/>
      <c r="AO6" s="90"/>
      <c r="AP6" s="88"/>
      <c r="AQ6" s="88"/>
      <c r="AR6" s="88"/>
    </row>
    <row r="7" spans="1:50" x14ac:dyDescent="0.2">
      <c r="B7" s="91" t="s">
        <v>423</v>
      </c>
      <c r="C7" s="533" t="s">
        <v>424</v>
      </c>
      <c r="D7" s="534"/>
      <c r="E7" s="534"/>
      <c r="F7" s="534"/>
      <c r="G7" s="534"/>
      <c r="H7" s="534"/>
      <c r="I7" s="534"/>
      <c r="J7" s="534"/>
      <c r="K7" s="534"/>
      <c r="L7" s="534"/>
      <c r="M7" s="535"/>
      <c r="N7" s="536"/>
      <c r="O7" s="534"/>
      <c r="P7" s="534"/>
      <c r="Q7" s="534"/>
      <c r="R7" s="534"/>
      <c r="S7" s="534"/>
      <c r="T7" s="534"/>
      <c r="U7" s="534"/>
      <c r="V7" s="534"/>
      <c r="W7" s="534"/>
      <c r="X7" s="537"/>
      <c r="Y7" s="537"/>
      <c r="Z7" s="534"/>
      <c r="AA7" s="534"/>
      <c r="AB7" s="534"/>
      <c r="AC7" s="537"/>
      <c r="AD7" s="537"/>
      <c r="AE7" s="537"/>
      <c r="AF7" s="534"/>
      <c r="AG7" s="534"/>
      <c r="AH7" s="534"/>
      <c r="AI7" s="534"/>
      <c r="AJ7" s="534"/>
      <c r="AK7" s="534"/>
      <c r="AL7" s="534"/>
      <c r="AM7" s="534"/>
      <c r="AN7" s="534"/>
      <c r="AO7" s="534"/>
      <c r="AP7" s="534"/>
      <c r="AQ7" s="534"/>
      <c r="AR7" s="534"/>
      <c r="AS7" s="538"/>
    </row>
    <row r="8" spans="1:50" x14ac:dyDescent="0.2">
      <c r="B8" s="91" t="s">
        <v>425</v>
      </c>
      <c r="C8" s="539" t="s">
        <v>426</v>
      </c>
      <c r="D8" s="539"/>
      <c r="E8" s="539"/>
      <c r="F8" s="539"/>
      <c r="G8" s="539"/>
      <c r="H8" s="539"/>
      <c r="I8" s="539"/>
      <c r="J8" s="539"/>
      <c r="K8" s="539"/>
      <c r="L8" s="539"/>
      <c r="M8" s="540"/>
      <c r="N8" s="541"/>
      <c r="O8" s="539"/>
      <c r="P8" s="539"/>
      <c r="Q8" s="539"/>
      <c r="R8" s="539"/>
      <c r="S8" s="539"/>
      <c r="T8" s="539"/>
      <c r="U8" s="539"/>
      <c r="V8" s="539"/>
      <c r="W8" s="539"/>
      <c r="X8" s="542"/>
      <c r="Y8" s="542"/>
      <c r="Z8" s="539"/>
      <c r="AA8" s="539"/>
      <c r="AB8" s="539"/>
      <c r="AC8" s="542"/>
      <c r="AD8" s="542"/>
      <c r="AE8" s="542"/>
      <c r="AF8" s="539"/>
      <c r="AG8" s="539"/>
      <c r="AH8" s="539"/>
      <c r="AI8" s="539"/>
      <c r="AJ8" s="539"/>
      <c r="AK8" s="539"/>
      <c r="AL8" s="539"/>
      <c r="AM8" s="539"/>
      <c r="AN8" s="539"/>
      <c r="AO8" s="539"/>
      <c r="AP8" s="539"/>
      <c r="AQ8" s="539"/>
      <c r="AR8" s="539"/>
      <c r="AS8" s="539"/>
    </row>
    <row r="9" spans="1:50" x14ac:dyDescent="0.2">
      <c r="B9" s="91" t="s">
        <v>427</v>
      </c>
      <c r="C9" s="539" t="s">
        <v>428</v>
      </c>
      <c r="D9" s="539"/>
      <c r="E9" s="539"/>
      <c r="F9" s="539"/>
      <c r="G9" s="539"/>
      <c r="H9" s="539"/>
      <c r="I9" s="539"/>
      <c r="J9" s="539"/>
      <c r="K9" s="539"/>
      <c r="L9" s="539"/>
      <c r="M9" s="540"/>
      <c r="N9" s="541"/>
      <c r="O9" s="539"/>
      <c r="P9" s="539"/>
      <c r="Q9" s="539"/>
      <c r="R9" s="539"/>
      <c r="S9" s="539"/>
      <c r="T9" s="539"/>
      <c r="U9" s="539"/>
      <c r="V9" s="539"/>
      <c r="W9" s="539"/>
      <c r="X9" s="542"/>
      <c r="Y9" s="542"/>
      <c r="Z9" s="539"/>
      <c r="AA9" s="539"/>
      <c r="AB9" s="539"/>
      <c r="AC9" s="542"/>
      <c r="AD9" s="542"/>
      <c r="AE9" s="542"/>
      <c r="AF9" s="539"/>
      <c r="AG9" s="539"/>
      <c r="AH9" s="539"/>
      <c r="AI9" s="539"/>
      <c r="AJ9" s="539"/>
      <c r="AK9" s="539"/>
      <c r="AL9" s="539"/>
      <c r="AM9" s="539"/>
      <c r="AN9" s="539"/>
      <c r="AO9" s="539"/>
      <c r="AP9" s="539"/>
      <c r="AQ9" s="539"/>
      <c r="AR9" s="539"/>
      <c r="AS9" s="539"/>
    </row>
    <row r="10" spans="1:50" ht="9.75" customHeight="1" x14ac:dyDescent="0.2">
      <c r="M10" s="168"/>
      <c r="O10" s="83"/>
      <c r="P10" s="166"/>
      <c r="R10" s="166"/>
      <c r="S10" s="166"/>
      <c r="T10" s="166"/>
      <c r="U10" s="166"/>
    </row>
    <row r="11" spans="1:50" s="217" customFormat="1" ht="20.25" customHeight="1" x14ac:dyDescent="0.2">
      <c r="B11" s="543" t="s">
        <v>429</v>
      </c>
      <c r="C11" s="544"/>
      <c r="D11" s="543" t="s">
        <v>430</v>
      </c>
      <c r="E11" s="549"/>
      <c r="F11" s="552" t="s">
        <v>431</v>
      </c>
      <c r="G11" s="552"/>
      <c r="H11" s="552"/>
      <c r="I11" s="552"/>
      <c r="J11" s="552"/>
      <c r="K11" s="552"/>
      <c r="L11" s="552"/>
      <c r="M11" s="553"/>
      <c r="N11" s="554"/>
      <c r="O11" s="555"/>
      <c r="P11" s="552"/>
      <c r="Q11" s="552"/>
      <c r="R11" s="552"/>
      <c r="S11" s="552"/>
      <c r="T11" s="552"/>
      <c r="U11" s="552"/>
      <c r="V11" s="552"/>
      <c r="W11" s="555"/>
      <c r="X11" s="552"/>
      <c r="Y11" s="552"/>
      <c r="Z11" s="552"/>
      <c r="AA11" s="552"/>
      <c r="AB11" s="552"/>
      <c r="AC11" s="555"/>
      <c r="AD11" s="552"/>
      <c r="AE11" s="552"/>
      <c r="AF11" s="552"/>
      <c r="AG11" s="552"/>
      <c r="AH11" s="552"/>
      <c r="AI11" s="555"/>
      <c r="AJ11" s="552"/>
      <c r="AK11" s="552"/>
      <c r="AL11" s="552"/>
      <c r="AM11" s="552"/>
      <c r="AN11" s="552"/>
      <c r="AO11" s="555"/>
      <c r="AP11" s="552"/>
      <c r="AQ11" s="552"/>
      <c r="AR11" s="552"/>
      <c r="AS11" s="552"/>
      <c r="AU11" s="171"/>
      <c r="AW11" s="171"/>
    </row>
    <row r="12" spans="1:50" s="217" customFormat="1" ht="20.25" customHeight="1" x14ac:dyDescent="0.2">
      <c r="B12" s="545"/>
      <c r="C12" s="546"/>
      <c r="D12" s="545"/>
      <c r="E12" s="550"/>
      <c r="F12" s="552" t="s">
        <v>432</v>
      </c>
      <c r="G12" s="552"/>
      <c r="H12" s="552"/>
      <c r="I12" s="552"/>
      <c r="J12" s="552"/>
      <c r="K12" s="552"/>
      <c r="L12" s="552"/>
      <c r="M12" s="543" t="s">
        <v>433</v>
      </c>
      <c r="N12" s="544"/>
      <c r="O12" s="544"/>
      <c r="P12" s="544"/>
      <c r="Q12" s="544"/>
      <c r="R12" s="544"/>
      <c r="S12" s="544"/>
      <c r="T12" s="544"/>
      <c r="U12" s="549"/>
      <c r="V12" s="523" t="s">
        <v>434</v>
      </c>
      <c r="W12" s="524"/>
      <c r="X12" s="527" t="s">
        <v>435</v>
      </c>
      <c r="Y12" s="528"/>
      <c r="Z12" s="528"/>
      <c r="AA12" s="529"/>
      <c r="AB12" s="523" t="s">
        <v>436</v>
      </c>
      <c r="AC12" s="524"/>
      <c r="AD12" s="527" t="s">
        <v>437</v>
      </c>
      <c r="AE12" s="528"/>
      <c r="AF12" s="528"/>
      <c r="AG12" s="529"/>
      <c r="AH12" s="523" t="s">
        <v>438</v>
      </c>
      <c r="AI12" s="524"/>
      <c r="AJ12" s="527" t="s">
        <v>439</v>
      </c>
      <c r="AK12" s="528"/>
      <c r="AL12" s="528"/>
      <c r="AM12" s="529"/>
      <c r="AN12" s="523" t="s">
        <v>440</v>
      </c>
      <c r="AO12" s="524"/>
      <c r="AP12" s="527" t="s">
        <v>441</v>
      </c>
      <c r="AQ12" s="528"/>
      <c r="AR12" s="528"/>
      <c r="AS12" s="529"/>
      <c r="AU12" s="171"/>
      <c r="AW12" s="171"/>
    </row>
    <row r="13" spans="1:50" s="217" customFormat="1" ht="30.75" customHeight="1" x14ac:dyDescent="0.2">
      <c r="B13" s="547"/>
      <c r="C13" s="548"/>
      <c r="D13" s="547"/>
      <c r="E13" s="551"/>
      <c r="F13" s="552"/>
      <c r="G13" s="552"/>
      <c r="H13" s="552"/>
      <c r="I13" s="552"/>
      <c r="J13" s="552"/>
      <c r="K13" s="552"/>
      <c r="L13" s="552"/>
      <c r="M13" s="547"/>
      <c r="N13" s="548"/>
      <c r="O13" s="548"/>
      <c r="P13" s="548"/>
      <c r="Q13" s="548"/>
      <c r="R13" s="548"/>
      <c r="S13" s="548"/>
      <c r="T13" s="548"/>
      <c r="U13" s="551"/>
      <c r="V13" s="525"/>
      <c r="W13" s="526"/>
      <c r="X13" s="530"/>
      <c r="Y13" s="531"/>
      <c r="Z13" s="531"/>
      <c r="AA13" s="532"/>
      <c r="AB13" s="525"/>
      <c r="AC13" s="526"/>
      <c r="AD13" s="530"/>
      <c r="AE13" s="531"/>
      <c r="AF13" s="531"/>
      <c r="AG13" s="532"/>
      <c r="AH13" s="525"/>
      <c r="AI13" s="526"/>
      <c r="AJ13" s="530"/>
      <c r="AK13" s="531"/>
      <c r="AL13" s="531"/>
      <c r="AM13" s="532"/>
      <c r="AN13" s="525"/>
      <c r="AO13" s="526"/>
      <c r="AP13" s="530"/>
      <c r="AQ13" s="531"/>
      <c r="AR13" s="531"/>
      <c r="AS13" s="532"/>
      <c r="AU13" s="522" t="s">
        <v>442</v>
      </c>
      <c r="AV13" s="522"/>
      <c r="AW13" s="522"/>
      <c r="AX13" s="522"/>
    </row>
    <row r="14" spans="1:50" s="171" customFormat="1" ht="65.25" customHeight="1" x14ac:dyDescent="0.2">
      <c r="B14" s="172" t="s">
        <v>443</v>
      </c>
      <c r="C14" s="172" t="s">
        <v>444</v>
      </c>
      <c r="D14" s="173" t="s">
        <v>3</v>
      </c>
      <c r="E14" s="173" t="s">
        <v>5</v>
      </c>
      <c r="F14" s="172" t="s">
        <v>445</v>
      </c>
      <c r="G14" s="172" t="s">
        <v>7</v>
      </c>
      <c r="H14" s="172" t="s">
        <v>446</v>
      </c>
      <c r="I14" s="172" t="s">
        <v>9</v>
      </c>
      <c r="J14" s="172" t="s">
        <v>10</v>
      </c>
      <c r="K14" s="172" t="s">
        <v>11</v>
      </c>
      <c r="L14" s="172" t="s">
        <v>447</v>
      </c>
      <c r="M14" s="172" t="s">
        <v>448</v>
      </c>
      <c r="N14" s="172" t="s">
        <v>449</v>
      </c>
      <c r="O14" s="174" t="s">
        <v>450</v>
      </c>
      <c r="P14" s="172" t="s">
        <v>451</v>
      </c>
      <c r="Q14" s="172" t="s">
        <v>452</v>
      </c>
      <c r="R14" s="172" t="s">
        <v>453</v>
      </c>
      <c r="S14" s="172" t="s">
        <v>454</v>
      </c>
      <c r="T14" s="172" t="s">
        <v>455</v>
      </c>
      <c r="U14" s="175" t="s">
        <v>16</v>
      </c>
      <c r="V14" s="172" t="s">
        <v>456</v>
      </c>
      <c r="W14" s="172" t="s">
        <v>457</v>
      </c>
      <c r="X14" s="175" t="s">
        <v>458</v>
      </c>
      <c r="Y14" s="175" t="s">
        <v>459</v>
      </c>
      <c r="Z14" s="175" t="s">
        <v>460</v>
      </c>
      <c r="AA14" s="175" t="s">
        <v>461</v>
      </c>
      <c r="AB14" s="172" t="s">
        <v>462</v>
      </c>
      <c r="AC14" s="172" t="s">
        <v>463</v>
      </c>
      <c r="AD14" s="175" t="s">
        <v>464</v>
      </c>
      <c r="AE14" s="175" t="s">
        <v>465</v>
      </c>
      <c r="AF14" s="175" t="s">
        <v>466</v>
      </c>
      <c r="AG14" s="175" t="s">
        <v>467</v>
      </c>
      <c r="AH14" s="172" t="s">
        <v>468</v>
      </c>
      <c r="AI14" s="174" t="s">
        <v>469</v>
      </c>
      <c r="AJ14" s="175" t="s">
        <v>470</v>
      </c>
      <c r="AK14" s="175" t="s">
        <v>471</v>
      </c>
      <c r="AL14" s="175" t="s">
        <v>472</v>
      </c>
      <c r="AM14" s="175" t="s">
        <v>473</v>
      </c>
      <c r="AN14" s="172" t="s">
        <v>474</v>
      </c>
      <c r="AO14" s="174" t="s">
        <v>475</v>
      </c>
      <c r="AP14" s="176" t="s">
        <v>476</v>
      </c>
      <c r="AQ14" s="176" t="s">
        <v>477</v>
      </c>
      <c r="AR14" s="176" t="s">
        <v>478</v>
      </c>
      <c r="AS14" s="176" t="s">
        <v>461</v>
      </c>
      <c r="AT14" s="177"/>
      <c r="AU14" s="178" t="s">
        <v>479</v>
      </c>
      <c r="AV14" s="178" t="s">
        <v>480</v>
      </c>
      <c r="AW14" s="178" t="s">
        <v>481</v>
      </c>
      <c r="AX14" s="178" t="s">
        <v>482</v>
      </c>
    </row>
    <row r="15" spans="1:50" s="80" customFormat="1" ht="12" x14ac:dyDescent="0.2">
      <c r="B15" s="183" t="s">
        <v>320</v>
      </c>
      <c r="C15" s="183" t="s">
        <v>76</v>
      </c>
      <c r="D15" s="183" t="s">
        <v>102</v>
      </c>
      <c r="E15" s="183" t="s">
        <v>483</v>
      </c>
      <c r="F15" s="183" t="s">
        <v>53</v>
      </c>
      <c r="G15" s="183" t="s">
        <v>212</v>
      </c>
      <c r="H15" s="183" t="s">
        <v>25</v>
      </c>
      <c r="I15" s="183" t="s">
        <v>222</v>
      </c>
      <c r="J15" s="183" t="s">
        <v>403</v>
      </c>
      <c r="K15" s="183" t="s">
        <v>257</v>
      </c>
      <c r="L15" s="183" t="s">
        <v>225</v>
      </c>
      <c r="M15" s="184">
        <v>1</v>
      </c>
      <c r="N15" s="183" t="s">
        <v>484</v>
      </c>
      <c r="O15" s="184">
        <v>2</v>
      </c>
      <c r="P15" s="183" t="s">
        <v>45</v>
      </c>
      <c r="Q15" s="183" t="s">
        <v>485</v>
      </c>
      <c r="R15" s="183" t="s">
        <v>486</v>
      </c>
      <c r="S15" s="185">
        <v>44927</v>
      </c>
      <c r="T15" s="185">
        <v>45291</v>
      </c>
      <c r="U15" s="183" t="s">
        <v>31</v>
      </c>
      <c r="V15" s="183" t="s">
        <v>487</v>
      </c>
      <c r="W15" s="184">
        <v>0</v>
      </c>
      <c r="X15" s="184"/>
      <c r="Y15" s="184"/>
      <c r="Z15" s="183"/>
      <c r="AA15" s="183"/>
      <c r="AB15" s="183" t="s">
        <v>488</v>
      </c>
      <c r="AC15" s="184">
        <v>1</v>
      </c>
      <c r="AD15" s="186"/>
      <c r="AE15" s="187"/>
      <c r="AF15" s="188"/>
      <c r="AG15" s="188"/>
      <c r="AH15" s="183" t="s">
        <v>487</v>
      </c>
      <c r="AI15" s="184">
        <v>0</v>
      </c>
      <c r="AJ15" s="181"/>
      <c r="AK15" s="106"/>
      <c r="AL15" s="106"/>
      <c r="AM15" s="106"/>
      <c r="AN15" s="106" t="s">
        <v>488</v>
      </c>
      <c r="AO15" s="107">
        <v>1</v>
      </c>
      <c r="AP15" s="106"/>
      <c r="AQ15" s="106"/>
      <c r="AR15" s="106"/>
      <c r="AS15" s="106"/>
      <c r="AT15" s="108"/>
      <c r="AU15" s="107">
        <v>2</v>
      </c>
      <c r="AV15" s="107" t="s">
        <v>489</v>
      </c>
      <c r="AW15" s="109" t="s">
        <v>489</v>
      </c>
      <c r="AX15" s="106"/>
    </row>
    <row r="16" spans="1:50" s="80" customFormat="1" ht="12" x14ac:dyDescent="0.2">
      <c r="A16" s="80" t="s">
        <v>490</v>
      </c>
      <c r="B16" s="183" t="s">
        <v>320</v>
      </c>
      <c r="C16" s="183" t="s">
        <v>48</v>
      </c>
      <c r="D16" s="183" t="s">
        <v>50</v>
      </c>
      <c r="E16" s="183" t="s">
        <v>336</v>
      </c>
      <c r="F16" s="183" t="s">
        <v>220</v>
      </c>
      <c r="G16" s="183" t="s">
        <v>147</v>
      </c>
      <c r="H16" s="183" t="s">
        <v>25</v>
      </c>
      <c r="I16" s="183" t="s">
        <v>106</v>
      </c>
      <c r="J16" s="183" t="s">
        <v>318</v>
      </c>
      <c r="K16" s="183" t="s">
        <v>257</v>
      </c>
      <c r="L16" s="183" t="s">
        <v>225</v>
      </c>
      <c r="M16" s="184">
        <v>2</v>
      </c>
      <c r="N16" s="183" t="s">
        <v>491</v>
      </c>
      <c r="O16" s="184">
        <v>4</v>
      </c>
      <c r="P16" s="183" t="s">
        <v>45</v>
      </c>
      <c r="Q16" s="183" t="s">
        <v>492</v>
      </c>
      <c r="R16" s="183" t="s">
        <v>493</v>
      </c>
      <c r="S16" s="185">
        <v>44927</v>
      </c>
      <c r="T16" s="185" t="s">
        <v>494</v>
      </c>
      <c r="U16" s="183" t="s">
        <v>162</v>
      </c>
      <c r="V16" s="183" t="s">
        <v>495</v>
      </c>
      <c r="W16" s="184">
        <v>1</v>
      </c>
      <c r="X16" s="184"/>
      <c r="Y16" s="189"/>
      <c r="Z16" s="183"/>
      <c r="AA16" s="183"/>
      <c r="AB16" s="183" t="s">
        <v>496</v>
      </c>
      <c r="AC16" s="184">
        <v>1</v>
      </c>
      <c r="AD16" s="186"/>
      <c r="AE16" s="187"/>
      <c r="AF16" s="188"/>
      <c r="AG16" s="188"/>
      <c r="AH16" s="183" t="s">
        <v>497</v>
      </c>
      <c r="AI16" s="184">
        <v>1</v>
      </c>
      <c r="AJ16" s="181"/>
      <c r="AK16" s="106"/>
      <c r="AL16" s="106"/>
      <c r="AM16" s="106"/>
      <c r="AN16" s="106" t="s">
        <v>498</v>
      </c>
      <c r="AO16" s="107">
        <v>1</v>
      </c>
      <c r="AP16" s="106"/>
      <c r="AQ16" s="106"/>
      <c r="AR16" s="106"/>
      <c r="AS16" s="106"/>
      <c r="AT16" s="108"/>
      <c r="AU16" s="113">
        <v>1</v>
      </c>
      <c r="AV16" s="78">
        <f>(+Tabla3[[#This Row],[Porcentaje de cumplimiento 
I trimestre]]/AU16)/4</f>
        <v>0</v>
      </c>
      <c r="AW16" s="109">
        <v>25</v>
      </c>
      <c r="AX16" s="106"/>
    </row>
    <row r="17" spans="1:55" s="80" customFormat="1" ht="12" x14ac:dyDescent="0.2">
      <c r="A17" s="80" t="s">
        <v>490</v>
      </c>
      <c r="B17" s="183" t="s">
        <v>320</v>
      </c>
      <c r="C17" s="183" t="s">
        <v>48</v>
      </c>
      <c r="D17" s="183" t="s">
        <v>50</v>
      </c>
      <c r="E17" s="183" t="s">
        <v>35</v>
      </c>
      <c r="F17" s="183" t="s">
        <v>220</v>
      </c>
      <c r="G17" s="183" t="s">
        <v>147</v>
      </c>
      <c r="H17" s="183" t="s">
        <v>25</v>
      </c>
      <c r="I17" s="183" t="s">
        <v>106</v>
      </c>
      <c r="J17" s="183" t="s">
        <v>318</v>
      </c>
      <c r="K17" s="183" t="s">
        <v>257</v>
      </c>
      <c r="L17" s="183" t="s">
        <v>225</v>
      </c>
      <c r="M17" s="184">
        <v>3</v>
      </c>
      <c r="N17" s="183" t="s">
        <v>499</v>
      </c>
      <c r="O17" s="184">
        <v>1</v>
      </c>
      <c r="P17" s="183" t="s">
        <v>60</v>
      </c>
      <c r="Q17" s="183" t="s">
        <v>500</v>
      </c>
      <c r="R17" s="183" t="s">
        <v>501</v>
      </c>
      <c r="S17" s="185">
        <v>44927</v>
      </c>
      <c r="T17" s="185" t="s">
        <v>494</v>
      </c>
      <c r="U17" s="183" t="s">
        <v>162</v>
      </c>
      <c r="V17" s="183" t="s">
        <v>487</v>
      </c>
      <c r="W17" s="184">
        <v>0</v>
      </c>
      <c r="X17" s="184"/>
      <c r="Y17" s="184"/>
      <c r="Z17" s="183"/>
      <c r="AA17" s="183"/>
      <c r="AB17" s="183" t="s">
        <v>502</v>
      </c>
      <c r="AC17" s="184">
        <v>0.34</v>
      </c>
      <c r="AD17" s="186"/>
      <c r="AE17" s="187"/>
      <c r="AF17" s="188"/>
      <c r="AG17" s="188"/>
      <c r="AH17" s="183" t="s">
        <v>503</v>
      </c>
      <c r="AI17" s="184">
        <v>0.66</v>
      </c>
      <c r="AJ17" s="181"/>
      <c r="AK17" s="106"/>
      <c r="AL17" s="106"/>
      <c r="AM17" s="106"/>
      <c r="AN17" s="106" t="s">
        <v>504</v>
      </c>
      <c r="AO17" s="107">
        <v>1</v>
      </c>
      <c r="AP17" s="106"/>
      <c r="AQ17" s="106"/>
      <c r="AR17" s="106"/>
      <c r="AS17" s="106"/>
      <c r="AT17" s="108"/>
      <c r="AU17" s="107">
        <v>1</v>
      </c>
      <c r="AV17" s="107" t="s">
        <v>489</v>
      </c>
      <c r="AW17" s="109" t="s">
        <v>489</v>
      </c>
      <c r="AX17" s="106"/>
    </row>
    <row r="18" spans="1:55" s="80" customFormat="1" ht="12" x14ac:dyDescent="0.2">
      <c r="A18" s="80" t="s">
        <v>490</v>
      </c>
      <c r="B18" s="183" t="s">
        <v>320</v>
      </c>
      <c r="C18" s="183" t="s">
        <v>48</v>
      </c>
      <c r="D18" s="183" t="s">
        <v>50</v>
      </c>
      <c r="E18" s="183" t="s">
        <v>336</v>
      </c>
      <c r="F18" s="183" t="s">
        <v>220</v>
      </c>
      <c r="G18" s="183" t="s">
        <v>147</v>
      </c>
      <c r="H18" s="183" t="s">
        <v>25</v>
      </c>
      <c r="I18" s="183" t="s">
        <v>106</v>
      </c>
      <c r="J18" s="183" t="s">
        <v>318</v>
      </c>
      <c r="K18" s="183" t="s">
        <v>257</v>
      </c>
      <c r="L18" s="183" t="s">
        <v>225</v>
      </c>
      <c r="M18" s="184">
        <v>4</v>
      </c>
      <c r="N18" s="183" t="s">
        <v>505</v>
      </c>
      <c r="O18" s="184">
        <v>3</v>
      </c>
      <c r="P18" s="183" t="s">
        <v>45</v>
      </c>
      <c r="Q18" s="183" t="s">
        <v>506</v>
      </c>
      <c r="R18" s="183" t="s">
        <v>507</v>
      </c>
      <c r="S18" s="185">
        <v>44927</v>
      </c>
      <c r="T18" s="185" t="s">
        <v>494</v>
      </c>
      <c r="U18" s="183" t="s">
        <v>162</v>
      </c>
      <c r="V18" s="183" t="s">
        <v>487</v>
      </c>
      <c r="W18" s="184">
        <v>0</v>
      </c>
      <c r="X18" s="184"/>
      <c r="Y18" s="184"/>
      <c r="Z18" s="183"/>
      <c r="AA18" s="183"/>
      <c r="AB18" s="183" t="s">
        <v>508</v>
      </c>
      <c r="AC18" s="184">
        <v>1</v>
      </c>
      <c r="AD18" s="186"/>
      <c r="AE18" s="187"/>
      <c r="AF18" s="188"/>
      <c r="AG18" s="188"/>
      <c r="AH18" s="183" t="s">
        <v>508</v>
      </c>
      <c r="AI18" s="184">
        <v>1</v>
      </c>
      <c r="AJ18" s="181"/>
      <c r="AK18" s="106"/>
      <c r="AL18" s="106"/>
      <c r="AM18" s="106"/>
      <c r="AN18" s="106" t="s">
        <v>508</v>
      </c>
      <c r="AO18" s="107">
        <v>1</v>
      </c>
      <c r="AP18" s="106"/>
      <c r="AQ18" s="106"/>
      <c r="AR18" s="106"/>
      <c r="AS18" s="106"/>
      <c r="AT18" s="108"/>
      <c r="AU18" s="107">
        <v>3</v>
      </c>
      <c r="AV18" s="107" t="s">
        <v>489</v>
      </c>
      <c r="AW18" s="109" t="s">
        <v>489</v>
      </c>
      <c r="AX18" s="106"/>
    </row>
    <row r="19" spans="1:55" s="80" customFormat="1" ht="12" x14ac:dyDescent="0.2">
      <c r="A19" s="80" t="s">
        <v>490</v>
      </c>
      <c r="B19" s="183" t="s">
        <v>320</v>
      </c>
      <c r="C19" s="183" t="s">
        <v>48</v>
      </c>
      <c r="D19" s="183" t="s">
        <v>50</v>
      </c>
      <c r="E19" s="183" t="s">
        <v>336</v>
      </c>
      <c r="F19" s="183" t="s">
        <v>220</v>
      </c>
      <c r="G19" s="183" t="s">
        <v>147</v>
      </c>
      <c r="H19" s="183" t="s">
        <v>55</v>
      </c>
      <c r="I19" s="183" t="s">
        <v>106</v>
      </c>
      <c r="J19" s="183" t="s">
        <v>318</v>
      </c>
      <c r="K19" s="183" t="s">
        <v>257</v>
      </c>
      <c r="L19" s="183" t="s">
        <v>225</v>
      </c>
      <c r="M19" s="184">
        <v>5</v>
      </c>
      <c r="N19" s="183" t="s">
        <v>509</v>
      </c>
      <c r="O19" s="184">
        <v>25</v>
      </c>
      <c r="P19" s="183" t="s">
        <v>45</v>
      </c>
      <c r="Q19" s="183" t="s">
        <v>510</v>
      </c>
      <c r="R19" s="183" t="s">
        <v>511</v>
      </c>
      <c r="S19" s="185">
        <v>44927</v>
      </c>
      <c r="T19" s="185" t="s">
        <v>494</v>
      </c>
      <c r="U19" s="183" t="s">
        <v>162</v>
      </c>
      <c r="V19" s="183" t="s">
        <v>512</v>
      </c>
      <c r="W19" s="184">
        <v>4</v>
      </c>
      <c r="X19" s="184"/>
      <c r="Y19" s="189"/>
      <c r="Z19" s="183"/>
      <c r="AA19" s="183"/>
      <c r="AB19" s="183" t="s">
        <v>512</v>
      </c>
      <c r="AC19" s="184">
        <v>7</v>
      </c>
      <c r="AD19" s="186"/>
      <c r="AE19" s="187"/>
      <c r="AF19" s="188"/>
      <c r="AG19" s="188"/>
      <c r="AH19" s="183" t="s">
        <v>512</v>
      </c>
      <c r="AI19" s="184">
        <v>7</v>
      </c>
      <c r="AJ19" s="181"/>
      <c r="AK19" s="106"/>
      <c r="AL19" s="106"/>
      <c r="AM19" s="106"/>
      <c r="AN19" s="106" t="s">
        <v>512</v>
      </c>
      <c r="AO19" s="107">
        <v>7</v>
      </c>
      <c r="AP19" s="106"/>
      <c r="AQ19" s="106"/>
      <c r="AR19" s="106"/>
      <c r="AS19" s="106"/>
      <c r="AT19" s="108"/>
      <c r="AU19" s="107">
        <v>25</v>
      </c>
      <c r="AV19" s="110">
        <f>(Tabla3[[#This Row],[Avance cuantitativo I trimestre]]/AU19)</f>
        <v>0</v>
      </c>
      <c r="AW19" s="109">
        <f>+AV19*100</f>
        <v>0</v>
      </c>
      <c r="AX19" s="106"/>
    </row>
    <row r="20" spans="1:55" s="80" customFormat="1" ht="12" x14ac:dyDescent="0.2">
      <c r="A20" s="80" t="s">
        <v>490</v>
      </c>
      <c r="B20" s="183" t="s">
        <v>289</v>
      </c>
      <c r="C20" s="183" t="s">
        <v>63</v>
      </c>
      <c r="D20" s="183" t="s">
        <v>50</v>
      </c>
      <c r="E20" s="183" t="s">
        <v>513</v>
      </c>
      <c r="F20" s="183" t="s">
        <v>220</v>
      </c>
      <c r="G20" s="183" t="s">
        <v>212</v>
      </c>
      <c r="H20" s="183" t="s">
        <v>25</v>
      </c>
      <c r="I20" s="183" t="s">
        <v>106</v>
      </c>
      <c r="J20" s="183" t="s">
        <v>322</v>
      </c>
      <c r="K20" s="183" t="s">
        <v>257</v>
      </c>
      <c r="L20" s="183" t="s">
        <v>225</v>
      </c>
      <c r="M20" s="184">
        <v>6</v>
      </c>
      <c r="N20" s="183" t="s">
        <v>514</v>
      </c>
      <c r="O20" s="184">
        <v>2</v>
      </c>
      <c r="P20" s="183" t="s">
        <v>45</v>
      </c>
      <c r="Q20" s="183" t="s">
        <v>515</v>
      </c>
      <c r="R20" s="183" t="s">
        <v>516</v>
      </c>
      <c r="S20" s="185">
        <v>44927</v>
      </c>
      <c r="T20" s="185" t="s">
        <v>494</v>
      </c>
      <c r="U20" s="183" t="s">
        <v>162</v>
      </c>
      <c r="V20" s="183" t="s">
        <v>487</v>
      </c>
      <c r="W20" s="184">
        <v>0</v>
      </c>
      <c r="X20" s="184"/>
      <c r="Y20" s="184"/>
      <c r="Z20" s="183"/>
      <c r="AA20" s="183"/>
      <c r="AB20" s="183" t="s">
        <v>517</v>
      </c>
      <c r="AC20" s="184">
        <v>1</v>
      </c>
      <c r="AD20" s="186"/>
      <c r="AE20" s="187"/>
      <c r="AF20" s="188"/>
      <c r="AG20" s="188"/>
      <c r="AH20" s="183" t="s">
        <v>487</v>
      </c>
      <c r="AI20" s="184">
        <v>0</v>
      </c>
      <c r="AJ20" s="181"/>
      <c r="AK20" s="106"/>
      <c r="AL20" s="106"/>
      <c r="AM20" s="106"/>
      <c r="AN20" s="106" t="s">
        <v>517</v>
      </c>
      <c r="AO20" s="107">
        <v>1</v>
      </c>
      <c r="AP20" s="106"/>
      <c r="AQ20" s="106"/>
      <c r="AR20" s="106"/>
      <c r="AS20" s="106"/>
      <c r="AT20" s="108"/>
      <c r="AU20" s="107">
        <v>2</v>
      </c>
      <c r="AV20" s="107" t="s">
        <v>489</v>
      </c>
      <c r="AW20" s="109" t="s">
        <v>489</v>
      </c>
      <c r="AX20" s="106"/>
      <c r="BA20" s="165"/>
      <c r="BB20" s="165"/>
      <c r="BC20" s="164"/>
    </row>
    <row r="21" spans="1:55" s="80" customFormat="1" ht="12" x14ac:dyDescent="0.2">
      <c r="A21" s="80" t="s">
        <v>490</v>
      </c>
      <c r="B21" s="183" t="s">
        <v>289</v>
      </c>
      <c r="C21" s="183" t="s">
        <v>63</v>
      </c>
      <c r="D21" s="183" t="s">
        <v>50</v>
      </c>
      <c r="E21" s="183" t="s">
        <v>513</v>
      </c>
      <c r="F21" s="183" t="s">
        <v>220</v>
      </c>
      <c r="G21" s="183" t="s">
        <v>212</v>
      </c>
      <c r="H21" s="183" t="s">
        <v>25</v>
      </c>
      <c r="I21" s="183" t="s">
        <v>106</v>
      </c>
      <c r="J21" s="183" t="s">
        <v>322</v>
      </c>
      <c r="K21" s="183" t="s">
        <v>257</v>
      </c>
      <c r="L21" s="183" t="s">
        <v>225</v>
      </c>
      <c r="M21" s="184">
        <v>7</v>
      </c>
      <c r="N21" s="183" t="s">
        <v>518</v>
      </c>
      <c r="O21" s="184">
        <v>12</v>
      </c>
      <c r="P21" s="183" t="s">
        <v>45</v>
      </c>
      <c r="Q21" s="183" t="s">
        <v>519</v>
      </c>
      <c r="R21" s="183" t="s">
        <v>520</v>
      </c>
      <c r="S21" s="185">
        <v>44927</v>
      </c>
      <c r="T21" s="185" t="s">
        <v>494</v>
      </c>
      <c r="U21" s="183" t="s">
        <v>162</v>
      </c>
      <c r="V21" s="183" t="s">
        <v>521</v>
      </c>
      <c r="W21" s="184">
        <v>3</v>
      </c>
      <c r="X21" s="184"/>
      <c r="Y21" s="189"/>
      <c r="Z21" s="183"/>
      <c r="AA21" s="183"/>
      <c r="AB21" s="183" t="s">
        <v>521</v>
      </c>
      <c r="AC21" s="184">
        <v>3</v>
      </c>
      <c r="AD21" s="186"/>
      <c r="AE21" s="187"/>
      <c r="AF21" s="188"/>
      <c r="AG21" s="188"/>
      <c r="AH21" s="183" t="s">
        <v>521</v>
      </c>
      <c r="AI21" s="184">
        <v>3</v>
      </c>
      <c r="AJ21" s="181"/>
      <c r="AK21" s="106"/>
      <c r="AL21" s="106"/>
      <c r="AM21" s="106"/>
      <c r="AN21" s="106" t="s">
        <v>521</v>
      </c>
      <c r="AO21" s="107">
        <v>3</v>
      </c>
      <c r="AP21" s="106"/>
      <c r="AQ21" s="106"/>
      <c r="AR21" s="106"/>
      <c r="AS21" s="106"/>
      <c r="AT21" s="108"/>
      <c r="AU21" s="113">
        <v>1</v>
      </c>
      <c r="AV21" s="78">
        <f>(+Tabla3[[#This Row],[Porcentaje de cumplimiento 
I trimestre]]/AU21)/4</f>
        <v>0</v>
      </c>
      <c r="AW21" s="109">
        <v>25</v>
      </c>
      <c r="AX21" s="106"/>
    </row>
    <row r="22" spans="1:55" s="80" customFormat="1" ht="12" x14ac:dyDescent="0.2">
      <c r="A22" s="80" t="s">
        <v>490</v>
      </c>
      <c r="B22" s="183" t="s">
        <v>320</v>
      </c>
      <c r="C22" s="183" t="s">
        <v>48</v>
      </c>
      <c r="D22" s="183" t="s">
        <v>65</v>
      </c>
      <c r="E22" s="183" t="s">
        <v>336</v>
      </c>
      <c r="F22" s="183" t="s">
        <v>229</v>
      </c>
      <c r="G22" s="183" t="s">
        <v>39</v>
      </c>
      <c r="H22" s="183" t="s">
        <v>25</v>
      </c>
      <c r="I22" s="183" t="s">
        <v>106</v>
      </c>
      <c r="J22" s="183" t="s">
        <v>325</v>
      </c>
      <c r="K22" s="183" t="s">
        <v>257</v>
      </c>
      <c r="L22" s="183" t="s">
        <v>225</v>
      </c>
      <c r="M22" s="184">
        <v>8</v>
      </c>
      <c r="N22" s="183" t="s">
        <v>522</v>
      </c>
      <c r="O22" s="184">
        <v>4</v>
      </c>
      <c r="P22" s="183" t="s">
        <v>45</v>
      </c>
      <c r="Q22" s="183" t="s">
        <v>523</v>
      </c>
      <c r="R22" s="183" t="s">
        <v>524</v>
      </c>
      <c r="S22" s="185">
        <v>44927</v>
      </c>
      <c r="T22" s="185" t="s">
        <v>494</v>
      </c>
      <c r="U22" s="183" t="s">
        <v>162</v>
      </c>
      <c r="V22" s="183" t="s">
        <v>525</v>
      </c>
      <c r="W22" s="184">
        <v>1</v>
      </c>
      <c r="X22" s="184"/>
      <c r="Y22" s="189"/>
      <c r="Z22" s="183"/>
      <c r="AA22" s="183"/>
      <c r="AB22" s="183" t="s">
        <v>525</v>
      </c>
      <c r="AC22" s="184">
        <v>1</v>
      </c>
      <c r="AD22" s="186"/>
      <c r="AE22" s="187"/>
      <c r="AF22" s="188"/>
      <c r="AG22" s="188"/>
      <c r="AH22" s="183" t="s">
        <v>525</v>
      </c>
      <c r="AI22" s="184">
        <v>1</v>
      </c>
      <c r="AJ22" s="181"/>
      <c r="AK22" s="106"/>
      <c r="AL22" s="106"/>
      <c r="AM22" s="106"/>
      <c r="AN22" s="106" t="s">
        <v>525</v>
      </c>
      <c r="AO22" s="107">
        <v>1</v>
      </c>
      <c r="AP22" s="106"/>
      <c r="AQ22" s="106"/>
      <c r="AR22" s="106"/>
      <c r="AS22" s="106"/>
      <c r="AT22" s="108"/>
      <c r="AU22" s="107">
        <v>4</v>
      </c>
      <c r="AV22" s="110">
        <f>(Tabla3[[#This Row],[Avance cuantitativo I trimestre]]/AU22)</f>
        <v>0</v>
      </c>
      <c r="AW22" s="109">
        <f t="shared" ref="AW22:AW24" si="0">+AV22*100</f>
        <v>0</v>
      </c>
      <c r="AX22" s="106"/>
    </row>
    <row r="23" spans="1:55" s="80" customFormat="1" ht="11.25" customHeight="1" x14ac:dyDescent="0.2">
      <c r="A23" s="80" t="s">
        <v>490</v>
      </c>
      <c r="B23" s="183" t="s">
        <v>320</v>
      </c>
      <c r="C23" s="183" t="s">
        <v>48</v>
      </c>
      <c r="D23" s="183" t="s">
        <v>65</v>
      </c>
      <c r="E23" s="183" t="s">
        <v>336</v>
      </c>
      <c r="F23" s="183" t="s">
        <v>229</v>
      </c>
      <c r="G23" s="183" t="s">
        <v>39</v>
      </c>
      <c r="H23" s="183" t="s">
        <v>25</v>
      </c>
      <c r="I23" s="183" t="s">
        <v>106</v>
      </c>
      <c r="J23" s="183" t="s">
        <v>325</v>
      </c>
      <c r="K23" s="183" t="s">
        <v>257</v>
      </c>
      <c r="L23" s="183" t="s">
        <v>225</v>
      </c>
      <c r="M23" s="184">
        <v>9</v>
      </c>
      <c r="N23" s="183" t="s">
        <v>526</v>
      </c>
      <c r="O23" s="184">
        <v>11</v>
      </c>
      <c r="P23" s="183" t="s">
        <v>45</v>
      </c>
      <c r="Q23" s="183" t="s">
        <v>527</v>
      </c>
      <c r="R23" s="183" t="s">
        <v>528</v>
      </c>
      <c r="S23" s="185">
        <v>44927</v>
      </c>
      <c r="T23" s="185" t="s">
        <v>494</v>
      </c>
      <c r="U23" s="183" t="s">
        <v>162</v>
      </c>
      <c r="V23" s="183" t="s">
        <v>529</v>
      </c>
      <c r="W23" s="184">
        <v>3</v>
      </c>
      <c r="X23" s="184"/>
      <c r="Y23" s="189"/>
      <c r="Z23" s="190"/>
      <c r="AA23" s="183"/>
      <c r="AB23" s="183" t="s">
        <v>529</v>
      </c>
      <c r="AC23" s="184">
        <v>3</v>
      </c>
      <c r="AD23" s="186"/>
      <c r="AE23" s="187"/>
      <c r="AF23" s="188"/>
      <c r="AG23" s="188"/>
      <c r="AH23" s="183" t="s">
        <v>529</v>
      </c>
      <c r="AI23" s="184">
        <v>3</v>
      </c>
      <c r="AJ23" s="181"/>
      <c r="AK23" s="106"/>
      <c r="AL23" s="106"/>
      <c r="AM23" s="106"/>
      <c r="AN23" s="106" t="s">
        <v>529</v>
      </c>
      <c r="AO23" s="107">
        <v>2</v>
      </c>
      <c r="AP23" s="106"/>
      <c r="AQ23" s="106"/>
      <c r="AR23" s="106"/>
      <c r="AS23" s="106"/>
      <c r="AT23" s="108"/>
      <c r="AU23" s="107">
        <v>11</v>
      </c>
      <c r="AV23" s="110">
        <f>(Tabla3[[#This Row],[Avance cuantitativo I trimestre]]/AU23)</f>
        <v>0</v>
      </c>
      <c r="AW23" s="112">
        <f t="shared" si="0"/>
        <v>0</v>
      </c>
      <c r="AX23" s="106"/>
      <c r="BB23" s="163"/>
    </row>
    <row r="24" spans="1:55" s="80" customFormat="1" ht="12" x14ac:dyDescent="0.2">
      <c r="A24" s="80" t="s">
        <v>490</v>
      </c>
      <c r="B24" s="183" t="s">
        <v>320</v>
      </c>
      <c r="C24" s="183" t="s">
        <v>48</v>
      </c>
      <c r="D24" s="183" t="s">
        <v>65</v>
      </c>
      <c r="E24" s="183" t="s">
        <v>336</v>
      </c>
      <c r="F24" s="183" t="s">
        <v>186</v>
      </c>
      <c r="G24" s="183" t="s">
        <v>212</v>
      </c>
      <c r="H24" s="183" t="s">
        <v>25</v>
      </c>
      <c r="I24" s="183" t="s">
        <v>106</v>
      </c>
      <c r="J24" s="183" t="s">
        <v>325</v>
      </c>
      <c r="K24" s="183" t="s">
        <v>257</v>
      </c>
      <c r="L24" s="183" t="s">
        <v>225</v>
      </c>
      <c r="M24" s="184">
        <v>10</v>
      </c>
      <c r="N24" s="183" t="s">
        <v>530</v>
      </c>
      <c r="O24" s="184">
        <v>4</v>
      </c>
      <c r="P24" s="183" t="s">
        <v>45</v>
      </c>
      <c r="Q24" s="183" t="s">
        <v>531</v>
      </c>
      <c r="R24" s="183" t="s">
        <v>532</v>
      </c>
      <c r="S24" s="185">
        <v>44927</v>
      </c>
      <c r="T24" s="185" t="s">
        <v>494</v>
      </c>
      <c r="U24" s="183" t="s">
        <v>172</v>
      </c>
      <c r="V24" s="183" t="s">
        <v>533</v>
      </c>
      <c r="W24" s="184">
        <v>1</v>
      </c>
      <c r="X24" s="184"/>
      <c r="Y24" s="189"/>
      <c r="Z24" s="183"/>
      <c r="AA24" s="183"/>
      <c r="AB24" s="183" t="s">
        <v>534</v>
      </c>
      <c r="AC24" s="184">
        <v>1</v>
      </c>
      <c r="AD24" s="186"/>
      <c r="AE24" s="187"/>
      <c r="AF24" s="188"/>
      <c r="AG24" s="188"/>
      <c r="AH24" s="183" t="s">
        <v>535</v>
      </c>
      <c r="AI24" s="184">
        <v>1</v>
      </c>
      <c r="AJ24" s="181"/>
      <c r="AK24" s="106"/>
      <c r="AL24" s="106"/>
      <c r="AM24" s="106"/>
      <c r="AN24" s="106" t="s">
        <v>536</v>
      </c>
      <c r="AO24" s="107">
        <v>1</v>
      </c>
      <c r="AP24" s="106"/>
      <c r="AQ24" s="106"/>
      <c r="AR24" s="106"/>
      <c r="AS24" s="106"/>
      <c r="AT24" s="108"/>
      <c r="AU24" s="107">
        <v>4</v>
      </c>
      <c r="AV24" s="110">
        <f>(Tabla3[[#This Row],[Avance cuantitativo I trimestre]]/AU24)</f>
        <v>0</v>
      </c>
      <c r="AW24" s="109">
        <f t="shared" si="0"/>
        <v>0</v>
      </c>
      <c r="AX24" s="106"/>
    </row>
    <row r="25" spans="1:55" s="80" customFormat="1" ht="12" x14ac:dyDescent="0.2">
      <c r="A25" s="80" t="s">
        <v>490</v>
      </c>
      <c r="B25" s="183" t="s">
        <v>320</v>
      </c>
      <c r="C25" s="183" t="s">
        <v>48</v>
      </c>
      <c r="D25" s="183" t="s">
        <v>65</v>
      </c>
      <c r="E25" s="183" t="s">
        <v>336</v>
      </c>
      <c r="F25" s="183" t="s">
        <v>146</v>
      </c>
      <c r="G25" s="183" t="s">
        <v>212</v>
      </c>
      <c r="H25" s="183" t="s">
        <v>25</v>
      </c>
      <c r="I25" s="183" t="s">
        <v>106</v>
      </c>
      <c r="J25" s="183" t="s">
        <v>325</v>
      </c>
      <c r="K25" s="183" t="s">
        <v>240</v>
      </c>
      <c r="L25" s="183" t="s">
        <v>233</v>
      </c>
      <c r="M25" s="184">
        <v>11</v>
      </c>
      <c r="N25" s="183" t="s">
        <v>537</v>
      </c>
      <c r="O25" s="184">
        <v>3</v>
      </c>
      <c r="P25" s="183" t="s">
        <v>45</v>
      </c>
      <c r="Q25" s="183" t="s">
        <v>538</v>
      </c>
      <c r="R25" s="183" t="s">
        <v>539</v>
      </c>
      <c r="S25" s="185">
        <v>45017</v>
      </c>
      <c r="T25" s="185" t="s">
        <v>494</v>
      </c>
      <c r="U25" s="183" t="s">
        <v>162</v>
      </c>
      <c r="V25" s="183" t="s">
        <v>487</v>
      </c>
      <c r="W25" s="184">
        <v>0</v>
      </c>
      <c r="X25" s="184"/>
      <c r="Y25" s="184"/>
      <c r="Z25" s="183"/>
      <c r="AA25" s="183"/>
      <c r="AB25" s="183" t="s">
        <v>540</v>
      </c>
      <c r="AC25" s="184">
        <v>1</v>
      </c>
      <c r="AD25" s="186"/>
      <c r="AE25" s="187"/>
      <c r="AF25" s="188"/>
      <c r="AG25" s="188"/>
      <c r="AH25" s="183" t="s">
        <v>540</v>
      </c>
      <c r="AI25" s="184">
        <v>1</v>
      </c>
      <c r="AJ25" s="181"/>
      <c r="AK25" s="106"/>
      <c r="AL25" s="106"/>
      <c r="AM25" s="106"/>
      <c r="AN25" s="106" t="s">
        <v>540</v>
      </c>
      <c r="AO25" s="107">
        <v>1</v>
      </c>
      <c r="AP25" s="106"/>
      <c r="AQ25" s="106"/>
      <c r="AR25" s="106"/>
      <c r="AS25" s="106"/>
      <c r="AT25" s="108"/>
      <c r="AU25" s="107">
        <v>3</v>
      </c>
      <c r="AV25" s="107" t="s">
        <v>489</v>
      </c>
      <c r="AW25" s="109" t="s">
        <v>489</v>
      </c>
      <c r="AX25" s="106"/>
    </row>
    <row r="26" spans="1:55" s="80" customFormat="1" ht="12" x14ac:dyDescent="0.2">
      <c r="A26" s="80" t="s">
        <v>490</v>
      </c>
      <c r="B26" s="183" t="s">
        <v>320</v>
      </c>
      <c r="C26" s="183" t="s">
        <v>48</v>
      </c>
      <c r="D26" s="183" t="s">
        <v>65</v>
      </c>
      <c r="E26" s="183" t="s">
        <v>336</v>
      </c>
      <c r="F26" s="183" t="s">
        <v>146</v>
      </c>
      <c r="G26" s="183" t="s">
        <v>212</v>
      </c>
      <c r="H26" s="183" t="s">
        <v>25</v>
      </c>
      <c r="I26" s="183" t="s">
        <v>106</v>
      </c>
      <c r="J26" s="183" t="s">
        <v>325</v>
      </c>
      <c r="K26" s="183" t="s">
        <v>240</v>
      </c>
      <c r="L26" s="183" t="s">
        <v>233</v>
      </c>
      <c r="M26" s="184">
        <v>12</v>
      </c>
      <c r="N26" s="183" t="s">
        <v>541</v>
      </c>
      <c r="O26" s="184">
        <v>3</v>
      </c>
      <c r="P26" s="183" t="s">
        <v>45</v>
      </c>
      <c r="Q26" s="183" t="s">
        <v>542</v>
      </c>
      <c r="R26" s="183" t="s">
        <v>543</v>
      </c>
      <c r="S26" s="185">
        <v>45017</v>
      </c>
      <c r="T26" s="185" t="s">
        <v>494</v>
      </c>
      <c r="U26" s="183" t="s">
        <v>162</v>
      </c>
      <c r="V26" s="183" t="s">
        <v>487</v>
      </c>
      <c r="W26" s="184">
        <v>0</v>
      </c>
      <c r="X26" s="184"/>
      <c r="Y26" s="184"/>
      <c r="Z26" s="183"/>
      <c r="AA26" s="183"/>
      <c r="AB26" s="183" t="s">
        <v>544</v>
      </c>
      <c r="AC26" s="184">
        <v>1</v>
      </c>
      <c r="AD26" s="186"/>
      <c r="AE26" s="187"/>
      <c r="AF26" s="188"/>
      <c r="AG26" s="188"/>
      <c r="AH26" s="183" t="s">
        <v>544</v>
      </c>
      <c r="AI26" s="184">
        <v>1</v>
      </c>
      <c r="AJ26" s="181"/>
      <c r="AK26" s="106"/>
      <c r="AL26" s="106"/>
      <c r="AM26" s="106"/>
      <c r="AN26" s="106" t="s">
        <v>544</v>
      </c>
      <c r="AO26" s="107">
        <v>1</v>
      </c>
      <c r="AP26" s="106"/>
      <c r="AQ26" s="106"/>
      <c r="AR26" s="106"/>
      <c r="AS26" s="106"/>
      <c r="AT26" s="108"/>
      <c r="AU26" s="107">
        <v>3</v>
      </c>
      <c r="AV26" s="107" t="s">
        <v>489</v>
      </c>
      <c r="AW26" s="109" t="s">
        <v>489</v>
      </c>
      <c r="AX26" s="106"/>
    </row>
    <row r="27" spans="1:55" s="80" customFormat="1" ht="12" x14ac:dyDescent="0.2">
      <c r="B27" s="183" t="s">
        <v>305</v>
      </c>
      <c r="C27" s="183" t="s">
        <v>48</v>
      </c>
      <c r="D27" s="183" t="s">
        <v>65</v>
      </c>
      <c r="E27" s="183" t="s">
        <v>545</v>
      </c>
      <c r="F27" s="183" t="s">
        <v>176</v>
      </c>
      <c r="G27" s="183" t="s">
        <v>94</v>
      </c>
      <c r="H27" s="183" t="s">
        <v>25</v>
      </c>
      <c r="I27" s="183" t="s">
        <v>138</v>
      </c>
      <c r="J27" s="183" t="s">
        <v>359</v>
      </c>
      <c r="K27" s="183" t="s">
        <v>546</v>
      </c>
      <c r="L27" s="183" t="s">
        <v>225</v>
      </c>
      <c r="M27" s="184">
        <v>13</v>
      </c>
      <c r="N27" s="183" t="s">
        <v>547</v>
      </c>
      <c r="O27" s="184">
        <v>2</v>
      </c>
      <c r="P27" s="183" t="s">
        <v>45</v>
      </c>
      <c r="Q27" s="183" t="s">
        <v>548</v>
      </c>
      <c r="R27" s="183" t="s">
        <v>549</v>
      </c>
      <c r="S27" s="185">
        <v>44927</v>
      </c>
      <c r="T27" s="185" t="s">
        <v>494</v>
      </c>
      <c r="U27" s="183" t="s">
        <v>110</v>
      </c>
      <c r="V27" s="183" t="s">
        <v>487</v>
      </c>
      <c r="W27" s="184">
        <v>0</v>
      </c>
      <c r="X27" s="184"/>
      <c r="Y27" s="184"/>
      <c r="Z27" s="183"/>
      <c r="AA27" s="183"/>
      <c r="AB27" s="183" t="s">
        <v>487</v>
      </c>
      <c r="AC27" s="184">
        <v>0</v>
      </c>
      <c r="AD27" s="186"/>
      <c r="AE27" s="187"/>
      <c r="AF27" s="188"/>
      <c r="AG27" s="188"/>
      <c r="AH27" s="183" t="s">
        <v>550</v>
      </c>
      <c r="AI27" s="184">
        <v>1</v>
      </c>
      <c r="AJ27" s="181"/>
      <c r="AK27" s="106"/>
      <c r="AL27" s="106"/>
      <c r="AM27" s="106"/>
      <c r="AN27" s="106" t="s">
        <v>550</v>
      </c>
      <c r="AO27" s="107">
        <v>1</v>
      </c>
      <c r="AP27" s="106"/>
      <c r="AQ27" s="106"/>
      <c r="AR27" s="106"/>
      <c r="AS27" s="106"/>
      <c r="AT27" s="108"/>
      <c r="AU27" s="107">
        <v>2</v>
      </c>
      <c r="AV27" s="107" t="s">
        <v>489</v>
      </c>
      <c r="AW27" s="109" t="s">
        <v>489</v>
      </c>
      <c r="AX27" s="106"/>
    </row>
    <row r="28" spans="1:55" s="80" customFormat="1" ht="12" x14ac:dyDescent="0.2">
      <c r="B28" s="183" t="s">
        <v>209</v>
      </c>
      <c r="C28" s="183" t="s">
        <v>48</v>
      </c>
      <c r="D28" s="183" t="s">
        <v>50</v>
      </c>
      <c r="E28" s="183" t="s">
        <v>551</v>
      </c>
      <c r="F28" s="183" t="s">
        <v>68</v>
      </c>
      <c r="G28" s="183" t="s">
        <v>221</v>
      </c>
      <c r="H28" s="183" t="s">
        <v>25</v>
      </c>
      <c r="I28" s="183" t="s">
        <v>128</v>
      </c>
      <c r="J28" s="183" t="s">
        <v>128</v>
      </c>
      <c r="K28" s="183" t="s">
        <v>215</v>
      </c>
      <c r="L28" s="183" t="s">
        <v>225</v>
      </c>
      <c r="M28" s="184">
        <v>14</v>
      </c>
      <c r="N28" s="183" t="s">
        <v>552</v>
      </c>
      <c r="O28" s="184">
        <v>4</v>
      </c>
      <c r="P28" s="183" t="s">
        <v>45</v>
      </c>
      <c r="Q28" s="183" t="s">
        <v>553</v>
      </c>
      <c r="R28" s="183" t="s">
        <v>554</v>
      </c>
      <c r="S28" s="185">
        <v>44927</v>
      </c>
      <c r="T28" s="185">
        <v>45291</v>
      </c>
      <c r="U28" s="183" t="s">
        <v>269</v>
      </c>
      <c r="V28" s="183" t="s">
        <v>553</v>
      </c>
      <c r="W28" s="184">
        <v>1</v>
      </c>
      <c r="X28" s="184"/>
      <c r="Y28" s="189"/>
      <c r="Z28" s="183"/>
      <c r="AA28" s="183"/>
      <c r="AB28" s="183" t="s">
        <v>553</v>
      </c>
      <c r="AC28" s="184">
        <v>1</v>
      </c>
      <c r="AD28" s="186"/>
      <c r="AE28" s="187"/>
      <c r="AF28" s="188"/>
      <c r="AG28" s="188"/>
      <c r="AH28" s="183" t="s">
        <v>553</v>
      </c>
      <c r="AI28" s="184">
        <v>1</v>
      </c>
      <c r="AJ28" s="181"/>
      <c r="AK28" s="106"/>
      <c r="AL28" s="106"/>
      <c r="AM28" s="106"/>
      <c r="AN28" s="106" t="s">
        <v>553</v>
      </c>
      <c r="AO28" s="107">
        <v>1</v>
      </c>
      <c r="AP28" s="106"/>
      <c r="AQ28" s="106"/>
      <c r="AR28" s="106"/>
      <c r="AS28" s="106"/>
      <c r="AT28" s="108"/>
      <c r="AU28" s="107">
        <v>4</v>
      </c>
      <c r="AV28" s="110">
        <f>(Tabla3[[#This Row],[Avance cuantitativo I trimestre]]/AU28)</f>
        <v>0</v>
      </c>
      <c r="AW28" s="109">
        <f>+AV28*100</f>
        <v>0</v>
      </c>
      <c r="AX28" s="106"/>
    </row>
    <row r="29" spans="1:55" s="80" customFormat="1" ht="12" x14ac:dyDescent="0.2">
      <c r="B29" s="183" t="s">
        <v>320</v>
      </c>
      <c r="C29" s="183" t="s">
        <v>63</v>
      </c>
      <c r="D29" s="183" t="s">
        <v>20</v>
      </c>
      <c r="E29" s="183" t="s">
        <v>336</v>
      </c>
      <c r="F29" s="183" t="s">
        <v>93</v>
      </c>
      <c r="G29" s="183" t="s">
        <v>555</v>
      </c>
      <c r="H29" s="183" t="s">
        <v>55</v>
      </c>
      <c r="I29" s="183" t="s">
        <v>556</v>
      </c>
      <c r="J29" s="183" t="s">
        <v>557</v>
      </c>
      <c r="K29" s="183" t="s">
        <v>257</v>
      </c>
      <c r="L29" s="183" t="s">
        <v>225</v>
      </c>
      <c r="M29" s="184">
        <v>15</v>
      </c>
      <c r="N29" s="183" t="s">
        <v>558</v>
      </c>
      <c r="O29" s="184">
        <v>2</v>
      </c>
      <c r="P29" s="183" t="s">
        <v>45</v>
      </c>
      <c r="Q29" s="183" t="s">
        <v>559</v>
      </c>
      <c r="R29" s="183" t="s">
        <v>560</v>
      </c>
      <c r="S29" s="185">
        <v>44927</v>
      </c>
      <c r="T29" s="185" t="s">
        <v>494</v>
      </c>
      <c r="U29" s="183" t="s">
        <v>253</v>
      </c>
      <c r="V29" s="183" t="s">
        <v>487</v>
      </c>
      <c r="W29" s="184">
        <v>0</v>
      </c>
      <c r="X29" s="184"/>
      <c r="Y29" s="184"/>
      <c r="Z29" s="183"/>
      <c r="AA29" s="183"/>
      <c r="AB29" s="183" t="s">
        <v>561</v>
      </c>
      <c r="AC29" s="184">
        <v>1</v>
      </c>
      <c r="AD29" s="186"/>
      <c r="AE29" s="187"/>
      <c r="AF29" s="188"/>
      <c r="AG29" s="188"/>
      <c r="AH29" s="183" t="s">
        <v>487</v>
      </c>
      <c r="AI29" s="184">
        <v>0</v>
      </c>
      <c r="AJ29" s="181"/>
      <c r="AK29" s="106"/>
      <c r="AL29" s="106"/>
      <c r="AM29" s="106"/>
      <c r="AN29" s="106" t="s">
        <v>561</v>
      </c>
      <c r="AO29" s="107">
        <v>1</v>
      </c>
      <c r="AP29" s="106"/>
      <c r="AQ29" s="106"/>
      <c r="AR29" s="106"/>
      <c r="AS29" s="106"/>
      <c r="AT29" s="108"/>
      <c r="AU29" s="107">
        <v>2</v>
      </c>
      <c r="AV29" s="107" t="s">
        <v>489</v>
      </c>
      <c r="AW29" s="109" t="s">
        <v>489</v>
      </c>
      <c r="AX29" s="106"/>
    </row>
    <row r="30" spans="1:55" s="80" customFormat="1" ht="12" x14ac:dyDescent="0.2">
      <c r="B30" s="183" t="s">
        <v>320</v>
      </c>
      <c r="C30" s="183" t="s">
        <v>63</v>
      </c>
      <c r="D30" s="183" t="s">
        <v>20</v>
      </c>
      <c r="E30" s="183" t="s">
        <v>336</v>
      </c>
      <c r="F30" s="183" t="s">
        <v>93</v>
      </c>
      <c r="G30" s="183" t="s">
        <v>555</v>
      </c>
      <c r="H30" s="183" t="s">
        <v>55</v>
      </c>
      <c r="I30" s="183" t="s">
        <v>556</v>
      </c>
      <c r="J30" s="183" t="s">
        <v>557</v>
      </c>
      <c r="K30" s="183" t="s">
        <v>257</v>
      </c>
      <c r="L30" s="183" t="s">
        <v>225</v>
      </c>
      <c r="M30" s="184">
        <v>16</v>
      </c>
      <c r="N30" s="183" t="s">
        <v>562</v>
      </c>
      <c r="O30" s="184">
        <v>2</v>
      </c>
      <c r="P30" s="183" t="s">
        <v>45</v>
      </c>
      <c r="Q30" s="183" t="s">
        <v>563</v>
      </c>
      <c r="R30" s="183" t="s">
        <v>564</v>
      </c>
      <c r="S30" s="185">
        <v>44927</v>
      </c>
      <c r="T30" s="185" t="s">
        <v>494</v>
      </c>
      <c r="U30" s="183" t="s">
        <v>253</v>
      </c>
      <c r="V30" s="183" t="s">
        <v>487</v>
      </c>
      <c r="W30" s="184">
        <v>0</v>
      </c>
      <c r="X30" s="184"/>
      <c r="Y30" s="184"/>
      <c r="Z30" s="183"/>
      <c r="AA30" s="183"/>
      <c r="AB30" s="183" t="s">
        <v>565</v>
      </c>
      <c r="AC30" s="184">
        <v>1</v>
      </c>
      <c r="AD30" s="186"/>
      <c r="AE30" s="187"/>
      <c r="AF30" s="188"/>
      <c r="AG30" s="188"/>
      <c r="AH30" s="183" t="s">
        <v>487</v>
      </c>
      <c r="AI30" s="184">
        <v>0</v>
      </c>
      <c r="AJ30" s="181"/>
      <c r="AK30" s="106"/>
      <c r="AL30" s="106"/>
      <c r="AM30" s="106"/>
      <c r="AN30" s="106" t="s">
        <v>566</v>
      </c>
      <c r="AO30" s="107">
        <v>1</v>
      </c>
      <c r="AP30" s="106"/>
      <c r="AQ30" s="106"/>
      <c r="AR30" s="106"/>
      <c r="AS30" s="106"/>
      <c r="AT30" s="108"/>
      <c r="AU30" s="107">
        <v>2</v>
      </c>
      <c r="AV30" s="107" t="s">
        <v>489</v>
      </c>
      <c r="AW30" s="109" t="s">
        <v>489</v>
      </c>
      <c r="AX30" s="106"/>
    </row>
    <row r="31" spans="1:55" s="80" customFormat="1" ht="12" x14ac:dyDescent="0.2">
      <c r="B31" s="183" t="s">
        <v>320</v>
      </c>
      <c r="C31" s="183" t="s">
        <v>63</v>
      </c>
      <c r="D31" s="183" t="s">
        <v>20</v>
      </c>
      <c r="E31" s="183" t="s">
        <v>336</v>
      </c>
      <c r="F31" s="183" t="s">
        <v>93</v>
      </c>
      <c r="G31" s="183" t="s">
        <v>555</v>
      </c>
      <c r="H31" s="183" t="s">
        <v>55</v>
      </c>
      <c r="I31" s="183" t="s">
        <v>556</v>
      </c>
      <c r="J31" s="183" t="s">
        <v>557</v>
      </c>
      <c r="K31" s="183" t="s">
        <v>257</v>
      </c>
      <c r="L31" s="183" t="s">
        <v>225</v>
      </c>
      <c r="M31" s="184">
        <v>17</v>
      </c>
      <c r="N31" s="183" t="s">
        <v>567</v>
      </c>
      <c r="O31" s="184">
        <v>2</v>
      </c>
      <c r="P31" s="183" t="s">
        <v>45</v>
      </c>
      <c r="Q31" s="183" t="s">
        <v>568</v>
      </c>
      <c r="R31" s="183" t="s">
        <v>569</v>
      </c>
      <c r="S31" s="185">
        <v>44927</v>
      </c>
      <c r="T31" s="185" t="s">
        <v>494</v>
      </c>
      <c r="U31" s="183" t="s">
        <v>253</v>
      </c>
      <c r="V31" s="183" t="s">
        <v>487</v>
      </c>
      <c r="W31" s="184">
        <v>0</v>
      </c>
      <c r="X31" s="184"/>
      <c r="Y31" s="184"/>
      <c r="Z31" s="183"/>
      <c r="AA31" s="183"/>
      <c r="AB31" s="183" t="s">
        <v>570</v>
      </c>
      <c r="AC31" s="184">
        <v>1</v>
      </c>
      <c r="AD31" s="186"/>
      <c r="AE31" s="187"/>
      <c r="AF31" s="188"/>
      <c r="AG31" s="188"/>
      <c r="AH31" s="183" t="s">
        <v>487</v>
      </c>
      <c r="AI31" s="184">
        <v>0</v>
      </c>
      <c r="AJ31" s="181"/>
      <c r="AK31" s="106"/>
      <c r="AL31" s="106"/>
      <c r="AM31" s="106"/>
      <c r="AN31" s="106" t="s">
        <v>571</v>
      </c>
      <c r="AO31" s="107">
        <v>1</v>
      </c>
      <c r="AP31" s="106"/>
      <c r="AQ31" s="106"/>
      <c r="AR31" s="106"/>
      <c r="AS31" s="106"/>
      <c r="AT31" s="108"/>
      <c r="AU31" s="107">
        <v>2</v>
      </c>
      <c r="AV31" s="107" t="s">
        <v>489</v>
      </c>
      <c r="AW31" s="109" t="s">
        <v>489</v>
      </c>
      <c r="AX31" s="106"/>
      <c r="BA31" s="163"/>
      <c r="BB31" s="163"/>
    </row>
    <row r="32" spans="1:55" s="80" customFormat="1" ht="12" x14ac:dyDescent="0.2">
      <c r="B32" s="183" t="s">
        <v>572</v>
      </c>
      <c r="C32" s="183" t="s">
        <v>63</v>
      </c>
      <c r="D32" s="183" t="s">
        <v>65</v>
      </c>
      <c r="E32" s="183" t="s">
        <v>336</v>
      </c>
      <c r="F32" s="183" t="s">
        <v>93</v>
      </c>
      <c r="G32" s="183" t="s">
        <v>555</v>
      </c>
      <c r="H32" s="183" t="s">
        <v>25</v>
      </c>
      <c r="I32" s="183" t="s">
        <v>573</v>
      </c>
      <c r="J32" s="183" t="s">
        <v>574</v>
      </c>
      <c r="K32" s="183" t="s">
        <v>257</v>
      </c>
      <c r="L32" s="183" t="s">
        <v>575</v>
      </c>
      <c r="M32" s="184">
        <v>18</v>
      </c>
      <c r="N32" s="183" t="s">
        <v>576</v>
      </c>
      <c r="O32" s="184">
        <v>2</v>
      </c>
      <c r="P32" s="183" t="s">
        <v>45</v>
      </c>
      <c r="Q32" s="183" t="s">
        <v>577</v>
      </c>
      <c r="R32" s="183" t="s">
        <v>578</v>
      </c>
      <c r="S32" s="185">
        <v>44927</v>
      </c>
      <c r="T32" s="185" t="s">
        <v>494</v>
      </c>
      <c r="U32" s="183" t="s">
        <v>217</v>
      </c>
      <c r="V32" s="183" t="s">
        <v>487</v>
      </c>
      <c r="W32" s="184">
        <v>0</v>
      </c>
      <c r="X32" s="184"/>
      <c r="Y32" s="184"/>
      <c r="Z32" s="183"/>
      <c r="AA32" s="183"/>
      <c r="AB32" s="183" t="s">
        <v>577</v>
      </c>
      <c r="AC32" s="184">
        <v>1</v>
      </c>
      <c r="AD32" s="186"/>
      <c r="AE32" s="187"/>
      <c r="AF32" s="188"/>
      <c r="AG32" s="188"/>
      <c r="AH32" s="183" t="s">
        <v>487</v>
      </c>
      <c r="AI32" s="184">
        <v>0</v>
      </c>
      <c r="AJ32" s="181"/>
      <c r="AK32" s="106"/>
      <c r="AL32" s="106"/>
      <c r="AM32" s="106"/>
      <c r="AN32" s="106" t="s">
        <v>577</v>
      </c>
      <c r="AO32" s="107">
        <v>1</v>
      </c>
      <c r="AP32" s="106"/>
      <c r="AQ32" s="106"/>
      <c r="AR32" s="106"/>
      <c r="AS32" s="106"/>
      <c r="AT32" s="108"/>
      <c r="AU32" s="107">
        <v>2</v>
      </c>
      <c r="AV32" s="107" t="s">
        <v>489</v>
      </c>
      <c r="AW32" s="109" t="s">
        <v>489</v>
      </c>
      <c r="AX32" s="106"/>
    </row>
    <row r="33" spans="2:54" s="80" customFormat="1" ht="12" x14ac:dyDescent="0.2">
      <c r="B33" s="183" t="s">
        <v>572</v>
      </c>
      <c r="C33" s="183" t="s">
        <v>63</v>
      </c>
      <c r="D33" s="183" t="s">
        <v>65</v>
      </c>
      <c r="E33" s="183" t="s">
        <v>336</v>
      </c>
      <c r="F33" s="183" t="s">
        <v>93</v>
      </c>
      <c r="G33" s="183" t="s">
        <v>555</v>
      </c>
      <c r="H33" s="183" t="s">
        <v>25</v>
      </c>
      <c r="I33" s="183" t="s">
        <v>573</v>
      </c>
      <c r="J33" s="183" t="s">
        <v>574</v>
      </c>
      <c r="K33" s="183" t="s">
        <v>257</v>
      </c>
      <c r="L33" s="183" t="s">
        <v>575</v>
      </c>
      <c r="M33" s="184">
        <v>19</v>
      </c>
      <c r="N33" s="183" t="s">
        <v>579</v>
      </c>
      <c r="O33" s="184">
        <v>2</v>
      </c>
      <c r="P33" s="183" t="s">
        <v>45</v>
      </c>
      <c r="Q33" s="183" t="s">
        <v>580</v>
      </c>
      <c r="R33" s="183" t="s">
        <v>581</v>
      </c>
      <c r="S33" s="185">
        <v>44927</v>
      </c>
      <c r="T33" s="185" t="s">
        <v>494</v>
      </c>
      <c r="U33" s="183" t="s">
        <v>217</v>
      </c>
      <c r="V33" s="183" t="s">
        <v>487</v>
      </c>
      <c r="W33" s="184">
        <v>0</v>
      </c>
      <c r="X33" s="184"/>
      <c r="Y33" s="184"/>
      <c r="Z33" s="183"/>
      <c r="AA33" s="183"/>
      <c r="AB33" s="183" t="s">
        <v>582</v>
      </c>
      <c r="AC33" s="184">
        <v>1</v>
      </c>
      <c r="AD33" s="186"/>
      <c r="AE33" s="187"/>
      <c r="AF33" s="188"/>
      <c r="AG33" s="188"/>
      <c r="AH33" s="183" t="s">
        <v>487</v>
      </c>
      <c r="AI33" s="184">
        <v>0</v>
      </c>
      <c r="AJ33" s="181"/>
      <c r="AK33" s="106"/>
      <c r="AL33" s="106"/>
      <c r="AM33" s="106"/>
      <c r="AN33" s="106" t="s">
        <v>582</v>
      </c>
      <c r="AO33" s="107">
        <v>1</v>
      </c>
      <c r="AP33" s="106"/>
      <c r="AQ33" s="106"/>
      <c r="AR33" s="106"/>
      <c r="AS33" s="106"/>
      <c r="AT33" s="108"/>
      <c r="AU33" s="107">
        <v>2</v>
      </c>
      <c r="AV33" s="107" t="s">
        <v>489</v>
      </c>
      <c r="AW33" s="109" t="s">
        <v>489</v>
      </c>
      <c r="AX33" s="106"/>
    </row>
    <row r="34" spans="2:54" s="80" customFormat="1" ht="12" x14ac:dyDescent="0.2">
      <c r="B34" s="191" t="s">
        <v>572</v>
      </c>
      <c r="C34" s="191" t="s">
        <v>48</v>
      </c>
      <c r="D34" s="191" t="s">
        <v>65</v>
      </c>
      <c r="E34" s="191" t="s">
        <v>583</v>
      </c>
      <c r="F34" s="191" t="s">
        <v>93</v>
      </c>
      <c r="G34" s="183" t="s">
        <v>555</v>
      </c>
      <c r="H34" s="191" t="s">
        <v>25</v>
      </c>
      <c r="I34" s="191" t="s">
        <v>573</v>
      </c>
      <c r="J34" s="191" t="s">
        <v>574</v>
      </c>
      <c r="K34" s="191" t="s">
        <v>257</v>
      </c>
      <c r="L34" s="191" t="s">
        <v>575</v>
      </c>
      <c r="M34" s="184">
        <v>20</v>
      </c>
      <c r="N34" s="183" t="s">
        <v>584</v>
      </c>
      <c r="O34" s="192">
        <v>24</v>
      </c>
      <c r="P34" s="193" t="s">
        <v>45</v>
      </c>
      <c r="Q34" s="183" t="s">
        <v>585</v>
      </c>
      <c r="R34" s="183" t="s">
        <v>586</v>
      </c>
      <c r="S34" s="194">
        <v>44927</v>
      </c>
      <c r="T34" s="191" t="s">
        <v>494</v>
      </c>
      <c r="U34" s="191" t="s">
        <v>217</v>
      </c>
      <c r="V34" s="191" t="s">
        <v>587</v>
      </c>
      <c r="W34" s="192">
        <v>6</v>
      </c>
      <c r="X34" s="195"/>
      <c r="Y34" s="189"/>
      <c r="Z34" s="183"/>
      <c r="AA34" s="183"/>
      <c r="AB34" s="191" t="s">
        <v>587</v>
      </c>
      <c r="AC34" s="192">
        <v>6</v>
      </c>
      <c r="AD34" s="196"/>
      <c r="AE34" s="197"/>
      <c r="AF34" s="188"/>
      <c r="AG34" s="188"/>
      <c r="AH34" s="183" t="s">
        <v>587</v>
      </c>
      <c r="AI34" s="192">
        <v>6</v>
      </c>
      <c r="AJ34" s="169"/>
      <c r="AK34" s="169"/>
      <c r="AL34" s="169"/>
      <c r="AM34" s="169"/>
      <c r="AN34" s="169" t="s">
        <v>587</v>
      </c>
      <c r="AO34" s="111">
        <v>6</v>
      </c>
      <c r="AP34" s="169"/>
      <c r="AQ34" s="169"/>
      <c r="AR34" s="169"/>
      <c r="AS34" s="169"/>
      <c r="AT34" s="108"/>
      <c r="AU34" s="107">
        <v>24</v>
      </c>
      <c r="AV34" s="110">
        <f>(Tabla3[[#This Row],[Avance cuantitativo I trimestre]]/AU34)</f>
        <v>0</v>
      </c>
      <c r="AW34" s="109">
        <f t="shared" ref="AW34:AW37" si="1">+AV34*100</f>
        <v>0</v>
      </c>
      <c r="AX34" s="106"/>
      <c r="BB34" s="163"/>
    </row>
    <row r="35" spans="2:54" s="80" customFormat="1" ht="12" x14ac:dyDescent="0.2">
      <c r="B35" s="183" t="s">
        <v>572</v>
      </c>
      <c r="C35" s="183" t="s">
        <v>48</v>
      </c>
      <c r="D35" s="183" t="s">
        <v>65</v>
      </c>
      <c r="E35" s="183" t="s">
        <v>336</v>
      </c>
      <c r="F35" s="183" t="s">
        <v>93</v>
      </c>
      <c r="G35" s="183" t="s">
        <v>555</v>
      </c>
      <c r="H35" s="183" t="s">
        <v>25</v>
      </c>
      <c r="I35" s="183" t="s">
        <v>573</v>
      </c>
      <c r="J35" s="183" t="s">
        <v>574</v>
      </c>
      <c r="K35" s="183" t="s">
        <v>257</v>
      </c>
      <c r="L35" s="183" t="s">
        <v>575</v>
      </c>
      <c r="M35" s="184">
        <v>21</v>
      </c>
      <c r="N35" s="183" t="s">
        <v>588</v>
      </c>
      <c r="O35" s="184">
        <v>4</v>
      </c>
      <c r="P35" s="183" t="s">
        <v>45</v>
      </c>
      <c r="Q35" s="183" t="s">
        <v>589</v>
      </c>
      <c r="R35" s="183" t="s">
        <v>586</v>
      </c>
      <c r="S35" s="185">
        <v>44927</v>
      </c>
      <c r="T35" s="185" t="s">
        <v>494</v>
      </c>
      <c r="U35" s="183" t="s">
        <v>217</v>
      </c>
      <c r="V35" s="183" t="s">
        <v>590</v>
      </c>
      <c r="W35" s="184">
        <v>1</v>
      </c>
      <c r="X35" s="184"/>
      <c r="Y35" s="189"/>
      <c r="Z35" s="183"/>
      <c r="AA35" s="183"/>
      <c r="AB35" s="183" t="s">
        <v>590</v>
      </c>
      <c r="AC35" s="184">
        <v>1</v>
      </c>
      <c r="AD35" s="186"/>
      <c r="AE35" s="187"/>
      <c r="AF35" s="188"/>
      <c r="AG35" s="198"/>
      <c r="AH35" s="183" t="s">
        <v>590</v>
      </c>
      <c r="AI35" s="184">
        <v>1</v>
      </c>
      <c r="AJ35" s="181"/>
      <c r="AK35" s="106"/>
      <c r="AL35" s="106"/>
      <c r="AM35" s="106"/>
      <c r="AN35" s="106" t="s">
        <v>590</v>
      </c>
      <c r="AO35" s="107">
        <v>1</v>
      </c>
      <c r="AP35" s="106"/>
      <c r="AQ35" s="106"/>
      <c r="AR35" s="106"/>
      <c r="AS35" s="106"/>
      <c r="AT35" s="108"/>
      <c r="AU35" s="107">
        <v>4</v>
      </c>
      <c r="AV35" s="110">
        <f>(Tabla3[[#This Row],[Avance cuantitativo I trimestre]]/AU35)</f>
        <v>0</v>
      </c>
      <c r="AW35" s="109">
        <f t="shared" si="1"/>
        <v>0</v>
      </c>
      <c r="AX35" s="106"/>
    </row>
    <row r="36" spans="2:54" s="80" customFormat="1" ht="12" x14ac:dyDescent="0.2">
      <c r="B36" s="183" t="s">
        <v>572</v>
      </c>
      <c r="C36" s="183" t="s">
        <v>48</v>
      </c>
      <c r="D36" s="183" t="s">
        <v>65</v>
      </c>
      <c r="E36" s="183" t="s">
        <v>336</v>
      </c>
      <c r="F36" s="183" t="s">
        <v>93</v>
      </c>
      <c r="G36" s="183" t="s">
        <v>555</v>
      </c>
      <c r="H36" s="183" t="s">
        <v>25</v>
      </c>
      <c r="I36" s="183" t="s">
        <v>573</v>
      </c>
      <c r="J36" s="183" t="s">
        <v>574</v>
      </c>
      <c r="K36" s="183" t="s">
        <v>257</v>
      </c>
      <c r="L36" s="183" t="s">
        <v>575</v>
      </c>
      <c r="M36" s="184">
        <v>22</v>
      </c>
      <c r="N36" s="183" t="s">
        <v>591</v>
      </c>
      <c r="O36" s="184">
        <v>4</v>
      </c>
      <c r="P36" s="183" t="s">
        <v>45</v>
      </c>
      <c r="Q36" s="183" t="s">
        <v>592</v>
      </c>
      <c r="R36" s="183" t="s">
        <v>586</v>
      </c>
      <c r="S36" s="185">
        <v>44927</v>
      </c>
      <c r="T36" s="185" t="s">
        <v>494</v>
      </c>
      <c r="U36" s="183" t="s">
        <v>217</v>
      </c>
      <c r="V36" s="183" t="s">
        <v>593</v>
      </c>
      <c r="W36" s="184">
        <v>1</v>
      </c>
      <c r="X36" s="184"/>
      <c r="Y36" s="189"/>
      <c r="Z36" s="183"/>
      <c r="AA36" s="183"/>
      <c r="AB36" s="183" t="s">
        <v>593</v>
      </c>
      <c r="AC36" s="184">
        <v>1</v>
      </c>
      <c r="AD36" s="186"/>
      <c r="AE36" s="187"/>
      <c r="AF36" s="188"/>
      <c r="AG36" s="188"/>
      <c r="AH36" s="183" t="s">
        <v>593</v>
      </c>
      <c r="AI36" s="184">
        <v>1</v>
      </c>
      <c r="AJ36" s="181"/>
      <c r="AK36" s="106"/>
      <c r="AL36" s="106"/>
      <c r="AM36" s="106"/>
      <c r="AN36" s="106" t="s">
        <v>593</v>
      </c>
      <c r="AO36" s="107">
        <v>1</v>
      </c>
      <c r="AP36" s="106"/>
      <c r="AQ36" s="106"/>
      <c r="AR36" s="106"/>
      <c r="AS36" s="106"/>
      <c r="AT36" s="108"/>
      <c r="AU36" s="107">
        <v>4</v>
      </c>
      <c r="AV36" s="110">
        <f>(Tabla3[[#This Row],[Avance cuantitativo I trimestre]]/AU36)</f>
        <v>0</v>
      </c>
      <c r="AW36" s="109">
        <f t="shared" si="1"/>
        <v>0</v>
      </c>
      <c r="AX36" s="106"/>
    </row>
    <row r="37" spans="2:54" s="80" customFormat="1" ht="12" x14ac:dyDescent="0.2">
      <c r="B37" s="183" t="s">
        <v>572</v>
      </c>
      <c r="C37" s="183" t="s">
        <v>48</v>
      </c>
      <c r="D37" s="183" t="s">
        <v>65</v>
      </c>
      <c r="E37" s="183" t="s">
        <v>336</v>
      </c>
      <c r="F37" s="183" t="s">
        <v>93</v>
      </c>
      <c r="G37" s="183" t="s">
        <v>555</v>
      </c>
      <c r="H37" s="183" t="s">
        <v>25</v>
      </c>
      <c r="I37" s="183" t="s">
        <v>573</v>
      </c>
      <c r="J37" s="183" t="s">
        <v>574</v>
      </c>
      <c r="K37" s="183" t="s">
        <v>257</v>
      </c>
      <c r="L37" s="183" t="s">
        <v>575</v>
      </c>
      <c r="M37" s="184">
        <v>23</v>
      </c>
      <c r="N37" s="183" t="s">
        <v>594</v>
      </c>
      <c r="O37" s="184">
        <v>4</v>
      </c>
      <c r="P37" s="183" t="s">
        <v>45</v>
      </c>
      <c r="Q37" s="183" t="s">
        <v>595</v>
      </c>
      <c r="R37" s="183" t="s">
        <v>586</v>
      </c>
      <c r="S37" s="185">
        <v>44927</v>
      </c>
      <c r="T37" s="185" t="s">
        <v>494</v>
      </c>
      <c r="U37" s="183" t="s">
        <v>217</v>
      </c>
      <c r="V37" s="183" t="s">
        <v>596</v>
      </c>
      <c r="W37" s="184">
        <v>1</v>
      </c>
      <c r="X37" s="184"/>
      <c r="Y37" s="189"/>
      <c r="Z37" s="183"/>
      <c r="AA37" s="183"/>
      <c r="AB37" s="183" t="s">
        <v>596</v>
      </c>
      <c r="AC37" s="184">
        <v>1</v>
      </c>
      <c r="AD37" s="186"/>
      <c r="AE37" s="187"/>
      <c r="AF37" s="188"/>
      <c r="AG37" s="188"/>
      <c r="AH37" s="183" t="s">
        <v>596</v>
      </c>
      <c r="AI37" s="184">
        <v>1</v>
      </c>
      <c r="AJ37" s="181"/>
      <c r="AK37" s="106"/>
      <c r="AL37" s="106"/>
      <c r="AM37" s="106"/>
      <c r="AN37" s="106" t="s">
        <v>596</v>
      </c>
      <c r="AO37" s="107">
        <v>1</v>
      </c>
      <c r="AP37" s="106"/>
      <c r="AQ37" s="106"/>
      <c r="AR37" s="106"/>
      <c r="AS37" s="106"/>
      <c r="AT37" s="108"/>
      <c r="AU37" s="107">
        <v>4</v>
      </c>
      <c r="AV37" s="110">
        <f>(Tabla3[[#This Row],[Avance cuantitativo I trimestre]]/AU37)</f>
        <v>0</v>
      </c>
      <c r="AW37" s="109">
        <f t="shared" si="1"/>
        <v>0</v>
      </c>
      <c r="AX37" s="106"/>
    </row>
    <row r="38" spans="2:54" s="80" customFormat="1" ht="12" x14ac:dyDescent="0.2">
      <c r="B38" s="183" t="s">
        <v>572</v>
      </c>
      <c r="C38" s="183" t="s">
        <v>48</v>
      </c>
      <c r="D38" s="183" t="s">
        <v>50</v>
      </c>
      <c r="E38" s="183" t="s">
        <v>336</v>
      </c>
      <c r="F38" s="183" t="s">
        <v>93</v>
      </c>
      <c r="G38" s="183" t="s">
        <v>555</v>
      </c>
      <c r="H38" s="183" t="s">
        <v>25</v>
      </c>
      <c r="I38" s="183" t="s">
        <v>573</v>
      </c>
      <c r="J38" s="183" t="s">
        <v>574</v>
      </c>
      <c r="K38" s="183" t="s">
        <v>257</v>
      </c>
      <c r="L38" s="183" t="s">
        <v>575</v>
      </c>
      <c r="M38" s="184">
        <v>24</v>
      </c>
      <c r="N38" s="183" t="s">
        <v>597</v>
      </c>
      <c r="O38" s="189">
        <v>1</v>
      </c>
      <c r="P38" s="183" t="s">
        <v>30</v>
      </c>
      <c r="Q38" s="183" t="s">
        <v>598</v>
      </c>
      <c r="R38" s="183" t="s">
        <v>599</v>
      </c>
      <c r="S38" s="185">
        <v>44927</v>
      </c>
      <c r="T38" s="185" t="s">
        <v>494</v>
      </c>
      <c r="U38" s="183" t="s">
        <v>217</v>
      </c>
      <c r="V38" s="183" t="s">
        <v>600</v>
      </c>
      <c r="W38" s="189">
        <v>1</v>
      </c>
      <c r="X38" s="199"/>
      <c r="Y38" s="189"/>
      <c r="Z38" s="183"/>
      <c r="AA38" s="183"/>
      <c r="AB38" s="183" t="s">
        <v>600</v>
      </c>
      <c r="AC38" s="189">
        <v>1</v>
      </c>
      <c r="AD38" s="186"/>
      <c r="AE38" s="187"/>
      <c r="AF38" s="188"/>
      <c r="AG38" s="188"/>
      <c r="AH38" s="183" t="s">
        <v>600</v>
      </c>
      <c r="AI38" s="189">
        <v>1</v>
      </c>
      <c r="AJ38" s="181"/>
      <c r="AK38" s="106"/>
      <c r="AL38" s="106"/>
      <c r="AM38" s="106"/>
      <c r="AN38" s="106" t="s">
        <v>600</v>
      </c>
      <c r="AO38" s="78">
        <v>1</v>
      </c>
      <c r="AP38" s="106"/>
      <c r="AQ38" s="106"/>
      <c r="AR38" s="106"/>
      <c r="AS38" s="106"/>
      <c r="AT38" s="108"/>
      <c r="AU38" s="113">
        <v>1</v>
      </c>
      <c r="AV38" s="78">
        <f>(+Tabla3[[#This Row],[Porcentaje de cumplimiento 
I trimestre]]/AU38)/4</f>
        <v>0</v>
      </c>
      <c r="AW38" s="109">
        <v>25</v>
      </c>
      <c r="AX38" s="106"/>
    </row>
    <row r="39" spans="2:54" s="80" customFormat="1" ht="12" x14ac:dyDescent="0.2">
      <c r="B39" s="183" t="s">
        <v>320</v>
      </c>
      <c r="C39" s="183" t="s">
        <v>48</v>
      </c>
      <c r="D39" s="183" t="s">
        <v>65</v>
      </c>
      <c r="E39" s="183" t="s">
        <v>336</v>
      </c>
      <c r="F39" s="183" t="s">
        <v>93</v>
      </c>
      <c r="G39" s="183" t="s">
        <v>221</v>
      </c>
      <c r="H39" s="183" t="s">
        <v>40</v>
      </c>
      <c r="I39" s="183" t="s">
        <v>222</v>
      </c>
      <c r="J39" s="183" t="s">
        <v>403</v>
      </c>
      <c r="K39" s="183" t="s">
        <v>257</v>
      </c>
      <c r="L39" s="183" t="s">
        <v>225</v>
      </c>
      <c r="M39" s="184">
        <v>25</v>
      </c>
      <c r="N39" s="183" t="s">
        <v>601</v>
      </c>
      <c r="O39" s="184">
        <v>2</v>
      </c>
      <c r="P39" s="183" t="s">
        <v>45</v>
      </c>
      <c r="Q39" s="183" t="s">
        <v>602</v>
      </c>
      <c r="R39" s="183" t="s">
        <v>603</v>
      </c>
      <c r="S39" s="185">
        <v>44927</v>
      </c>
      <c r="T39" s="185" t="s">
        <v>494</v>
      </c>
      <c r="U39" s="183" t="s">
        <v>192</v>
      </c>
      <c r="V39" s="183" t="s">
        <v>487</v>
      </c>
      <c r="W39" s="184">
        <v>0</v>
      </c>
      <c r="X39" s="184"/>
      <c r="Y39" s="184"/>
      <c r="Z39" s="183"/>
      <c r="AA39" s="183"/>
      <c r="AB39" s="183" t="s">
        <v>604</v>
      </c>
      <c r="AC39" s="184">
        <v>1</v>
      </c>
      <c r="AD39" s="186"/>
      <c r="AE39" s="187"/>
      <c r="AF39" s="188"/>
      <c r="AG39" s="188"/>
      <c r="AH39" s="183" t="s">
        <v>487</v>
      </c>
      <c r="AI39" s="184">
        <v>0</v>
      </c>
      <c r="AJ39" s="181"/>
      <c r="AK39" s="106"/>
      <c r="AL39" s="106"/>
      <c r="AM39" s="106"/>
      <c r="AN39" s="106" t="s">
        <v>604</v>
      </c>
      <c r="AO39" s="107">
        <v>1</v>
      </c>
      <c r="AP39" s="106"/>
      <c r="AQ39" s="106"/>
      <c r="AR39" s="106"/>
      <c r="AS39" s="106"/>
      <c r="AT39" s="108"/>
      <c r="AU39" s="107">
        <v>2</v>
      </c>
      <c r="AV39" s="107" t="s">
        <v>489</v>
      </c>
      <c r="AW39" s="109" t="s">
        <v>489</v>
      </c>
      <c r="AX39" s="106"/>
      <c r="BB39" s="163"/>
    </row>
    <row r="40" spans="2:54" s="80" customFormat="1" ht="12" x14ac:dyDescent="0.2">
      <c r="B40" s="183" t="s">
        <v>320</v>
      </c>
      <c r="C40" s="183" t="s">
        <v>48</v>
      </c>
      <c r="D40" s="183" t="s">
        <v>20</v>
      </c>
      <c r="E40" s="183" t="s">
        <v>513</v>
      </c>
      <c r="F40" s="183" t="s">
        <v>220</v>
      </c>
      <c r="G40" s="183" t="s">
        <v>221</v>
      </c>
      <c r="H40" s="183" t="s">
        <v>40</v>
      </c>
      <c r="I40" s="183" t="s">
        <v>222</v>
      </c>
      <c r="J40" s="183" t="s">
        <v>403</v>
      </c>
      <c r="K40" s="183" t="s">
        <v>257</v>
      </c>
      <c r="L40" s="183" t="s">
        <v>225</v>
      </c>
      <c r="M40" s="184">
        <v>26</v>
      </c>
      <c r="N40" s="183" t="s">
        <v>605</v>
      </c>
      <c r="O40" s="184">
        <v>2</v>
      </c>
      <c r="P40" s="183" t="s">
        <v>45</v>
      </c>
      <c r="Q40" s="183" t="s">
        <v>606</v>
      </c>
      <c r="R40" s="183" t="s">
        <v>607</v>
      </c>
      <c r="S40" s="185">
        <v>44927</v>
      </c>
      <c r="T40" s="185" t="s">
        <v>494</v>
      </c>
      <c r="U40" s="183" t="s">
        <v>192</v>
      </c>
      <c r="V40" s="183" t="s">
        <v>487</v>
      </c>
      <c r="W40" s="184">
        <v>0</v>
      </c>
      <c r="X40" s="184"/>
      <c r="Y40" s="184"/>
      <c r="Z40" s="183"/>
      <c r="AA40" s="183"/>
      <c r="AB40" s="183" t="s">
        <v>608</v>
      </c>
      <c r="AC40" s="184">
        <v>1</v>
      </c>
      <c r="AD40" s="186"/>
      <c r="AE40" s="187"/>
      <c r="AF40" s="188"/>
      <c r="AG40" s="188"/>
      <c r="AH40" s="183" t="s">
        <v>487</v>
      </c>
      <c r="AI40" s="184">
        <v>0</v>
      </c>
      <c r="AJ40" s="181"/>
      <c r="AK40" s="106"/>
      <c r="AL40" s="106"/>
      <c r="AM40" s="106"/>
      <c r="AN40" s="106" t="s">
        <v>608</v>
      </c>
      <c r="AO40" s="107">
        <v>1</v>
      </c>
      <c r="AP40" s="106"/>
      <c r="AQ40" s="106"/>
      <c r="AR40" s="106"/>
      <c r="AS40" s="106"/>
      <c r="AT40" s="108"/>
      <c r="AU40" s="107">
        <v>2</v>
      </c>
      <c r="AV40" s="107" t="s">
        <v>489</v>
      </c>
      <c r="AW40" s="109" t="s">
        <v>489</v>
      </c>
      <c r="AX40" s="106"/>
    </row>
    <row r="41" spans="2:54" s="80" customFormat="1" ht="12" x14ac:dyDescent="0.2">
      <c r="B41" s="183" t="s">
        <v>312</v>
      </c>
      <c r="C41" s="183" t="s">
        <v>33</v>
      </c>
      <c r="D41" s="183" t="s">
        <v>20</v>
      </c>
      <c r="E41" s="183" t="s">
        <v>609</v>
      </c>
      <c r="F41" s="183" t="s">
        <v>104</v>
      </c>
      <c r="G41" s="183" t="s">
        <v>221</v>
      </c>
      <c r="H41" s="183" t="s">
        <v>55</v>
      </c>
      <c r="I41" s="183" t="s">
        <v>83</v>
      </c>
      <c r="J41" s="183" t="s">
        <v>264</v>
      </c>
      <c r="K41" s="183" t="s">
        <v>257</v>
      </c>
      <c r="L41" s="183" t="s">
        <v>610</v>
      </c>
      <c r="M41" s="184">
        <v>27</v>
      </c>
      <c r="N41" s="183" t="s">
        <v>611</v>
      </c>
      <c r="O41" s="184">
        <v>2</v>
      </c>
      <c r="P41" s="183" t="s">
        <v>45</v>
      </c>
      <c r="Q41" s="183" t="s">
        <v>612</v>
      </c>
      <c r="R41" s="183" t="s">
        <v>613</v>
      </c>
      <c r="S41" s="185">
        <v>44927</v>
      </c>
      <c r="T41" s="185" t="s">
        <v>494</v>
      </c>
      <c r="U41" s="183" t="s">
        <v>192</v>
      </c>
      <c r="V41" s="183" t="s">
        <v>487</v>
      </c>
      <c r="W41" s="184">
        <v>0</v>
      </c>
      <c r="X41" s="184"/>
      <c r="Y41" s="184"/>
      <c r="Z41" s="183"/>
      <c r="AA41" s="183"/>
      <c r="AB41" s="183" t="s">
        <v>614</v>
      </c>
      <c r="AC41" s="184">
        <v>1</v>
      </c>
      <c r="AD41" s="186"/>
      <c r="AE41" s="187"/>
      <c r="AF41" s="188"/>
      <c r="AG41" s="188"/>
      <c r="AH41" s="183" t="s">
        <v>487</v>
      </c>
      <c r="AI41" s="184">
        <v>0</v>
      </c>
      <c r="AJ41" s="181"/>
      <c r="AK41" s="106"/>
      <c r="AL41" s="106"/>
      <c r="AM41" s="106"/>
      <c r="AN41" s="106" t="s">
        <v>614</v>
      </c>
      <c r="AO41" s="107">
        <v>1</v>
      </c>
      <c r="AP41" s="106"/>
      <c r="AQ41" s="106"/>
      <c r="AR41" s="106"/>
      <c r="AS41" s="106"/>
      <c r="AT41" s="108"/>
      <c r="AU41" s="107">
        <v>2</v>
      </c>
      <c r="AV41" s="107" t="s">
        <v>489</v>
      </c>
      <c r="AW41" s="109" t="s">
        <v>489</v>
      </c>
      <c r="AX41" s="106"/>
      <c r="BA41" s="163"/>
      <c r="BB41" s="163"/>
    </row>
    <row r="42" spans="2:54" s="80" customFormat="1" ht="12" x14ac:dyDescent="0.2">
      <c r="B42" s="183" t="s">
        <v>320</v>
      </c>
      <c r="C42" s="183" t="s">
        <v>48</v>
      </c>
      <c r="D42" s="183" t="s">
        <v>65</v>
      </c>
      <c r="E42" s="183" t="s">
        <v>336</v>
      </c>
      <c r="F42" s="183" t="s">
        <v>93</v>
      </c>
      <c r="G42" s="183" t="s">
        <v>221</v>
      </c>
      <c r="H42" s="183" t="s">
        <v>40</v>
      </c>
      <c r="I42" s="183" t="s">
        <v>222</v>
      </c>
      <c r="J42" s="183" t="s">
        <v>403</v>
      </c>
      <c r="K42" s="183" t="s">
        <v>257</v>
      </c>
      <c r="L42" s="183" t="s">
        <v>225</v>
      </c>
      <c r="M42" s="184">
        <v>28</v>
      </c>
      <c r="N42" s="183" t="s">
        <v>615</v>
      </c>
      <c r="O42" s="184">
        <v>2</v>
      </c>
      <c r="P42" s="183" t="s">
        <v>45</v>
      </c>
      <c r="Q42" s="183" t="s">
        <v>616</v>
      </c>
      <c r="R42" s="183" t="s">
        <v>617</v>
      </c>
      <c r="S42" s="185">
        <v>44927</v>
      </c>
      <c r="T42" s="185" t="s">
        <v>494</v>
      </c>
      <c r="U42" s="183" t="s">
        <v>192</v>
      </c>
      <c r="V42" s="183" t="s">
        <v>487</v>
      </c>
      <c r="W42" s="184">
        <v>0</v>
      </c>
      <c r="X42" s="184"/>
      <c r="Y42" s="184"/>
      <c r="Z42" s="183"/>
      <c r="AA42" s="183"/>
      <c r="AB42" s="183" t="s">
        <v>618</v>
      </c>
      <c r="AC42" s="184">
        <v>1</v>
      </c>
      <c r="AD42" s="186"/>
      <c r="AE42" s="187"/>
      <c r="AF42" s="188"/>
      <c r="AG42" s="188"/>
      <c r="AH42" s="183" t="s">
        <v>487</v>
      </c>
      <c r="AI42" s="184">
        <v>0</v>
      </c>
      <c r="AJ42" s="181"/>
      <c r="AK42" s="106"/>
      <c r="AL42" s="106"/>
      <c r="AM42" s="106"/>
      <c r="AN42" s="106" t="s">
        <v>618</v>
      </c>
      <c r="AO42" s="107">
        <v>1</v>
      </c>
      <c r="AP42" s="106"/>
      <c r="AQ42" s="106"/>
      <c r="AR42" s="106"/>
      <c r="AS42" s="106"/>
      <c r="AT42" s="108"/>
      <c r="AU42" s="107">
        <v>2</v>
      </c>
      <c r="AV42" s="107" t="s">
        <v>489</v>
      </c>
      <c r="AW42" s="109" t="s">
        <v>489</v>
      </c>
      <c r="AX42" s="106"/>
    </row>
    <row r="43" spans="2:54" s="80" customFormat="1" ht="12" x14ac:dyDescent="0.2">
      <c r="B43" s="183" t="s">
        <v>320</v>
      </c>
      <c r="C43" s="183" t="s">
        <v>48</v>
      </c>
      <c r="D43" s="183" t="s">
        <v>65</v>
      </c>
      <c r="E43" s="183" t="s">
        <v>336</v>
      </c>
      <c r="F43" s="183" t="s">
        <v>93</v>
      </c>
      <c r="G43" s="183" t="s">
        <v>221</v>
      </c>
      <c r="H43" s="183" t="s">
        <v>40</v>
      </c>
      <c r="I43" s="183" t="s">
        <v>222</v>
      </c>
      <c r="J43" s="183" t="s">
        <v>403</v>
      </c>
      <c r="K43" s="183" t="s">
        <v>257</v>
      </c>
      <c r="L43" s="183" t="s">
        <v>225</v>
      </c>
      <c r="M43" s="184">
        <v>29</v>
      </c>
      <c r="N43" s="183" t="s">
        <v>619</v>
      </c>
      <c r="O43" s="184">
        <v>2</v>
      </c>
      <c r="P43" s="183" t="s">
        <v>45</v>
      </c>
      <c r="Q43" s="183" t="s">
        <v>620</v>
      </c>
      <c r="R43" s="183" t="s">
        <v>621</v>
      </c>
      <c r="S43" s="185">
        <v>44927</v>
      </c>
      <c r="T43" s="185" t="s">
        <v>494</v>
      </c>
      <c r="U43" s="183" t="s">
        <v>192</v>
      </c>
      <c r="V43" s="183" t="s">
        <v>487</v>
      </c>
      <c r="W43" s="184">
        <v>0</v>
      </c>
      <c r="X43" s="184"/>
      <c r="Y43" s="184"/>
      <c r="Z43" s="183"/>
      <c r="AA43" s="183"/>
      <c r="AB43" s="183" t="s">
        <v>622</v>
      </c>
      <c r="AC43" s="184">
        <v>1</v>
      </c>
      <c r="AD43" s="186"/>
      <c r="AE43" s="187"/>
      <c r="AF43" s="188"/>
      <c r="AG43" s="188"/>
      <c r="AH43" s="183" t="s">
        <v>487</v>
      </c>
      <c r="AI43" s="184">
        <v>0</v>
      </c>
      <c r="AJ43" s="181"/>
      <c r="AK43" s="106"/>
      <c r="AL43" s="106"/>
      <c r="AM43" s="106"/>
      <c r="AN43" s="106" t="s">
        <v>622</v>
      </c>
      <c r="AO43" s="107">
        <v>1</v>
      </c>
      <c r="AP43" s="106"/>
      <c r="AQ43" s="106"/>
      <c r="AR43" s="106"/>
      <c r="AS43" s="106"/>
      <c r="AT43" s="108"/>
      <c r="AU43" s="107">
        <v>2</v>
      </c>
      <c r="AV43" s="107" t="s">
        <v>489</v>
      </c>
      <c r="AW43" s="109" t="s">
        <v>489</v>
      </c>
      <c r="AX43" s="106"/>
      <c r="BB43" s="163"/>
    </row>
    <row r="44" spans="2:54" s="80" customFormat="1" ht="12" x14ac:dyDescent="0.2">
      <c r="B44" s="183" t="s">
        <v>320</v>
      </c>
      <c r="C44" s="183" t="s">
        <v>48</v>
      </c>
      <c r="D44" s="183" t="s">
        <v>91</v>
      </c>
      <c r="E44" s="183" t="s">
        <v>336</v>
      </c>
      <c r="F44" s="183" t="s">
        <v>68</v>
      </c>
      <c r="G44" s="183" t="s">
        <v>221</v>
      </c>
      <c r="H44" s="183" t="s">
        <v>40</v>
      </c>
      <c r="I44" s="183" t="s">
        <v>222</v>
      </c>
      <c r="J44" s="183" t="s">
        <v>403</v>
      </c>
      <c r="K44" s="183" t="s">
        <v>215</v>
      </c>
      <c r="L44" s="183" t="s">
        <v>225</v>
      </c>
      <c r="M44" s="184">
        <v>30</v>
      </c>
      <c r="N44" s="183" t="s">
        <v>623</v>
      </c>
      <c r="O44" s="184">
        <v>2</v>
      </c>
      <c r="P44" s="183" t="s">
        <v>45</v>
      </c>
      <c r="Q44" s="183" t="s">
        <v>624</v>
      </c>
      <c r="R44" s="183" t="s">
        <v>625</v>
      </c>
      <c r="S44" s="185">
        <v>44927</v>
      </c>
      <c r="T44" s="185" t="s">
        <v>494</v>
      </c>
      <c r="U44" s="183" t="s">
        <v>192</v>
      </c>
      <c r="V44" s="183" t="s">
        <v>487</v>
      </c>
      <c r="W44" s="184">
        <v>0</v>
      </c>
      <c r="X44" s="184"/>
      <c r="Y44" s="184"/>
      <c r="Z44" s="183"/>
      <c r="AA44" s="183"/>
      <c r="AB44" s="183" t="s">
        <v>626</v>
      </c>
      <c r="AC44" s="184">
        <v>1</v>
      </c>
      <c r="AD44" s="186"/>
      <c r="AE44" s="187"/>
      <c r="AF44" s="188"/>
      <c r="AG44" s="188"/>
      <c r="AH44" s="183" t="s">
        <v>487</v>
      </c>
      <c r="AI44" s="184">
        <v>0</v>
      </c>
      <c r="AJ44" s="181"/>
      <c r="AK44" s="106"/>
      <c r="AL44" s="106"/>
      <c r="AM44" s="106"/>
      <c r="AN44" s="106" t="s">
        <v>626</v>
      </c>
      <c r="AO44" s="107">
        <v>1</v>
      </c>
      <c r="AP44" s="106"/>
      <c r="AQ44" s="106"/>
      <c r="AR44" s="106"/>
      <c r="AS44" s="106"/>
      <c r="AT44" s="108"/>
      <c r="AU44" s="107">
        <v>2</v>
      </c>
      <c r="AV44" s="107" t="s">
        <v>489</v>
      </c>
      <c r="AW44" s="109" t="s">
        <v>489</v>
      </c>
      <c r="AX44" s="106"/>
      <c r="BA44" s="163"/>
      <c r="BB44" s="163"/>
    </row>
    <row r="45" spans="2:54" s="80" customFormat="1" ht="12" x14ac:dyDescent="0.2">
      <c r="B45" s="183" t="s">
        <v>320</v>
      </c>
      <c r="C45" s="183" t="s">
        <v>48</v>
      </c>
      <c r="D45" s="183" t="s">
        <v>91</v>
      </c>
      <c r="E45" s="183" t="s">
        <v>336</v>
      </c>
      <c r="F45" s="183" t="s">
        <v>104</v>
      </c>
      <c r="G45" s="183" t="s">
        <v>54</v>
      </c>
      <c r="H45" s="183" t="s">
        <v>25</v>
      </c>
      <c r="I45" s="183" t="s">
        <v>106</v>
      </c>
      <c r="J45" s="183" t="s">
        <v>334</v>
      </c>
      <c r="K45" s="183" t="s">
        <v>150</v>
      </c>
      <c r="L45" s="183" t="s">
        <v>225</v>
      </c>
      <c r="M45" s="184">
        <v>31</v>
      </c>
      <c r="N45" s="183" t="s">
        <v>627</v>
      </c>
      <c r="O45" s="184">
        <v>4</v>
      </c>
      <c r="P45" s="183" t="s">
        <v>45</v>
      </c>
      <c r="Q45" s="183" t="s">
        <v>628</v>
      </c>
      <c r="R45" s="183" t="s">
        <v>629</v>
      </c>
      <c r="S45" s="185">
        <v>44927</v>
      </c>
      <c r="T45" s="185">
        <v>45291</v>
      </c>
      <c r="U45" s="183" t="s">
        <v>61</v>
      </c>
      <c r="V45" s="183" t="s">
        <v>630</v>
      </c>
      <c r="W45" s="184">
        <v>1</v>
      </c>
      <c r="X45" s="184"/>
      <c r="Y45" s="189"/>
      <c r="Z45" s="183"/>
      <c r="AA45" s="183"/>
      <c r="AB45" s="183" t="s">
        <v>631</v>
      </c>
      <c r="AC45" s="184">
        <v>1</v>
      </c>
      <c r="AD45" s="186"/>
      <c r="AE45" s="187"/>
      <c r="AF45" s="188"/>
      <c r="AG45" s="188"/>
      <c r="AH45" s="183" t="s">
        <v>632</v>
      </c>
      <c r="AI45" s="184">
        <v>1</v>
      </c>
      <c r="AJ45" s="181"/>
      <c r="AK45" s="106"/>
      <c r="AL45" s="106"/>
      <c r="AM45" s="106"/>
      <c r="AN45" s="106" t="s">
        <v>633</v>
      </c>
      <c r="AO45" s="107">
        <v>1</v>
      </c>
      <c r="AP45" s="106"/>
      <c r="AQ45" s="106"/>
      <c r="AR45" s="106"/>
      <c r="AS45" s="106"/>
      <c r="AT45" s="108"/>
      <c r="AU45" s="107">
        <v>4</v>
      </c>
      <c r="AV45" s="110">
        <f>(Tabla3[[#This Row],[Avance cuantitativo I trimestre]]/AU45)</f>
        <v>0</v>
      </c>
      <c r="AW45" s="109">
        <f>+AV45*100</f>
        <v>0</v>
      </c>
      <c r="AX45" s="106"/>
    </row>
    <row r="46" spans="2:54" s="80" customFormat="1" ht="12" x14ac:dyDescent="0.2">
      <c r="B46" s="183" t="s">
        <v>320</v>
      </c>
      <c r="C46" s="183" t="s">
        <v>48</v>
      </c>
      <c r="D46" s="183" t="s">
        <v>91</v>
      </c>
      <c r="E46" s="183" t="s">
        <v>336</v>
      </c>
      <c r="F46" s="183" t="s">
        <v>104</v>
      </c>
      <c r="G46" s="183" t="s">
        <v>54</v>
      </c>
      <c r="H46" s="183" t="s">
        <v>25</v>
      </c>
      <c r="I46" s="183" t="s">
        <v>106</v>
      </c>
      <c r="J46" s="183" t="s">
        <v>334</v>
      </c>
      <c r="K46" s="183" t="s">
        <v>150</v>
      </c>
      <c r="L46" s="183" t="s">
        <v>225</v>
      </c>
      <c r="M46" s="184">
        <v>32</v>
      </c>
      <c r="N46" s="183" t="s">
        <v>634</v>
      </c>
      <c r="O46" s="189">
        <v>1</v>
      </c>
      <c r="P46" s="183" t="s">
        <v>30</v>
      </c>
      <c r="Q46" s="183" t="s">
        <v>635</v>
      </c>
      <c r="R46" s="183" t="s">
        <v>636</v>
      </c>
      <c r="S46" s="185">
        <v>45200</v>
      </c>
      <c r="T46" s="185">
        <v>45291</v>
      </c>
      <c r="U46" s="183" t="s">
        <v>61</v>
      </c>
      <c r="V46" s="183" t="s">
        <v>637</v>
      </c>
      <c r="W46" s="189">
        <v>1</v>
      </c>
      <c r="X46" s="199"/>
      <c r="Y46" s="189"/>
      <c r="Z46" s="183"/>
      <c r="AA46" s="183"/>
      <c r="AB46" s="183" t="s">
        <v>638</v>
      </c>
      <c r="AC46" s="189">
        <v>1</v>
      </c>
      <c r="AD46" s="200"/>
      <c r="AE46" s="187"/>
      <c r="AF46" s="198"/>
      <c r="AG46" s="188"/>
      <c r="AH46" s="183" t="s">
        <v>638</v>
      </c>
      <c r="AI46" s="189">
        <v>1</v>
      </c>
      <c r="AJ46" s="181"/>
      <c r="AK46" s="106"/>
      <c r="AL46" s="106"/>
      <c r="AM46" s="106"/>
      <c r="AN46" s="106" t="s">
        <v>638</v>
      </c>
      <c r="AO46" s="78">
        <v>1</v>
      </c>
      <c r="AP46" s="106"/>
      <c r="AQ46" s="106"/>
      <c r="AR46" s="106"/>
      <c r="AS46" s="106"/>
      <c r="AT46" s="108"/>
      <c r="AU46" s="113">
        <v>1</v>
      </c>
      <c r="AV46" s="78">
        <f>(+Tabla3[[#This Row],[Porcentaje de cumplimiento 
I trimestre]]/AU46)/4</f>
        <v>0</v>
      </c>
      <c r="AW46" s="109">
        <v>25</v>
      </c>
      <c r="AX46" s="106"/>
      <c r="BB46" s="163"/>
    </row>
    <row r="47" spans="2:54" s="80" customFormat="1" ht="12" x14ac:dyDescent="0.2">
      <c r="B47" s="183" t="s">
        <v>320</v>
      </c>
      <c r="C47" s="183" t="s">
        <v>48</v>
      </c>
      <c r="D47" s="183" t="s">
        <v>65</v>
      </c>
      <c r="E47" s="183" t="s">
        <v>336</v>
      </c>
      <c r="F47" s="183" t="s">
        <v>115</v>
      </c>
      <c r="G47" s="183" t="s">
        <v>187</v>
      </c>
      <c r="H47" s="183" t="s">
        <v>25</v>
      </c>
      <c r="I47" s="183" t="s">
        <v>222</v>
      </c>
      <c r="J47" s="183" t="s">
        <v>403</v>
      </c>
      <c r="K47" s="183" t="s">
        <v>252</v>
      </c>
      <c r="L47" s="183" t="s">
        <v>225</v>
      </c>
      <c r="M47" s="184">
        <v>33</v>
      </c>
      <c r="N47" s="183" t="s">
        <v>639</v>
      </c>
      <c r="O47" s="184">
        <v>4</v>
      </c>
      <c r="P47" s="183" t="s">
        <v>45</v>
      </c>
      <c r="Q47" s="183" t="s">
        <v>640</v>
      </c>
      <c r="R47" s="183" t="s">
        <v>641</v>
      </c>
      <c r="S47" s="185">
        <v>44927</v>
      </c>
      <c r="T47" s="185">
        <v>45291</v>
      </c>
      <c r="U47" s="183" t="s">
        <v>409</v>
      </c>
      <c r="V47" s="183" t="s">
        <v>642</v>
      </c>
      <c r="W47" s="184">
        <v>1</v>
      </c>
      <c r="X47" s="184"/>
      <c r="Y47" s="189"/>
      <c r="Z47" s="183"/>
      <c r="AA47" s="183"/>
      <c r="AB47" s="183" t="s">
        <v>642</v>
      </c>
      <c r="AC47" s="184">
        <v>1</v>
      </c>
      <c r="AD47" s="186"/>
      <c r="AE47" s="187"/>
      <c r="AF47" s="188"/>
      <c r="AG47" s="188"/>
      <c r="AH47" s="183" t="s">
        <v>642</v>
      </c>
      <c r="AI47" s="184">
        <v>1</v>
      </c>
      <c r="AJ47" s="181"/>
      <c r="AK47" s="106"/>
      <c r="AL47" s="106"/>
      <c r="AM47" s="106"/>
      <c r="AN47" s="106" t="s">
        <v>642</v>
      </c>
      <c r="AO47" s="107">
        <v>1</v>
      </c>
      <c r="AP47" s="106"/>
      <c r="AQ47" s="106"/>
      <c r="AR47" s="106"/>
      <c r="AS47" s="106"/>
      <c r="AT47" s="108"/>
      <c r="AU47" s="107">
        <v>4</v>
      </c>
      <c r="AV47" s="110">
        <f>(Tabla3[[#This Row],[Avance cuantitativo I trimestre]]/AU47)</f>
        <v>0</v>
      </c>
      <c r="AW47" s="109">
        <f t="shared" ref="AW47:AW49" si="2">+AV47*100</f>
        <v>0</v>
      </c>
      <c r="AX47" s="106"/>
    </row>
    <row r="48" spans="2:54" s="80" customFormat="1" ht="12" x14ac:dyDescent="0.2">
      <c r="B48" s="183" t="s">
        <v>320</v>
      </c>
      <c r="C48" s="183" t="s">
        <v>48</v>
      </c>
      <c r="D48" s="183" t="s">
        <v>65</v>
      </c>
      <c r="E48" s="183" t="s">
        <v>336</v>
      </c>
      <c r="F48" s="183" t="s">
        <v>23</v>
      </c>
      <c r="G48" s="183" t="s">
        <v>137</v>
      </c>
      <c r="H48" s="183" t="s">
        <v>25</v>
      </c>
      <c r="I48" s="183" t="s">
        <v>138</v>
      </c>
      <c r="J48" s="183" t="s">
        <v>403</v>
      </c>
      <c r="K48" s="183" t="s">
        <v>257</v>
      </c>
      <c r="L48" s="183" t="s">
        <v>225</v>
      </c>
      <c r="M48" s="184">
        <v>34</v>
      </c>
      <c r="N48" s="183" t="s">
        <v>643</v>
      </c>
      <c r="O48" s="184">
        <v>4</v>
      </c>
      <c r="P48" s="183" t="s">
        <v>45</v>
      </c>
      <c r="Q48" s="183" t="s">
        <v>644</v>
      </c>
      <c r="R48" s="183" t="s">
        <v>645</v>
      </c>
      <c r="S48" s="185">
        <v>44927</v>
      </c>
      <c r="T48" s="185" t="s">
        <v>494</v>
      </c>
      <c r="U48" s="183" t="s">
        <v>646</v>
      </c>
      <c r="V48" s="183" t="s">
        <v>647</v>
      </c>
      <c r="W48" s="184">
        <v>1</v>
      </c>
      <c r="X48" s="184"/>
      <c r="Y48" s="189"/>
      <c r="Z48" s="183"/>
      <c r="AA48" s="183"/>
      <c r="AB48" s="183" t="s">
        <v>647</v>
      </c>
      <c r="AC48" s="184">
        <v>1</v>
      </c>
      <c r="AD48" s="186"/>
      <c r="AE48" s="187"/>
      <c r="AF48" s="188"/>
      <c r="AG48" s="188"/>
      <c r="AH48" s="183" t="s">
        <v>647</v>
      </c>
      <c r="AI48" s="184">
        <v>1</v>
      </c>
      <c r="AJ48" s="181"/>
      <c r="AK48" s="106"/>
      <c r="AL48" s="106"/>
      <c r="AM48" s="106"/>
      <c r="AN48" s="106" t="s">
        <v>647</v>
      </c>
      <c r="AO48" s="107">
        <v>1</v>
      </c>
      <c r="AP48" s="106"/>
      <c r="AQ48" s="106"/>
      <c r="AR48" s="106"/>
      <c r="AS48" s="106"/>
      <c r="AT48" s="108"/>
      <c r="AU48" s="107">
        <v>4</v>
      </c>
      <c r="AV48" s="110">
        <f>(Tabla3[[#This Row],[Avance cuantitativo I trimestre]]/AU48)</f>
        <v>0</v>
      </c>
      <c r="AW48" s="109">
        <f t="shared" si="2"/>
        <v>0</v>
      </c>
      <c r="AX48" s="106"/>
    </row>
    <row r="49" spans="2:54" s="80" customFormat="1" ht="12" x14ac:dyDescent="0.2">
      <c r="B49" s="183" t="s">
        <v>320</v>
      </c>
      <c r="C49" s="183" t="s">
        <v>48</v>
      </c>
      <c r="D49" s="183" t="s">
        <v>65</v>
      </c>
      <c r="E49" s="183" t="s">
        <v>336</v>
      </c>
      <c r="F49" s="183" t="s">
        <v>23</v>
      </c>
      <c r="G49" s="183" t="s">
        <v>137</v>
      </c>
      <c r="H49" s="183" t="s">
        <v>25</v>
      </c>
      <c r="I49" s="183" t="s">
        <v>138</v>
      </c>
      <c r="J49" s="183" t="s">
        <v>403</v>
      </c>
      <c r="K49" s="183" t="s">
        <v>257</v>
      </c>
      <c r="L49" s="183" t="s">
        <v>225</v>
      </c>
      <c r="M49" s="184">
        <v>35</v>
      </c>
      <c r="N49" s="183" t="s">
        <v>648</v>
      </c>
      <c r="O49" s="184">
        <v>12</v>
      </c>
      <c r="P49" s="183" t="s">
        <v>45</v>
      </c>
      <c r="Q49" s="183" t="s">
        <v>649</v>
      </c>
      <c r="R49" s="183" t="s">
        <v>650</v>
      </c>
      <c r="S49" s="185">
        <v>44927</v>
      </c>
      <c r="T49" s="185" t="s">
        <v>494</v>
      </c>
      <c r="U49" s="183" t="s">
        <v>646</v>
      </c>
      <c r="V49" s="183" t="s">
        <v>651</v>
      </c>
      <c r="W49" s="184">
        <v>3</v>
      </c>
      <c r="X49" s="184"/>
      <c r="Y49" s="189"/>
      <c r="Z49" s="183"/>
      <c r="AA49" s="183"/>
      <c r="AB49" s="183" t="s">
        <v>651</v>
      </c>
      <c r="AC49" s="184">
        <v>3</v>
      </c>
      <c r="AD49" s="186"/>
      <c r="AE49" s="187"/>
      <c r="AF49" s="188"/>
      <c r="AG49" s="198"/>
      <c r="AH49" s="183" t="s">
        <v>651</v>
      </c>
      <c r="AI49" s="184">
        <v>3</v>
      </c>
      <c r="AJ49" s="181"/>
      <c r="AK49" s="106"/>
      <c r="AL49" s="106"/>
      <c r="AM49" s="106"/>
      <c r="AN49" s="106" t="s">
        <v>651</v>
      </c>
      <c r="AO49" s="107">
        <v>3</v>
      </c>
      <c r="AP49" s="106"/>
      <c r="AQ49" s="106"/>
      <c r="AR49" s="106"/>
      <c r="AS49" s="106"/>
      <c r="AT49" s="108"/>
      <c r="AU49" s="107">
        <v>12</v>
      </c>
      <c r="AV49" s="110">
        <f>(Tabla3[[#This Row],[Avance cuantitativo I trimestre]]/AU49)</f>
        <v>0</v>
      </c>
      <c r="AW49" s="109">
        <f t="shared" si="2"/>
        <v>0</v>
      </c>
      <c r="AX49" s="106"/>
      <c r="BA49" s="163"/>
      <c r="BB49" s="163"/>
    </row>
    <row r="50" spans="2:54" s="80" customFormat="1" ht="12" x14ac:dyDescent="0.2">
      <c r="B50" s="183" t="s">
        <v>308</v>
      </c>
      <c r="C50" s="183" t="s">
        <v>48</v>
      </c>
      <c r="D50" s="183" t="s">
        <v>65</v>
      </c>
      <c r="E50" s="183" t="s">
        <v>336</v>
      </c>
      <c r="F50" s="183" t="s">
        <v>229</v>
      </c>
      <c r="G50" s="183" t="s">
        <v>39</v>
      </c>
      <c r="H50" s="183" t="s">
        <v>25</v>
      </c>
      <c r="I50" s="183" t="s">
        <v>138</v>
      </c>
      <c r="J50" s="183" t="s">
        <v>360</v>
      </c>
      <c r="K50" s="183" t="s">
        <v>257</v>
      </c>
      <c r="L50" s="183" t="s">
        <v>225</v>
      </c>
      <c r="M50" s="184">
        <v>36</v>
      </c>
      <c r="N50" s="183" t="s">
        <v>652</v>
      </c>
      <c r="O50" s="189">
        <v>1</v>
      </c>
      <c r="P50" s="183" t="s">
        <v>30</v>
      </c>
      <c r="Q50" s="183" t="s">
        <v>653</v>
      </c>
      <c r="R50" s="183" t="s">
        <v>654</v>
      </c>
      <c r="S50" s="185">
        <v>44927</v>
      </c>
      <c r="T50" s="185">
        <v>45291</v>
      </c>
      <c r="U50" s="183" t="s">
        <v>99</v>
      </c>
      <c r="V50" s="183" t="s">
        <v>655</v>
      </c>
      <c r="W50" s="189">
        <v>1</v>
      </c>
      <c r="X50" s="199"/>
      <c r="Y50" s="189"/>
      <c r="Z50" s="183"/>
      <c r="AA50" s="183"/>
      <c r="AB50" s="183" t="s">
        <v>655</v>
      </c>
      <c r="AC50" s="189">
        <v>1</v>
      </c>
      <c r="AD50" s="200"/>
      <c r="AE50" s="187"/>
      <c r="AF50" s="188"/>
      <c r="AG50" s="188"/>
      <c r="AH50" s="183" t="s">
        <v>655</v>
      </c>
      <c r="AI50" s="189">
        <v>1</v>
      </c>
      <c r="AJ50" s="181"/>
      <c r="AK50" s="106"/>
      <c r="AL50" s="106"/>
      <c r="AM50" s="106"/>
      <c r="AN50" s="106" t="s">
        <v>655</v>
      </c>
      <c r="AO50" s="78">
        <v>1</v>
      </c>
      <c r="AP50" s="106"/>
      <c r="AQ50" s="106"/>
      <c r="AR50" s="106"/>
      <c r="AS50" s="106"/>
      <c r="AT50" s="108"/>
      <c r="AU50" s="113">
        <v>1</v>
      </c>
      <c r="AV50" s="78">
        <f>(+Tabla3[[#This Row],[Porcentaje de cumplimiento 
I trimestre]]/AU50)/4</f>
        <v>0</v>
      </c>
      <c r="AW50" s="109">
        <v>25</v>
      </c>
      <c r="AX50" s="106"/>
    </row>
    <row r="51" spans="2:54" s="80" customFormat="1" ht="12" x14ac:dyDescent="0.2">
      <c r="B51" s="183" t="s">
        <v>320</v>
      </c>
      <c r="C51" s="183" t="s">
        <v>48</v>
      </c>
      <c r="D51" s="183" t="s">
        <v>65</v>
      </c>
      <c r="E51" s="183" t="s">
        <v>336</v>
      </c>
      <c r="F51" s="183" t="s">
        <v>93</v>
      </c>
      <c r="G51" s="183" t="s">
        <v>221</v>
      </c>
      <c r="H51" s="183" t="s">
        <v>40</v>
      </c>
      <c r="I51" s="183" t="s">
        <v>222</v>
      </c>
      <c r="J51" s="183" t="s">
        <v>403</v>
      </c>
      <c r="K51" s="183" t="s">
        <v>257</v>
      </c>
      <c r="L51" s="183" t="s">
        <v>225</v>
      </c>
      <c r="M51" s="184">
        <v>37</v>
      </c>
      <c r="N51" s="183" t="s">
        <v>656</v>
      </c>
      <c r="O51" s="184">
        <v>2</v>
      </c>
      <c r="P51" s="183" t="s">
        <v>45</v>
      </c>
      <c r="Q51" s="183" t="s">
        <v>657</v>
      </c>
      <c r="R51" s="183" t="s">
        <v>603</v>
      </c>
      <c r="S51" s="185">
        <v>44927</v>
      </c>
      <c r="T51" s="185" t="s">
        <v>494</v>
      </c>
      <c r="U51" s="183" t="s">
        <v>315</v>
      </c>
      <c r="V51" s="183" t="s">
        <v>487</v>
      </c>
      <c r="W51" s="184">
        <v>0</v>
      </c>
      <c r="X51" s="184"/>
      <c r="Y51" s="184"/>
      <c r="Z51" s="183"/>
      <c r="AA51" s="183"/>
      <c r="AB51" s="183" t="s">
        <v>604</v>
      </c>
      <c r="AC51" s="184">
        <v>1</v>
      </c>
      <c r="AD51" s="186"/>
      <c r="AE51" s="187"/>
      <c r="AF51" s="188"/>
      <c r="AG51" s="188"/>
      <c r="AH51" s="183" t="s">
        <v>487</v>
      </c>
      <c r="AI51" s="184">
        <v>0</v>
      </c>
      <c r="AJ51" s="181"/>
      <c r="AK51" s="106"/>
      <c r="AL51" s="106"/>
      <c r="AM51" s="106"/>
      <c r="AN51" s="106" t="s">
        <v>604</v>
      </c>
      <c r="AO51" s="107">
        <v>1</v>
      </c>
      <c r="AP51" s="106"/>
      <c r="AQ51" s="106"/>
      <c r="AR51" s="106"/>
      <c r="AS51" s="106"/>
      <c r="AT51" s="108"/>
      <c r="AU51" s="107">
        <v>2</v>
      </c>
      <c r="AV51" s="107" t="s">
        <v>489</v>
      </c>
      <c r="AW51" s="109" t="s">
        <v>489</v>
      </c>
      <c r="AX51" s="106"/>
    </row>
    <row r="52" spans="2:54" s="80" customFormat="1" ht="12" x14ac:dyDescent="0.2">
      <c r="B52" s="183" t="s">
        <v>312</v>
      </c>
      <c r="C52" s="183" t="s">
        <v>33</v>
      </c>
      <c r="D52" s="183" t="s">
        <v>20</v>
      </c>
      <c r="E52" s="183" t="s">
        <v>609</v>
      </c>
      <c r="F52" s="183" t="s">
        <v>104</v>
      </c>
      <c r="G52" s="183" t="s">
        <v>221</v>
      </c>
      <c r="H52" s="183" t="s">
        <v>55</v>
      </c>
      <c r="I52" s="183" t="s">
        <v>83</v>
      </c>
      <c r="J52" s="183" t="s">
        <v>264</v>
      </c>
      <c r="K52" s="183" t="s">
        <v>257</v>
      </c>
      <c r="L52" s="183" t="s">
        <v>610</v>
      </c>
      <c r="M52" s="184">
        <v>38</v>
      </c>
      <c r="N52" s="183" t="s">
        <v>658</v>
      </c>
      <c r="O52" s="184">
        <v>2</v>
      </c>
      <c r="P52" s="183" t="s">
        <v>45</v>
      </c>
      <c r="Q52" s="183" t="s">
        <v>659</v>
      </c>
      <c r="R52" s="183" t="s">
        <v>660</v>
      </c>
      <c r="S52" s="185">
        <v>44927</v>
      </c>
      <c r="T52" s="185" t="s">
        <v>494</v>
      </c>
      <c r="U52" s="183" t="s">
        <v>315</v>
      </c>
      <c r="V52" s="183" t="s">
        <v>487</v>
      </c>
      <c r="W52" s="184">
        <v>0</v>
      </c>
      <c r="X52" s="184"/>
      <c r="Y52" s="184"/>
      <c r="Z52" s="183"/>
      <c r="AA52" s="183"/>
      <c r="AB52" s="183" t="s">
        <v>661</v>
      </c>
      <c r="AC52" s="184">
        <v>1</v>
      </c>
      <c r="AD52" s="186"/>
      <c r="AE52" s="187"/>
      <c r="AF52" s="188"/>
      <c r="AG52" s="188"/>
      <c r="AH52" s="183" t="s">
        <v>487</v>
      </c>
      <c r="AI52" s="184">
        <v>0</v>
      </c>
      <c r="AJ52" s="181"/>
      <c r="AK52" s="106"/>
      <c r="AL52" s="106"/>
      <c r="AM52" s="106"/>
      <c r="AN52" s="106" t="s">
        <v>661</v>
      </c>
      <c r="AO52" s="107">
        <v>1</v>
      </c>
      <c r="AP52" s="106"/>
      <c r="AQ52" s="106"/>
      <c r="AR52" s="106"/>
      <c r="AS52" s="106"/>
      <c r="AT52" s="108"/>
      <c r="AU52" s="107">
        <v>2</v>
      </c>
      <c r="AV52" s="107" t="s">
        <v>489</v>
      </c>
      <c r="AW52" s="109" t="s">
        <v>489</v>
      </c>
      <c r="AX52" s="106"/>
    </row>
    <row r="53" spans="2:54" s="80" customFormat="1" ht="12" x14ac:dyDescent="0.2">
      <c r="B53" s="183" t="s">
        <v>320</v>
      </c>
      <c r="C53" s="183" t="s">
        <v>48</v>
      </c>
      <c r="D53" s="183" t="s">
        <v>65</v>
      </c>
      <c r="E53" s="183" t="s">
        <v>336</v>
      </c>
      <c r="F53" s="183" t="s">
        <v>93</v>
      </c>
      <c r="G53" s="183" t="s">
        <v>221</v>
      </c>
      <c r="H53" s="183" t="s">
        <v>40</v>
      </c>
      <c r="I53" s="183" t="s">
        <v>222</v>
      </c>
      <c r="J53" s="183" t="s">
        <v>403</v>
      </c>
      <c r="K53" s="183" t="s">
        <v>257</v>
      </c>
      <c r="L53" s="183" t="s">
        <v>225</v>
      </c>
      <c r="M53" s="184">
        <v>39</v>
      </c>
      <c r="N53" s="183" t="s">
        <v>662</v>
      </c>
      <c r="O53" s="184">
        <v>2</v>
      </c>
      <c r="P53" s="183" t="s">
        <v>45</v>
      </c>
      <c r="Q53" s="183" t="s">
        <v>663</v>
      </c>
      <c r="R53" s="183" t="s">
        <v>603</v>
      </c>
      <c r="S53" s="185">
        <v>44927</v>
      </c>
      <c r="T53" s="185" t="s">
        <v>494</v>
      </c>
      <c r="U53" s="183" t="s">
        <v>307</v>
      </c>
      <c r="V53" s="183" t="s">
        <v>487</v>
      </c>
      <c r="W53" s="184">
        <v>0</v>
      </c>
      <c r="X53" s="184"/>
      <c r="Y53" s="184"/>
      <c r="Z53" s="183"/>
      <c r="AA53" s="183"/>
      <c r="AB53" s="183" t="s">
        <v>604</v>
      </c>
      <c r="AC53" s="184">
        <v>1</v>
      </c>
      <c r="AD53" s="186"/>
      <c r="AE53" s="187"/>
      <c r="AF53" s="188"/>
      <c r="AG53" s="188"/>
      <c r="AH53" s="183" t="s">
        <v>487</v>
      </c>
      <c r="AI53" s="184">
        <v>0</v>
      </c>
      <c r="AJ53" s="181"/>
      <c r="AK53" s="106"/>
      <c r="AL53" s="106"/>
      <c r="AM53" s="106"/>
      <c r="AN53" s="106" t="s">
        <v>604</v>
      </c>
      <c r="AO53" s="107">
        <v>1</v>
      </c>
      <c r="AP53" s="106"/>
      <c r="AQ53" s="106"/>
      <c r="AR53" s="106"/>
      <c r="AS53" s="106"/>
      <c r="AT53" s="108"/>
      <c r="AU53" s="107">
        <v>2</v>
      </c>
      <c r="AV53" s="107" t="s">
        <v>489</v>
      </c>
      <c r="AW53" s="109" t="s">
        <v>489</v>
      </c>
      <c r="AX53" s="106"/>
    </row>
    <row r="54" spans="2:54" s="80" customFormat="1" ht="12" x14ac:dyDescent="0.2">
      <c r="B54" s="183" t="s">
        <v>312</v>
      </c>
      <c r="C54" s="183" t="s">
        <v>33</v>
      </c>
      <c r="D54" s="183" t="s">
        <v>20</v>
      </c>
      <c r="E54" s="183" t="s">
        <v>609</v>
      </c>
      <c r="F54" s="183" t="s">
        <v>104</v>
      </c>
      <c r="G54" s="183" t="s">
        <v>221</v>
      </c>
      <c r="H54" s="183" t="s">
        <v>55</v>
      </c>
      <c r="I54" s="183" t="s">
        <v>83</v>
      </c>
      <c r="J54" s="183" t="s">
        <v>264</v>
      </c>
      <c r="K54" s="183" t="s">
        <v>257</v>
      </c>
      <c r="L54" s="183" t="s">
        <v>610</v>
      </c>
      <c r="M54" s="184">
        <v>40</v>
      </c>
      <c r="N54" s="183" t="s">
        <v>664</v>
      </c>
      <c r="O54" s="184">
        <v>2</v>
      </c>
      <c r="P54" s="183" t="s">
        <v>45</v>
      </c>
      <c r="Q54" s="183" t="s">
        <v>665</v>
      </c>
      <c r="R54" s="183" t="s">
        <v>660</v>
      </c>
      <c r="S54" s="185">
        <v>44927</v>
      </c>
      <c r="T54" s="185" t="s">
        <v>494</v>
      </c>
      <c r="U54" s="183" t="s">
        <v>307</v>
      </c>
      <c r="V54" s="183" t="s">
        <v>487</v>
      </c>
      <c r="W54" s="184">
        <v>0</v>
      </c>
      <c r="X54" s="184"/>
      <c r="Y54" s="184"/>
      <c r="Z54" s="183"/>
      <c r="AA54" s="183"/>
      <c r="AB54" s="183" t="s">
        <v>661</v>
      </c>
      <c r="AC54" s="184">
        <v>1</v>
      </c>
      <c r="AD54" s="186"/>
      <c r="AE54" s="187"/>
      <c r="AF54" s="188"/>
      <c r="AG54" s="188"/>
      <c r="AH54" s="183" t="s">
        <v>487</v>
      </c>
      <c r="AI54" s="184">
        <v>0</v>
      </c>
      <c r="AJ54" s="181"/>
      <c r="AK54" s="106"/>
      <c r="AL54" s="106"/>
      <c r="AM54" s="106"/>
      <c r="AN54" s="106" t="s">
        <v>661</v>
      </c>
      <c r="AO54" s="107">
        <v>1</v>
      </c>
      <c r="AP54" s="106"/>
      <c r="AQ54" s="106"/>
      <c r="AR54" s="106"/>
      <c r="AS54" s="106"/>
      <c r="AT54" s="108"/>
      <c r="AU54" s="107">
        <v>2</v>
      </c>
      <c r="AV54" s="107" t="s">
        <v>489</v>
      </c>
      <c r="AW54" s="109" t="s">
        <v>489</v>
      </c>
      <c r="AX54" s="106"/>
    </row>
    <row r="55" spans="2:54" s="80" customFormat="1" ht="12" x14ac:dyDescent="0.2">
      <c r="B55" s="183" t="s">
        <v>320</v>
      </c>
      <c r="C55" s="183" t="s">
        <v>48</v>
      </c>
      <c r="D55" s="183" t="s">
        <v>65</v>
      </c>
      <c r="E55" s="183" t="s">
        <v>336</v>
      </c>
      <c r="F55" s="183" t="s">
        <v>93</v>
      </c>
      <c r="G55" s="183" t="s">
        <v>221</v>
      </c>
      <c r="H55" s="183" t="s">
        <v>40</v>
      </c>
      <c r="I55" s="183" t="s">
        <v>222</v>
      </c>
      <c r="J55" s="183" t="s">
        <v>403</v>
      </c>
      <c r="K55" s="183" t="s">
        <v>257</v>
      </c>
      <c r="L55" s="183" t="s">
        <v>225</v>
      </c>
      <c r="M55" s="184">
        <v>41</v>
      </c>
      <c r="N55" s="183" t="s">
        <v>666</v>
      </c>
      <c r="O55" s="184">
        <v>2</v>
      </c>
      <c r="P55" s="183" t="s">
        <v>45</v>
      </c>
      <c r="Q55" s="183" t="s">
        <v>667</v>
      </c>
      <c r="R55" s="183" t="s">
        <v>603</v>
      </c>
      <c r="S55" s="185">
        <v>44927</v>
      </c>
      <c r="T55" s="185" t="s">
        <v>494</v>
      </c>
      <c r="U55" s="183" t="s">
        <v>332</v>
      </c>
      <c r="V55" s="183" t="s">
        <v>487</v>
      </c>
      <c r="W55" s="184">
        <v>0</v>
      </c>
      <c r="X55" s="184"/>
      <c r="Y55" s="184"/>
      <c r="Z55" s="183"/>
      <c r="AA55" s="183"/>
      <c r="AB55" s="183" t="s">
        <v>604</v>
      </c>
      <c r="AC55" s="184">
        <v>1</v>
      </c>
      <c r="AD55" s="186"/>
      <c r="AE55" s="187"/>
      <c r="AF55" s="188"/>
      <c r="AG55" s="188"/>
      <c r="AH55" s="183" t="s">
        <v>487</v>
      </c>
      <c r="AI55" s="184">
        <v>0</v>
      </c>
      <c r="AJ55" s="181"/>
      <c r="AK55" s="106"/>
      <c r="AL55" s="106"/>
      <c r="AM55" s="106"/>
      <c r="AN55" s="106" t="s">
        <v>604</v>
      </c>
      <c r="AO55" s="107">
        <v>1</v>
      </c>
      <c r="AP55" s="106"/>
      <c r="AQ55" s="106"/>
      <c r="AR55" s="106"/>
      <c r="AS55" s="106"/>
      <c r="AT55" s="108"/>
      <c r="AU55" s="107">
        <v>2</v>
      </c>
      <c r="AV55" s="107" t="s">
        <v>489</v>
      </c>
      <c r="AW55" s="109" t="s">
        <v>489</v>
      </c>
      <c r="AX55" s="106"/>
    </row>
    <row r="56" spans="2:54" s="80" customFormat="1" ht="12" x14ac:dyDescent="0.2">
      <c r="B56" s="183" t="s">
        <v>312</v>
      </c>
      <c r="C56" s="183" t="s">
        <v>33</v>
      </c>
      <c r="D56" s="183" t="s">
        <v>20</v>
      </c>
      <c r="E56" s="183" t="s">
        <v>609</v>
      </c>
      <c r="F56" s="183" t="s">
        <v>104</v>
      </c>
      <c r="G56" s="183" t="s">
        <v>221</v>
      </c>
      <c r="H56" s="183" t="s">
        <v>55</v>
      </c>
      <c r="I56" s="183" t="s">
        <v>83</v>
      </c>
      <c r="J56" s="183" t="s">
        <v>264</v>
      </c>
      <c r="K56" s="183" t="s">
        <v>257</v>
      </c>
      <c r="L56" s="183" t="s">
        <v>610</v>
      </c>
      <c r="M56" s="184">
        <v>42</v>
      </c>
      <c r="N56" s="183" t="s">
        <v>668</v>
      </c>
      <c r="O56" s="184">
        <v>2</v>
      </c>
      <c r="P56" s="183" t="s">
        <v>45</v>
      </c>
      <c r="Q56" s="183" t="s">
        <v>669</v>
      </c>
      <c r="R56" s="183" t="s">
        <v>660</v>
      </c>
      <c r="S56" s="185">
        <v>44927</v>
      </c>
      <c r="T56" s="185" t="s">
        <v>494</v>
      </c>
      <c r="U56" s="183" t="s">
        <v>332</v>
      </c>
      <c r="V56" s="183" t="s">
        <v>487</v>
      </c>
      <c r="W56" s="184">
        <v>0</v>
      </c>
      <c r="X56" s="184"/>
      <c r="Y56" s="184"/>
      <c r="Z56" s="183"/>
      <c r="AA56" s="183"/>
      <c r="AB56" s="183" t="s">
        <v>661</v>
      </c>
      <c r="AC56" s="184">
        <v>1</v>
      </c>
      <c r="AD56" s="186"/>
      <c r="AE56" s="187"/>
      <c r="AF56" s="188"/>
      <c r="AG56" s="188"/>
      <c r="AH56" s="183" t="s">
        <v>487</v>
      </c>
      <c r="AI56" s="184">
        <v>0</v>
      </c>
      <c r="AJ56" s="181"/>
      <c r="AK56" s="106"/>
      <c r="AL56" s="106"/>
      <c r="AM56" s="106"/>
      <c r="AN56" s="106" t="s">
        <v>661</v>
      </c>
      <c r="AO56" s="107">
        <v>1</v>
      </c>
      <c r="AP56" s="106"/>
      <c r="AQ56" s="106"/>
      <c r="AR56" s="106"/>
      <c r="AS56" s="106"/>
      <c r="AT56" s="108"/>
      <c r="AU56" s="107">
        <v>2</v>
      </c>
      <c r="AV56" s="107" t="s">
        <v>489</v>
      </c>
      <c r="AW56" s="109" t="s">
        <v>489</v>
      </c>
      <c r="AX56" s="106"/>
    </row>
    <row r="57" spans="2:54" s="80" customFormat="1" ht="12" x14ac:dyDescent="0.2">
      <c r="B57" s="183" t="s">
        <v>320</v>
      </c>
      <c r="C57" s="183" t="s">
        <v>48</v>
      </c>
      <c r="D57" s="183" t="s">
        <v>65</v>
      </c>
      <c r="E57" s="183" t="s">
        <v>336</v>
      </c>
      <c r="F57" s="183" t="s">
        <v>93</v>
      </c>
      <c r="G57" s="183" t="s">
        <v>221</v>
      </c>
      <c r="H57" s="183" t="s">
        <v>40</v>
      </c>
      <c r="I57" s="183" t="s">
        <v>222</v>
      </c>
      <c r="J57" s="183" t="s">
        <v>403</v>
      </c>
      <c r="K57" s="183" t="s">
        <v>257</v>
      </c>
      <c r="L57" s="183" t="s">
        <v>225</v>
      </c>
      <c r="M57" s="184">
        <v>43</v>
      </c>
      <c r="N57" s="183" t="s">
        <v>670</v>
      </c>
      <c r="O57" s="184">
        <v>2</v>
      </c>
      <c r="P57" s="183" t="s">
        <v>45</v>
      </c>
      <c r="Q57" s="183" t="s">
        <v>671</v>
      </c>
      <c r="R57" s="183" t="s">
        <v>603</v>
      </c>
      <c r="S57" s="185">
        <v>44927</v>
      </c>
      <c r="T57" s="185" t="s">
        <v>494</v>
      </c>
      <c r="U57" s="183" t="s">
        <v>319</v>
      </c>
      <c r="V57" s="183" t="s">
        <v>487</v>
      </c>
      <c r="W57" s="184">
        <v>0</v>
      </c>
      <c r="X57" s="184"/>
      <c r="Y57" s="184"/>
      <c r="Z57" s="183"/>
      <c r="AA57" s="183"/>
      <c r="AB57" s="183" t="s">
        <v>604</v>
      </c>
      <c r="AC57" s="184">
        <v>1</v>
      </c>
      <c r="AD57" s="186"/>
      <c r="AE57" s="187"/>
      <c r="AF57" s="188"/>
      <c r="AG57" s="188"/>
      <c r="AH57" s="183" t="s">
        <v>487</v>
      </c>
      <c r="AI57" s="184">
        <v>0</v>
      </c>
      <c r="AJ57" s="181"/>
      <c r="AK57" s="106"/>
      <c r="AL57" s="106"/>
      <c r="AM57" s="106"/>
      <c r="AN57" s="106" t="s">
        <v>604</v>
      </c>
      <c r="AO57" s="107">
        <v>1</v>
      </c>
      <c r="AP57" s="106"/>
      <c r="AQ57" s="106"/>
      <c r="AR57" s="106"/>
      <c r="AS57" s="106"/>
      <c r="AT57" s="108"/>
      <c r="AU57" s="107">
        <v>2</v>
      </c>
      <c r="AV57" s="107" t="s">
        <v>489</v>
      </c>
      <c r="AW57" s="109" t="s">
        <v>489</v>
      </c>
      <c r="AX57" s="106"/>
    </row>
    <row r="58" spans="2:54" s="80" customFormat="1" ht="12" x14ac:dyDescent="0.2">
      <c r="B58" s="183" t="s">
        <v>312</v>
      </c>
      <c r="C58" s="183" t="s">
        <v>33</v>
      </c>
      <c r="D58" s="183" t="s">
        <v>20</v>
      </c>
      <c r="E58" s="183" t="s">
        <v>609</v>
      </c>
      <c r="F58" s="183" t="s">
        <v>104</v>
      </c>
      <c r="G58" s="183" t="s">
        <v>221</v>
      </c>
      <c r="H58" s="183" t="s">
        <v>55</v>
      </c>
      <c r="I58" s="183" t="s">
        <v>83</v>
      </c>
      <c r="J58" s="183" t="s">
        <v>264</v>
      </c>
      <c r="K58" s="183" t="s">
        <v>257</v>
      </c>
      <c r="L58" s="183" t="s">
        <v>610</v>
      </c>
      <c r="M58" s="184">
        <v>44</v>
      </c>
      <c r="N58" s="183" t="s">
        <v>672</v>
      </c>
      <c r="O58" s="184">
        <v>2</v>
      </c>
      <c r="P58" s="183" t="s">
        <v>45</v>
      </c>
      <c r="Q58" s="183" t="s">
        <v>673</v>
      </c>
      <c r="R58" s="183" t="s">
        <v>660</v>
      </c>
      <c r="S58" s="185">
        <v>44927</v>
      </c>
      <c r="T58" s="185" t="s">
        <v>494</v>
      </c>
      <c r="U58" s="183" t="s">
        <v>319</v>
      </c>
      <c r="V58" s="183" t="s">
        <v>487</v>
      </c>
      <c r="W58" s="184">
        <v>0</v>
      </c>
      <c r="X58" s="184"/>
      <c r="Y58" s="184"/>
      <c r="Z58" s="183"/>
      <c r="AA58" s="183"/>
      <c r="AB58" s="183" t="s">
        <v>661</v>
      </c>
      <c r="AC58" s="184">
        <v>1</v>
      </c>
      <c r="AD58" s="186"/>
      <c r="AE58" s="187"/>
      <c r="AF58" s="188"/>
      <c r="AG58" s="188"/>
      <c r="AH58" s="183" t="s">
        <v>487</v>
      </c>
      <c r="AI58" s="184">
        <v>0</v>
      </c>
      <c r="AJ58" s="181"/>
      <c r="AK58" s="106"/>
      <c r="AL58" s="106"/>
      <c r="AM58" s="106"/>
      <c r="AN58" s="106" t="s">
        <v>661</v>
      </c>
      <c r="AO58" s="107">
        <v>1</v>
      </c>
      <c r="AP58" s="106"/>
      <c r="AQ58" s="106"/>
      <c r="AR58" s="106"/>
      <c r="AS58" s="106"/>
      <c r="AT58" s="108"/>
      <c r="AU58" s="107">
        <v>2</v>
      </c>
      <c r="AV58" s="107" t="s">
        <v>489</v>
      </c>
      <c r="AW58" s="109" t="s">
        <v>489</v>
      </c>
      <c r="AX58" s="106"/>
      <c r="BA58" s="179"/>
      <c r="BB58" s="179"/>
    </row>
    <row r="59" spans="2:54" s="80" customFormat="1" ht="12" x14ac:dyDescent="0.2">
      <c r="B59" s="183" t="s">
        <v>320</v>
      </c>
      <c r="C59" s="183" t="s">
        <v>48</v>
      </c>
      <c r="D59" s="183" t="s">
        <v>65</v>
      </c>
      <c r="E59" s="183" t="s">
        <v>336</v>
      </c>
      <c r="F59" s="183" t="s">
        <v>93</v>
      </c>
      <c r="G59" s="183" t="s">
        <v>221</v>
      </c>
      <c r="H59" s="183" t="s">
        <v>40</v>
      </c>
      <c r="I59" s="183" t="s">
        <v>222</v>
      </c>
      <c r="J59" s="183" t="s">
        <v>403</v>
      </c>
      <c r="K59" s="183" t="s">
        <v>257</v>
      </c>
      <c r="L59" s="183" t="s">
        <v>225</v>
      </c>
      <c r="M59" s="184">
        <v>45</v>
      </c>
      <c r="N59" s="183" t="s">
        <v>674</v>
      </c>
      <c r="O59" s="184">
        <v>2</v>
      </c>
      <c r="P59" s="183" t="s">
        <v>45</v>
      </c>
      <c r="Q59" s="183" t="s">
        <v>675</v>
      </c>
      <c r="R59" s="183" t="s">
        <v>603</v>
      </c>
      <c r="S59" s="185">
        <v>44927</v>
      </c>
      <c r="T59" s="185" t="s">
        <v>494</v>
      </c>
      <c r="U59" s="183" t="s">
        <v>323</v>
      </c>
      <c r="V59" s="183" t="s">
        <v>487</v>
      </c>
      <c r="W59" s="184">
        <v>0</v>
      </c>
      <c r="X59" s="184"/>
      <c r="Y59" s="184"/>
      <c r="Z59" s="183"/>
      <c r="AA59" s="183"/>
      <c r="AB59" s="183" t="s">
        <v>604</v>
      </c>
      <c r="AC59" s="184">
        <v>1</v>
      </c>
      <c r="AD59" s="186"/>
      <c r="AE59" s="187"/>
      <c r="AF59" s="188"/>
      <c r="AG59" s="188"/>
      <c r="AH59" s="183" t="s">
        <v>487</v>
      </c>
      <c r="AI59" s="184">
        <v>0</v>
      </c>
      <c r="AJ59" s="181"/>
      <c r="AK59" s="106"/>
      <c r="AL59" s="106"/>
      <c r="AM59" s="106"/>
      <c r="AN59" s="106" t="s">
        <v>604</v>
      </c>
      <c r="AO59" s="107">
        <v>1</v>
      </c>
      <c r="AP59" s="106"/>
      <c r="AQ59" s="106"/>
      <c r="AR59" s="106"/>
      <c r="AS59" s="106"/>
      <c r="AT59" s="108"/>
      <c r="AU59" s="107">
        <v>2</v>
      </c>
      <c r="AV59" s="107" t="s">
        <v>489</v>
      </c>
      <c r="AW59" s="109" t="s">
        <v>489</v>
      </c>
      <c r="AX59" s="106"/>
    </row>
    <row r="60" spans="2:54" s="80" customFormat="1" ht="12" x14ac:dyDescent="0.2">
      <c r="B60" s="183" t="s">
        <v>312</v>
      </c>
      <c r="C60" s="183" t="s">
        <v>33</v>
      </c>
      <c r="D60" s="183" t="s">
        <v>20</v>
      </c>
      <c r="E60" s="183" t="s">
        <v>609</v>
      </c>
      <c r="F60" s="183" t="s">
        <v>104</v>
      </c>
      <c r="G60" s="183" t="s">
        <v>221</v>
      </c>
      <c r="H60" s="183" t="s">
        <v>55</v>
      </c>
      <c r="I60" s="183" t="s">
        <v>83</v>
      </c>
      <c r="J60" s="183" t="s">
        <v>264</v>
      </c>
      <c r="K60" s="183" t="s">
        <v>257</v>
      </c>
      <c r="L60" s="183" t="s">
        <v>610</v>
      </c>
      <c r="M60" s="184">
        <v>46</v>
      </c>
      <c r="N60" s="183" t="s">
        <v>676</v>
      </c>
      <c r="O60" s="184">
        <v>2</v>
      </c>
      <c r="P60" s="183" t="s">
        <v>45</v>
      </c>
      <c r="Q60" s="183" t="s">
        <v>677</v>
      </c>
      <c r="R60" s="183" t="s">
        <v>660</v>
      </c>
      <c r="S60" s="185">
        <v>44927</v>
      </c>
      <c r="T60" s="185" t="s">
        <v>494</v>
      </c>
      <c r="U60" s="183" t="s">
        <v>323</v>
      </c>
      <c r="V60" s="183" t="s">
        <v>487</v>
      </c>
      <c r="W60" s="184">
        <v>0</v>
      </c>
      <c r="X60" s="184"/>
      <c r="Y60" s="184"/>
      <c r="Z60" s="183"/>
      <c r="AA60" s="183"/>
      <c r="AB60" s="183" t="s">
        <v>661</v>
      </c>
      <c r="AC60" s="184">
        <v>1</v>
      </c>
      <c r="AD60" s="186"/>
      <c r="AE60" s="187"/>
      <c r="AF60" s="188"/>
      <c r="AG60" s="188"/>
      <c r="AH60" s="183" t="s">
        <v>487</v>
      </c>
      <c r="AI60" s="184">
        <v>0</v>
      </c>
      <c r="AJ60" s="181"/>
      <c r="AK60" s="106"/>
      <c r="AL60" s="106"/>
      <c r="AM60" s="106"/>
      <c r="AN60" s="106" t="s">
        <v>661</v>
      </c>
      <c r="AO60" s="107">
        <v>1</v>
      </c>
      <c r="AP60" s="106"/>
      <c r="AQ60" s="106"/>
      <c r="AR60" s="106"/>
      <c r="AS60" s="106"/>
      <c r="AT60" s="108"/>
      <c r="AU60" s="107">
        <v>2</v>
      </c>
      <c r="AV60" s="107" t="s">
        <v>489</v>
      </c>
      <c r="AW60" s="109" t="s">
        <v>489</v>
      </c>
      <c r="AX60" s="106"/>
    </row>
    <row r="61" spans="2:54" s="80" customFormat="1" ht="12" x14ac:dyDescent="0.2">
      <c r="B61" s="183" t="s">
        <v>320</v>
      </c>
      <c r="C61" s="183" t="s">
        <v>48</v>
      </c>
      <c r="D61" s="183" t="s">
        <v>65</v>
      </c>
      <c r="E61" s="183" t="s">
        <v>336</v>
      </c>
      <c r="F61" s="183" t="s">
        <v>93</v>
      </c>
      <c r="G61" s="183" t="s">
        <v>221</v>
      </c>
      <c r="H61" s="183" t="s">
        <v>40</v>
      </c>
      <c r="I61" s="183" t="s">
        <v>222</v>
      </c>
      <c r="J61" s="183" t="s">
        <v>403</v>
      </c>
      <c r="K61" s="183" t="s">
        <v>257</v>
      </c>
      <c r="L61" s="183" t="s">
        <v>225</v>
      </c>
      <c r="M61" s="184">
        <v>47</v>
      </c>
      <c r="N61" s="183" t="s">
        <v>678</v>
      </c>
      <c r="O61" s="184">
        <v>2</v>
      </c>
      <c r="P61" s="183" t="s">
        <v>45</v>
      </c>
      <c r="Q61" s="183" t="s">
        <v>679</v>
      </c>
      <c r="R61" s="183" t="s">
        <v>603</v>
      </c>
      <c r="S61" s="185">
        <v>44927</v>
      </c>
      <c r="T61" s="185" t="s">
        <v>494</v>
      </c>
      <c r="U61" s="183" t="s">
        <v>284</v>
      </c>
      <c r="V61" s="183" t="s">
        <v>487</v>
      </c>
      <c r="W61" s="184">
        <v>0</v>
      </c>
      <c r="X61" s="184"/>
      <c r="Y61" s="184"/>
      <c r="Z61" s="183"/>
      <c r="AA61" s="183"/>
      <c r="AB61" s="183" t="s">
        <v>604</v>
      </c>
      <c r="AC61" s="184">
        <v>1</v>
      </c>
      <c r="AD61" s="186"/>
      <c r="AE61" s="187"/>
      <c r="AF61" s="188"/>
      <c r="AG61" s="188"/>
      <c r="AH61" s="183" t="s">
        <v>487</v>
      </c>
      <c r="AI61" s="184">
        <v>0</v>
      </c>
      <c r="AJ61" s="181"/>
      <c r="AK61" s="106"/>
      <c r="AL61" s="106"/>
      <c r="AM61" s="106"/>
      <c r="AN61" s="106" t="s">
        <v>604</v>
      </c>
      <c r="AO61" s="107">
        <v>1</v>
      </c>
      <c r="AP61" s="106"/>
      <c r="AQ61" s="106"/>
      <c r="AR61" s="106"/>
      <c r="AS61" s="106"/>
      <c r="AT61" s="108"/>
      <c r="AU61" s="107">
        <v>2</v>
      </c>
      <c r="AV61" s="107" t="s">
        <v>489</v>
      </c>
      <c r="AW61" s="109" t="s">
        <v>489</v>
      </c>
      <c r="AX61" s="106"/>
    </row>
    <row r="62" spans="2:54" s="80" customFormat="1" ht="12" x14ac:dyDescent="0.2">
      <c r="B62" s="183" t="s">
        <v>312</v>
      </c>
      <c r="C62" s="183" t="s">
        <v>33</v>
      </c>
      <c r="D62" s="183" t="s">
        <v>20</v>
      </c>
      <c r="E62" s="183" t="s">
        <v>609</v>
      </c>
      <c r="F62" s="183" t="s">
        <v>104</v>
      </c>
      <c r="G62" s="183" t="s">
        <v>221</v>
      </c>
      <c r="H62" s="183" t="s">
        <v>55</v>
      </c>
      <c r="I62" s="183" t="s">
        <v>83</v>
      </c>
      <c r="J62" s="183" t="s">
        <v>264</v>
      </c>
      <c r="K62" s="183" t="s">
        <v>257</v>
      </c>
      <c r="L62" s="183" t="s">
        <v>610</v>
      </c>
      <c r="M62" s="184">
        <v>48</v>
      </c>
      <c r="N62" s="183" t="s">
        <v>680</v>
      </c>
      <c r="O62" s="184">
        <v>2</v>
      </c>
      <c r="P62" s="183" t="s">
        <v>45</v>
      </c>
      <c r="Q62" s="183" t="s">
        <v>681</v>
      </c>
      <c r="R62" s="183" t="s">
        <v>660</v>
      </c>
      <c r="S62" s="185">
        <v>44927</v>
      </c>
      <c r="T62" s="185" t="s">
        <v>494</v>
      </c>
      <c r="U62" s="183" t="s">
        <v>284</v>
      </c>
      <c r="V62" s="183" t="s">
        <v>487</v>
      </c>
      <c r="W62" s="184">
        <v>0</v>
      </c>
      <c r="X62" s="184"/>
      <c r="Y62" s="184"/>
      <c r="Z62" s="183"/>
      <c r="AA62" s="183"/>
      <c r="AB62" s="183" t="s">
        <v>661</v>
      </c>
      <c r="AC62" s="184">
        <v>1</v>
      </c>
      <c r="AD62" s="186"/>
      <c r="AE62" s="187"/>
      <c r="AF62" s="188"/>
      <c r="AG62" s="188"/>
      <c r="AH62" s="183" t="s">
        <v>487</v>
      </c>
      <c r="AI62" s="184">
        <v>0</v>
      </c>
      <c r="AJ62" s="181"/>
      <c r="AK62" s="106"/>
      <c r="AL62" s="106"/>
      <c r="AM62" s="106"/>
      <c r="AN62" s="106" t="s">
        <v>661</v>
      </c>
      <c r="AO62" s="107">
        <v>1</v>
      </c>
      <c r="AP62" s="106"/>
      <c r="AQ62" s="106"/>
      <c r="AR62" s="106"/>
      <c r="AS62" s="106"/>
      <c r="AT62" s="108"/>
      <c r="AU62" s="107">
        <v>2</v>
      </c>
      <c r="AV62" s="107" t="s">
        <v>489</v>
      </c>
      <c r="AW62" s="109" t="s">
        <v>489</v>
      </c>
      <c r="AX62" s="106"/>
    </row>
    <row r="63" spans="2:54" s="80" customFormat="1" ht="12" x14ac:dyDescent="0.2">
      <c r="B63" s="183" t="s">
        <v>312</v>
      </c>
      <c r="C63" s="183" t="s">
        <v>33</v>
      </c>
      <c r="D63" s="183" t="s">
        <v>20</v>
      </c>
      <c r="E63" s="183" t="s">
        <v>609</v>
      </c>
      <c r="F63" s="183" t="s">
        <v>104</v>
      </c>
      <c r="G63" s="183" t="s">
        <v>221</v>
      </c>
      <c r="H63" s="183" t="s">
        <v>55</v>
      </c>
      <c r="I63" s="183" t="s">
        <v>83</v>
      </c>
      <c r="J63" s="183" t="s">
        <v>264</v>
      </c>
      <c r="K63" s="183" t="s">
        <v>257</v>
      </c>
      <c r="L63" s="183" t="s">
        <v>610</v>
      </c>
      <c r="M63" s="184">
        <v>49</v>
      </c>
      <c r="N63" s="183" t="s">
        <v>682</v>
      </c>
      <c r="O63" s="184">
        <v>2</v>
      </c>
      <c r="P63" s="183" t="s">
        <v>45</v>
      </c>
      <c r="Q63" s="183" t="s">
        <v>683</v>
      </c>
      <c r="R63" s="183" t="s">
        <v>660</v>
      </c>
      <c r="S63" s="185">
        <v>44927</v>
      </c>
      <c r="T63" s="185" t="s">
        <v>494</v>
      </c>
      <c r="U63" s="183" t="s">
        <v>292</v>
      </c>
      <c r="V63" s="183" t="s">
        <v>487</v>
      </c>
      <c r="W63" s="184">
        <v>0</v>
      </c>
      <c r="X63" s="184"/>
      <c r="Y63" s="184"/>
      <c r="Z63" s="183"/>
      <c r="AA63" s="183"/>
      <c r="AB63" s="183" t="s">
        <v>661</v>
      </c>
      <c r="AC63" s="184">
        <v>1</v>
      </c>
      <c r="AD63" s="186"/>
      <c r="AE63" s="187"/>
      <c r="AF63" s="188"/>
      <c r="AG63" s="188"/>
      <c r="AH63" s="183" t="s">
        <v>487</v>
      </c>
      <c r="AI63" s="184">
        <v>0</v>
      </c>
      <c r="AJ63" s="181"/>
      <c r="AK63" s="106"/>
      <c r="AL63" s="106"/>
      <c r="AM63" s="106"/>
      <c r="AN63" s="106" t="s">
        <v>661</v>
      </c>
      <c r="AO63" s="107">
        <v>1</v>
      </c>
      <c r="AP63" s="106"/>
      <c r="AQ63" s="106"/>
      <c r="AR63" s="106"/>
      <c r="AS63" s="106"/>
      <c r="AT63" s="108"/>
      <c r="AU63" s="107">
        <v>2</v>
      </c>
      <c r="AV63" s="107" t="s">
        <v>489</v>
      </c>
      <c r="AW63" s="109" t="s">
        <v>489</v>
      </c>
      <c r="AX63" s="106"/>
    </row>
    <row r="64" spans="2:54" s="80" customFormat="1" ht="12" x14ac:dyDescent="0.2">
      <c r="B64" s="183" t="s">
        <v>320</v>
      </c>
      <c r="C64" s="183" t="s">
        <v>48</v>
      </c>
      <c r="D64" s="183" t="s">
        <v>65</v>
      </c>
      <c r="E64" s="183" t="s">
        <v>336</v>
      </c>
      <c r="F64" s="183" t="s">
        <v>93</v>
      </c>
      <c r="G64" s="183" t="s">
        <v>221</v>
      </c>
      <c r="H64" s="183" t="s">
        <v>40</v>
      </c>
      <c r="I64" s="183" t="s">
        <v>222</v>
      </c>
      <c r="J64" s="183" t="s">
        <v>403</v>
      </c>
      <c r="K64" s="183" t="s">
        <v>257</v>
      </c>
      <c r="L64" s="183" t="s">
        <v>225</v>
      </c>
      <c r="M64" s="184">
        <v>50</v>
      </c>
      <c r="N64" s="183" t="s">
        <v>684</v>
      </c>
      <c r="O64" s="184">
        <v>2</v>
      </c>
      <c r="P64" s="183" t="s">
        <v>45</v>
      </c>
      <c r="Q64" s="183" t="s">
        <v>685</v>
      </c>
      <c r="R64" s="183" t="s">
        <v>603</v>
      </c>
      <c r="S64" s="185">
        <v>44927</v>
      </c>
      <c r="T64" s="185" t="s">
        <v>494</v>
      </c>
      <c r="U64" s="183" t="s">
        <v>292</v>
      </c>
      <c r="V64" s="183" t="s">
        <v>487</v>
      </c>
      <c r="W64" s="184">
        <v>0</v>
      </c>
      <c r="X64" s="184"/>
      <c r="Y64" s="184"/>
      <c r="Z64" s="183"/>
      <c r="AA64" s="183"/>
      <c r="AB64" s="183" t="s">
        <v>604</v>
      </c>
      <c r="AC64" s="184">
        <v>1</v>
      </c>
      <c r="AD64" s="186"/>
      <c r="AE64" s="187"/>
      <c r="AF64" s="188"/>
      <c r="AG64" s="188"/>
      <c r="AH64" s="183" t="s">
        <v>487</v>
      </c>
      <c r="AI64" s="184">
        <v>0</v>
      </c>
      <c r="AJ64" s="181"/>
      <c r="AK64" s="106"/>
      <c r="AL64" s="106"/>
      <c r="AM64" s="106"/>
      <c r="AN64" s="106" t="s">
        <v>604</v>
      </c>
      <c r="AO64" s="107">
        <v>1</v>
      </c>
      <c r="AP64" s="106"/>
      <c r="AQ64" s="106"/>
      <c r="AR64" s="106"/>
      <c r="AS64" s="106"/>
      <c r="AT64" s="108"/>
      <c r="AU64" s="107">
        <v>2</v>
      </c>
      <c r="AV64" s="107" t="s">
        <v>489</v>
      </c>
      <c r="AW64" s="109" t="s">
        <v>489</v>
      </c>
      <c r="AX64" s="106"/>
    </row>
    <row r="65" spans="2:50" s="80" customFormat="1" ht="12" x14ac:dyDescent="0.2">
      <c r="B65" s="183" t="s">
        <v>320</v>
      </c>
      <c r="C65" s="183" t="s">
        <v>48</v>
      </c>
      <c r="D65" s="183" t="s">
        <v>65</v>
      </c>
      <c r="E65" s="183" t="s">
        <v>336</v>
      </c>
      <c r="F65" s="183" t="s">
        <v>93</v>
      </c>
      <c r="G65" s="183" t="s">
        <v>221</v>
      </c>
      <c r="H65" s="183" t="s">
        <v>40</v>
      </c>
      <c r="I65" s="183" t="s">
        <v>222</v>
      </c>
      <c r="J65" s="183" t="s">
        <v>403</v>
      </c>
      <c r="K65" s="183" t="s">
        <v>257</v>
      </c>
      <c r="L65" s="183" t="s">
        <v>225</v>
      </c>
      <c r="M65" s="184">
        <v>51</v>
      </c>
      <c r="N65" s="183" t="s">
        <v>686</v>
      </c>
      <c r="O65" s="184">
        <v>2</v>
      </c>
      <c r="P65" s="183" t="s">
        <v>45</v>
      </c>
      <c r="Q65" s="183" t="s">
        <v>687</v>
      </c>
      <c r="R65" s="183" t="s">
        <v>603</v>
      </c>
      <c r="S65" s="185">
        <v>44927</v>
      </c>
      <c r="T65" s="185" t="s">
        <v>494</v>
      </c>
      <c r="U65" s="183" t="s">
        <v>288</v>
      </c>
      <c r="V65" s="183" t="s">
        <v>487</v>
      </c>
      <c r="W65" s="184">
        <v>0</v>
      </c>
      <c r="X65" s="184"/>
      <c r="Y65" s="184"/>
      <c r="Z65" s="183"/>
      <c r="AA65" s="183"/>
      <c r="AB65" s="183" t="s">
        <v>604</v>
      </c>
      <c r="AC65" s="184">
        <v>1</v>
      </c>
      <c r="AD65" s="186"/>
      <c r="AE65" s="187"/>
      <c r="AF65" s="188"/>
      <c r="AG65" s="188"/>
      <c r="AH65" s="183" t="s">
        <v>487</v>
      </c>
      <c r="AI65" s="184">
        <v>0</v>
      </c>
      <c r="AJ65" s="181"/>
      <c r="AK65" s="106"/>
      <c r="AL65" s="106"/>
      <c r="AM65" s="106"/>
      <c r="AN65" s="106" t="s">
        <v>604</v>
      </c>
      <c r="AO65" s="107">
        <v>1</v>
      </c>
      <c r="AP65" s="106"/>
      <c r="AQ65" s="106"/>
      <c r="AR65" s="106"/>
      <c r="AS65" s="106"/>
      <c r="AT65" s="108"/>
      <c r="AU65" s="107">
        <v>2</v>
      </c>
      <c r="AV65" s="107" t="s">
        <v>489</v>
      </c>
      <c r="AW65" s="109" t="s">
        <v>489</v>
      </c>
      <c r="AX65" s="106"/>
    </row>
    <row r="66" spans="2:50" s="80" customFormat="1" ht="12" x14ac:dyDescent="0.2">
      <c r="B66" s="183" t="s">
        <v>312</v>
      </c>
      <c r="C66" s="183" t="s">
        <v>33</v>
      </c>
      <c r="D66" s="183" t="s">
        <v>20</v>
      </c>
      <c r="E66" s="183" t="s">
        <v>609</v>
      </c>
      <c r="F66" s="183" t="s">
        <v>104</v>
      </c>
      <c r="G66" s="183" t="s">
        <v>221</v>
      </c>
      <c r="H66" s="183" t="s">
        <v>55</v>
      </c>
      <c r="I66" s="183" t="s">
        <v>83</v>
      </c>
      <c r="J66" s="183" t="s">
        <v>264</v>
      </c>
      <c r="K66" s="183" t="s">
        <v>257</v>
      </c>
      <c r="L66" s="183" t="s">
        <v>610</v>
      </c>
      <c r="M66" s="184">
        <v>52</v>
      </c>
      <c r="N66" s="183" t="s">
        <v>688</v>
      </c>
      <c r="O66" s="184">
        <v>2</v>
      </c>
      <c r="P66" s="183" t="s">
        <v>45</v>
      </c>
      <c r="Q66" s="183" t="s">
        <v>689</v>
      </c>
      <c r="R66" s="183" t="s">
        <v>660</v>
      </c>
      <c r="S66" s="185">
        <v>44927</v>
      </c>
      <c r="T66" s="185" t="s">
        <v>494</v>
      </c>
      <c r="U66" s="183" t="s">
        <v>288</v>
      </c>
      <c r="V66" s="183" t="s">
        <v>487</v>
      </c>
      <c r="W66" s="184">
        <v>0</v>
      </c>
      <c r="X66" s="184"/>
      <c r="Y66" s="184"/>
      <c r="Z66" s="183"/>
      <c r="AA66" s="183"/>
      <c r="AB66" s="183" t="s">
        <v>661</v>
      </c>
      <c r="AC66" s="184">
        <v>1</v>
      </c>
      <c r="AD66" s="186"/>
      <c r="AE66" s="187"/>
      <c r="AF66" s="188"/>
      <c r="AG66" s="188"/>
      <c r="AH66" s="183" t="s">
        <v>487</v>
      </c>
      <c r="AI66" s="184">
        <v>0</v>
      </c>
      <c r="AJ66" s="181"/>
      <c r="AK66" s="106"/>
      <c r="AL66" s="106"/>
      <c r="AM66" s="106"/>
      <c r="AN66" s="106" t="s">
        <v>661</v>
      </c>
      <c r="AO66" s="107">
        <v>1</v>
      </c>
      <c r="AP66" s="106"/>
      <c r="AQ66" s="106"/>
      <c r="AR66" s="106"/>
      <c r="AS66" s="106"/>
      <c r="AT66" s="108"/>
      <c r="AU66" s="107">
        <v>2</v>
      </c>
      <c r="AV66" s="107" t="s">
        <v>489</v>
      </c>
      <c r="AW66" s="109" t="s">
        <v>489</v>
      </c>
      <c r="AX66" s="106"/>
    </row>
    <row r="67" spans="2:50" s="80" customFormat="1" ht="12" x14ac:dyDescent="0.2">
      <c r="B67" s="183" t="s">
        <v>320</v>
      </c>
      <c r="C67" s="183" t="s">
        <v>48</v>
      </c>
      <c r="D67" s="183" t="s">
        <v>65</v>
      </c>
      <c r="E67" s="183" t="s">
        <v>336</v>
      </c>
      <c r="F67" s="183" t="s">
        <v>93</v>
      </c>
      <c r="G67" s="183" t="s">
        <v>221</v>
      </c>
      <c r="H67" s="183" t="s">
        <v>40</v>
      </c>
      <c r="I67" s="183" t="s">
        <v>222</v>
      </c>
      <c r="J67" s="183" t="s">
        <v>403</v>
      </c>
      <c r="K67" s="183" t="s">
        <v>257</v>
      </c>
      <c r="L67" s="183" t="s">
        <v>225</v>
      </c>
      <c r="M67" s="184">
        <v>53</v>
      </c>
      <c r="N67" s="183" t="s">
        <v>690</v>
      </c>
      <c r="O67" s="184">
        <v>2</v>
      </c>
      <c r="P67" s="183" t="s">
        <v>45</v>
      </c>
      <c r="Q67" s="183" t="s">
        <v>691</v>
      </c>
      <c r="R67" s="183" t="s">
        <v>603</v>
      </c>
      <c r="S67" s="185">
        <v>44927</v>
      </c>
      <c r="T67" s="185" t="s">
        <v>494</v>
      </c>
      <c r="U67" s="183" t="s">
        <v>326</v>
      </c>
      <c r="V67" s="183" t="s">
        <v>487</v>
      </c>
      <c r="W67" s="184">
        <v>0</v>
      </c>
      <c r="X67" s="184"/>
      <c r="Y67" s="184"/>
      <c r="Z67" s="183"/>
      <c r="AA67" s="183"/>
      <c r="AB67" s="183" t="s">
        <v>604</v>
      </c>
      <c r="AC67" s="184">
        <v>1</v>
      </c>
      <c r="AD67" s="186"/>
      <c r="AE67" s="187"/>
      <c r="AF67" s="188"/>
      <c r="AG67" s="188"/>
      <c r="AH67" s="183" t="s">
        <v>487</v>
      </c>
      <c r="AI67" s="184">
        <v>0</v>
      </c>
      <c r="AJ67" s="181"/>
      <c r="AK67" s="106"/>
      <c r="AL67" s="106"/>
      <c r="AM67" s="106"/>
      <c r="AN67" s="106" t="s">
        <v>604</v>
      </c>
      <c r="AO67" s="107">
        <v>1</v>
      </c>
      <c r="AP67" s="106"/>
      <c r="AQ67" s="106"/>
      <c r="AR67" s="106"/>
      <c r="AS67" s="106"/>
      <c r="AT67" s="108"/>
      <c r="AU67" s="107">
        <v>2</v>
      </c>
      <c r="AV67" s="107" t="s">
        <v>489</v>
      </c>
      <c r="AW67" s="109" t="s">
        <v>489</v>
      </c>
      <c r="AX67" s="106"/>
    </row>
    <row r="68" spans="2:50" s="80" customFormat="1" ht="12" x14ac:dyDescent="0.2">
      <c r="B68" s="183" t="s">
        <v>312</v>
      </c>
      <c r="C68" s="183" t="s">
        <v>33</v>
      </c>
      <c r="D68" s="183" t="s">
        <v>20</v>
      </c>
      <c r="E68" s="183" t="s">
        <v>609</v>
      </c>
      <c r="F68" s="183" t="s">
        <v>104</v>
      </c>
      <c r="G68" s="183" t="s">
        <v>221</v>
      </c>
      <c r="H68" s="183" t="s">
        <v>55</v>
      </c>
      <c r="I68" s="183" t="s">
        <v>83</v>
      </c>
      <c r="J68" s="183" t="s">
        <v>264</v>
      </c>
      <c r="K68" s="183" t="s">
        <v>257</v>
      </c>
      <c r="L68" s="183" t="s">
        <v>610</v>
      </c>
      <c r="M68" s="184">
        <v>54</v>
      </c>
      <c r="N68" s="183" t="s">
        <v>692</v>
      </c>
      <c r="O68" s="184">
        <v>2</v>
      </c>
      <c r="P68" s="183" t="s">
        <v>45</v>
      </c>
      <c r="Q68" s="183" t="s">
        <v>693</v>
      </c>
      <c r="R68" s="183" t="s">
        <v>660</v>
      </c>
      <c r="S68" s="185">
        <v>44927</v>
      </c>
      <c r="T68" s="185" t="s">
        <v>494</v>
      </c>
      <c r="U68" s="183" t="s">
        <v>326</v>
      </c>
      <c r="V68" s="183" t="s">
        <v>487</v>
      </c>
      <c r="W68" s="184">
        <v>0</v>
      </c>
      <c r="X68" s="184"/>
      <c r="Y68" s="184"/>
      <c r="Z68" s="183"/>
      <c r="AA68" s="183"/>
      <c r="AB68" s="183" t="s">
        <v>661</v>
      </c>
      <c r="AC68" s="184">
        <v>1</v>
      </c>
      <c r="AD68" s="186"/>
      <c r="AE68" s="187"/>
      <c r="AF68" s="188"/>
      <c r="AG68" s="188"/>
      <c r="AH68" s="183" t="s">
        <v>487</v>
      </c>
      <c r="AI68" s="184">
        <v>0</v>
      </c>
      <c r="AJ68" s="181"/>
      <c r="AK68" s="106"/>
      <c r="AL68" s="106"/>
      <c r="AM68" s="106"/>
      <c r="AN68" s="106" t="s">
        <v>661</v>
      </c>
      <c r="AO68" s="107">
        <v>1</v>
      </c>
      <c r="AP68" s="106"/>
      <c r="AQ68" s="106"/>
      <c r="AR68" s="106"/>
      <c r="AS68" s="106"/>
      <c r="AT68" s="108"/>
      <c r="AU68" s="107">
        <v>2</v>
      </c>
      <c r="AV68" s="107" t="s">
        <v>489</v>
      </c>
      <c r="AW68" s="109" t="s">
        <v>489</v>
      </c>
      <c r="AX68" s="106"/>
    </row>
    <row r="69" spans="2:50" s="80" customFormat="1" ht="12" x14ac:dyDescent="0.2">
      <c r="B69" s="183" t="s">
        <v>320</v>
      </c>
      <c r="C69" s="183" t="s">
        <v>48</v>
      </c>
      <c r="D69" s="183" t="s">
        <v>65</v>
      </c>
      <c r="E69" s="183" t="s">
        <v>336</v>
      </c>
      <c r="F69" s="183" t="s">
        <v>93</v>
      </c>
      <c r="G69" s="183" t="s">
        <v>221</v>
      </c>
      <c r="H69" s="183" t="s">
        <v>40</v>
      </c>
      <c r="I69" s="183" t="s">
        <v>222</v>
      </c>
      <c r="J69" s="183" t="s">
        <v>403</v>
      </c>
      <c r="K69" s="183" t="s">
        <v>257</v>
      </c>
      <c r="L69" s="183" t="s">
        <v>225</v>
      </c>
      <c r="M69" s="184">
        <v>55</v>
      </c>
      <c r="N69" s="183" t="s">
        <v>694</v>
      </c>
      <c r="O69" s="184">
        <v>2</v>
      </c>
      <c r="P69" s="183" t="s">
        <v>45</v>
      </c>
      <c r="Q69" s="183" t="s">
        <v>695</v>
      </c>
      <c r="R69" s="183" t="s">
        <v>603</v>
      </c>
      <c r="S69" s="185">
        <v>44927</v>
      </c>
      <c r="T69" s="185" t="s">
        <v>494</v>
      </c>
      <c r="U69" s="183" t="s">
        <v>281</v>
      </c>
      <c r="V69" s="183" t="s">
        <v>487</v>
      </c>
      <c r="W69" s="184">
        <v>0</v>
      </c>
      <c r="X69" s="184"/>
      <c r="Y69" s="184"/>
      <c r="Z69" s="183"/>
      <c r="AA69" s="183"/>
      <c r="AB69" s="183" t="s">
        <v>604</v>
      </c>
      <c r="AC69" s="184">
        <v>1</v>
      </c>
      <c r="AD69" s="186"/>
      <c r="AE69" s="187"/>
      <c r="AF69" s="188"/>
      <c r="AG69" s="188"/>
      <c r="AH69" s="183" t="s">
        <v>487</v>
      </c>
      <c r="AI69" s="184">
        <v>0</v>
      </c>
      <c r="AJ69" s="181"/>
      <c r="AK69" s="106"/>
      <c r="AL69" s="106"/>
      <c r="AM69" s="106"/>
      <c r="AN69" s="106" t="s">
        <v>604</v>
      </c>
      <c r="AO69" s="107">
        <v>1</v>
      </c>
      <c r="AP69" s="106"/>
      <c r="AQ69" s="106"/>
      <c r="AR69" s="106"/>
      <c r="AS69" s="106"/>
      <c r="AT69" s="108"/>
      <c r="AU69" s="107">
        <v>2</v>
      </c>
      <c r="AV69" s="107" t="s">
        <v>489</v>
      </c>
      <c r="AW69" s="109" t="s">
        <v>489</v>
      </c>
      <c r="AX69" s="106"/>
    </row>
    <row r="70" spans="2:50" s="80" customFormat="1" ht="12" x14ac:dyDescent="0.2">
      <c r="B70" s="183" t="s">
        <v>312</v>
      </c>
      <c r="C70" s="183" t="s">
        <v>33</v>
      </c>
      <c r="D70" s="183" t="s">
        <v>20</v>
      </c>
      <c r="E70" s="183" t="s">
        <v>609</v>
      </c>
      <c r="F70" s="183" t="s">
        <v>104</v>
      </c>
      <c r="G70" s="183" t="s">
        <v>221</v>
      </c>
      <c r="H70" s="183" t="s">
        <v>55</v>
      </c>
      <c r="I70" s="183" t="s">
        <v>83</v>
      </c>
      <c r="J70" s="183" t="s">
        <v>264</v>
      </c>
      <c r="K70" s="183" t="s">
        <v>257</v>
      </c>
      <c r="L70" s="183" t="s">
        <v>610</v>
      </c>
      <c r="M70" s="184">
        <v>56</v>
      </c>
      <c r="N70" s="183" t="s">
        <v>696</v>
      </c>
      <c r="O70" s="184">
        <v>2</v>
      </c>
      <c r="P70" s="183" t="s">
        <v>45</v>
      </c>
      <c r="Q70" s="183" t="s">
        <v>697</v>
      </c>
      <c r="R70" s="183" t="s">
        <v>660</v>
      </c>
      <c r="S70" s="185">
        <v>44927</v>
      </c>
      <c r="T70" s="185" t="s">
        <v>494</v>
      </c>
      <c r="U70" s="183" t="s">
        <v>281</v>
      </c>
      <c r="V70" s="183" t="s">
        <v>487</v>
      </c>
      <c r="W70" s="184">
        <v>0</v>
      </c>
      <c r="X70" s="184"/>
      <c r="Y70" s="184"/>
      <c r="Z70" s="183"/>
      <c r="AA70" s="183"/>
      <c r="AB70" s="183" t="s">
        <v>661</v>
      </c>
      <c r="AC70" s="184">
        <v>1</v>
      </c>
      <c r="AD70" s="186"/>
      <c r="AE70" s="187"/>
      <c r="AF70" s="188"/>
      <c r="AG70" s="188"/>
      <c r="AH70" s="183" t="s">
        <v>487</v>
      </c>
      <c r="AI70" s="184">
        <v>0</v>
      </c>
      <c r="AJ70" s="181"/>
      <c r="AK70" s="106"/>
      <c r="AL70" s="106"/>
      <c r="AM70" s="106"/>
      <c r="AN70" s="106" t="s">
        <v>661</v>
      </c>
      <c r="AO70" s="107">
        <v>1</v>
      </c>
      <c r="AP70" s="106"/>
      <c r="AQ70" s="106"/>
      <c r="AR70" s="106"/>
      <c r="AS70" s="106"/>
      <c r="AT70" s="108"/>
      <c r="AU70" s="107">
        <v>2</v>
      </c>
      <c r="AV70" s="107" t="s">
        <v>489</v>
      </c>
      <c r="AW70" s="109" t="s">
        <v>489</v>
      </c>
      <c r="AX70" s="106"/>
    </row>
    <row r="71" spans="2:50" s="80" customFormat="1" ht="12" x14ac:dyDescent="0.2">
      <c r="B71" s="183" t="s">
        <v>320</v>
      </c>
      <c r="C71" s="183" t="s">
        <v>48</v>
      </c>
      <c r="D71" s="183" t="s">
        <v>65</v>
      </c>
      <c r="E71" s="183" t="s">
        <v>336</v>
      </c>
      <c r="F71" s="183" t="s">
        <v>93</v>
      </c>
      <c r="G71" s="183" t="s">
        <v>221</v>
      </c>
      <c r="H71" s="183" t="s">
        <v>40</v>
      </c>
      <c r="I71" s="183" t="s">
        <v>222</v>
      </c>
      <c r="J71" s="183" t="s">
        <v>403</v>
      </c>
      <c r="K71" s="183" t="s">
        <v>257</v>
      </c>
      <c r="L71" s="183" t="s">
        <v>225</v>
      </c>
      <c r="M71" s="184">
        <v>57</v>
      </c>
      <c r="N71" s="183" t="s">
        <v>698</v>
      </c>
      <c r="O71" s="184">
        <v>2</v>
      </c>
      <c r="P71" s="183" t="s">
        <v>45</v>
      </c>
      <c r="Q71" s="183" t="s">
        <v>699</v>
      </c>
      <c r="R71" s="183" t="s">
        <v>603</v>
      </c>
      <c r="S71" s="185">
        <v>44927</v>
      </c>
      <c r="T71" s="185" t="s">
        <v>494</v>
      </c>
      <c r="U71" s="183" t="s">
        <v>329</v>
      </c>
      <c r="V71" s="183" t="s">
        <v>487</v>
      </c>
      <c r="W71" s="184">
        <v>0</v>
      </c>
      <c r="X71" s="184"/>
      <c r="Y71" s="184"/>
      <c r="Z71" s="183"/>
      <c r="AA71" s="183"/>
      <c r="AB71" s="183" t="s">
        <v>604</v>
      </c>
      <c r="AC71" s="184">
        <v>1</v>
      </c>
      <c r="AD71" s="186"/>
      <c r="AE71" s="187"/>
      <c r="AF71" s="188"/>
      <c r="AG71" s="188"/>
      <c r="AH71" s="183" t="s">
        <v>487</v>
      </c>
      <c r="AI71" s="184">
        <v>0</v>
      </c>
      <c r="AJ71" s="181"/>
      <c r="AK71" s="106"/>
      <c r="AL71" s="106"/>
      <c r="AM71" s="106"/>
      <c r="AN71" s="106" t="s">
        <v>604</v>
      </c>
      <c r="AO71" s="107">
        <v>1</v>
      </c>
      <c r="AP71" s="106"/>
      <c r="AQ71" s="106"/>
      <c r="AR71" s="106"/>
      <c r="AS71" s="106"/>
      <c r="AT71" s="108"/>
      <c r="AU71" s="107">
        <v>2</v>
      </c>
      <c r="AV71" s="107" t="s">
        <v>489</v>
      </c>
      <c r="AW71" s="109" t="s">
        <v>489</v>
      </c>
      <c r="AX71" s="106"/>
    </row>
    <row r="72" spans="2:50" s="80" customFormat="1" ht="12" x14ac:dyDescent="0.2">
      <c r="B72" s="183" t="s">
        <v>312</v>
      </c>
      <c r="C72" s="183" t="s">
        <v>33</v>
      </c>
      <c r="D72" s="183" t="s">
        <v>20</v>
      </c>
      <c r="E72" s="183" t="s">
        <v>609</v>
      </c>
      <c r="F72" s="183" t="s">
        <v>104</v>
      </c>
      <c r="G72" s="183" t="s">
        <v>221</v>
      </c>
      <c r="H72" s="183" t="s">
        <v>55</v>
      </c>
      <c r="I72" s="183" t="s">
        <v>83</v>
      </c>
      <c r="J72" s="183" t="s">
        <v>264</v>
      </c>
      <c r="K72" s="183" t="s">
        <v>257</v>
      </c>
      <c r="L72" s="183" t="s">
        <v>610</v>
      </c>
      <c r="M72" s="184">
        <v>58</v>
      </c>
      <c r="N72" s="183" t="s">
        <v>700</v>
      </c>
      <c r="O72" s="184">
        <v>2</v>
      </c>
      <c r="P72" s="183" t="s">
        <v>45</v>
      </c>
      <c r="Q72" s="183" t="s">
        <v>701</v>
      </c>
      <c r="R72" s="183" t="s">
        <v>660</v>
      </c>
      <c r="S72" s="185">
        <v>44927</v>
      </c>
      <c r="T72" s="185" t="s">
        <v>494</v>
      </c>
      <c r="U72" s="183" t="s">
        <v>329</v>
      </c>
      <c r="V72" s="183" t="s">
        <v>487</v>
      </c>
      <c r="W72" s="184">
        <v>0</v>
      </c>
      <c r="X72" s="184"/>
      <c r="Y72" s="184"/>
      <c r="Z72" s="183"/>
      <c r="AA72" s="183"/>
      <c r="AB72" s="183" t="s">
        <v>661</v>
      </c>
      <c r="AC72" s="184">
        <v>1</v>
      </c>
      <c r="AD72" s="186"/>
      <c r="AE72" s="187"/>
      <c r="AF72" s="188"/>
      <c r="AG72" s="188"/>
      <c r="AH72" s="183" t="s">
        <v>487</v>
      </c>
      <c r="AI72" s="184">
        <v>0</v>
      </c>
      <c r="AJ72" s="181"/>
      <c r="AK72" s="106"/>
      <c r="AL72" s="106"/>
      <c r="AM72" s="106"/>
      <c r="AN72" s="106" t="s">
        <v>661</v>
      </c>
      <c r="AO72" s="107">
        <v>1</v>
      </c>
      <c r="AP72" s="106"/>
      <c r="AQ72" s="106"/>
      <c r="AR72" s="106"/>
      <c r="AS72" s="106"/>
      <c r="AT72" s="108"/>
      <c r="AU72" s="107">
        <v>2</v>
      </c>
      <c r="AV72" s="107" t="s">
        <v>489</v>
      </c>
      <c r="AW72" s="109" t="s">
        <v>489</v>
      </c>
      <c r="AX72" s="106"/>
    </row>
    <row r="73" spans="2:50" s="80" customFormat="1" ht="12" x14ac:dyDescent="0.2">
      <c r="B73" s="183" t="s">
        <v>320</v>
      </c>
      <c r="C73" s="183" t="s">
        <v>48</v>
      </c>
      <c r="D73" s="183" t="s">
        <v>65</v>
      </c>
      <c r="E73" s="183" t="s">
        <v>336</v>
      </c>
      <c r="F73" s="183" t="s">
        <v>93</v>
      </c>
      <c r="G73" s="183" t="s">
        <v>221</v>
      </c>
      <c r="H73" s="183" t="s">
        <v>40</v>
      </c>
      <c r="I73" s="183" t="s">
        <v>222</v>
      </c>
      <c r="J73" s="183" t="s">
        <v>403</v>
      </c>
      <c r="K73" s="183" t="s">
        <v>257</v>
      </c>
      <c r="L73" s="183" t="s">
        <v>225</v>
      </c>
      <c r="M73" s="184">
        <v>59</v>
      </c>
      <c r="N73" s="183" t="s">
        <v>702</v>
      </c>
      <c r="O73" s="184">
        <v>2</v>
      </c>
      <c r="P73" s="183" t="s">
        <v>45</v>
      </c>
      <c r="Q73" s="183" t="s">
        <v>703</v>
      </c>
      <c r="R73" s="183" t="s">
        <v>603</v>
      </c>
      <c r="S73" s="185">
        <v>44927</v>
      </c>
      <c r="T73" s="185" t="s">
        <v>494</v>
      </c>
      <c r="U73" s="183" t="s">
        <v>296</v>
      </c>
      <c r="V73" s="183" t="s">
        <v>487</v>
      </c>
      <c r="W73" s="184">
        <v>0</v>
      </c>
      <c r="X73" s="184"/>
      <c r="Y73" s="184"/>
      <c r="Z73" s="183"/>
      <c r="AA73" s="183"/>
      <c r="AB73" s="183" t="s">
        <v>604</v>
      </c>
      <c r="AC73" s="184">
        <v>1</v>
      </c>
      <c r="AD73" s="186"/>
      <c r="AE73" s="187"/>
      <c r="AF73" s="188"/>
      <c r="AG73" s="188"/>
      <c r="AH73" s="183" t="s">
        <v>487</v>
      </c>
      <c r="AI73" s="184">
        <v>0</v>
      </c>
      <c r="AJ73" s="181"/>
      <c r="AK73" s="106"/>
      <c r="AL73" s="106"/>
      <c r="AM73" s="106"/>
      <c r="AN73" s="106" t="s">
        <v>604</v>
      </c>
      <c r="AO73" s="107">
        <v>1</v>
      </c>
      <c r="AP73" s="106"/>
      <c r="AQ73" s="106"/>
      <c r="AR73" s="106"/>
      <c r="AS73" s="106"/>
      <c r="AT73" s="108"/>
      <c r="AU73" s="107">
        <v>2</v>
      </c>
      <c r="AV73" s="107" t="s">
        <v>489</v>
      </c>
      <c r="AW73" s="109" t="s">
        <v>489</v>
      </c>
      <c r="AX73" s="106"/>
    </row>
    <row r="74" spans="2:50" s="80" customFormat="1" ht="12" x14ac:dyDescent="0.2">
      <c r="B74" s="183" t="s">
        <v>312</v>
      </c>
      <c r="C74" s="183" t="s">
        <v>33</v>
      </c>
      <c r="D74" s="183" t="s">
        <v>20</v>
      </c>
      <c r="E74" s="183" t="s">
        <v>609</v>
      </c>
      <c r="F74" s="183" t="s">
        <v>104</v>
      </c>
      <c r="G74" s="183" t="s">
        <v>221</v>
      </c>
      <c r="H74" s="183" t="s">
        <v>55</v>
      </c>
      <c r="I74" s="183" t="s">
        <v>83</v>
      </c>
      <c r="J74" s="183" t="s">
        <v>264</v>
      </c>
      <c r="K74" s="183" t="s">
        <v>257</v>
      </c>
      <c r="L74" s="183" t="s">
        <v>610</v>
      </c>
      <c r="M74" s="184">
        <v>60</v>
      </c>
      <c r="N74" s="183" t="s">
        <v>704</v>
      </c>
      <c r="O74" s="184">
        <v>2</v>
      </c>
      <c r="P74" s="183" t="s">
        <v>45</v>
      </c>
      <c r="Q74" s="183" t="s">
        <v>705</v>
      </c>
      <c r="R74" s="183" t="s">
        <v>660</v>
      </c>
      <c r="S74" s="185">
        <v>44927</v>
      </c>
      <c r="T74" s="185" t="s">
        <v>494</v>
      </c>
      <c r="U74" s="183" t="s">
        <v>296</v>
      </c>
      <c r="V74" s="183" t="s">
        <v>487</v>
      </c>
      <c r="W74" s="184">
        <v>0</v>
      </c>
      <c r="X74" s="184"/>
      <c r="Y74" s="184"/>
      <c r="Z74" s="183"/>
      <c r="AA74" s="183"/>
      <c r="AB74" s="183" t="s">
        <v>661</v>
      </c>
      <c r="AC74" s="184">
        <v>1</v>
      </c>
      <c r="AD74" s="186"/>
      <c r="AE74" s="187"/>
      <c r="AF74" s="188"/>
      <c r="AG74" s="188"/>
      <c r="AH74" s="183" t="s">
        <v>487</v>
      </c>
      <c r="AI74" s="184">
        <v>0</v>
      </c>
      <c r="AJ74" s="181"/>
      <c r="AK74" s="106"/>
      <c r="AL74" s="106"/>
      <c r="AM74" s="106"/>
      <c r="AN74" s="106" t="s">
        <v>661</v>
      </c>
      <c r="AO74" s="107">
        <v>1</v>
      </c>
      <c r="AP74" s="106"/>
      <c r="AQ74" s="106"/>
      <c r="AR74" s="106"/>
      <c r="AS74" s="106"/>
      <c r="AT74" s="108"/>
      <c r="AU74" s="107">
        <v>2</v>
      </c>
      <c r="AV74" s="107" t="s">
        <v>489</v>
      </c>
      <c r="AW74" s="109" t="s">
        <v>489</v>
      </c>
      <c r="AX74" s="106"/>
    </row>
    <row r="75" spans="2:50" s="80" customFormat="1" ht="12" x14ac:dyDescent="0.2">
      <c r="B75" s="183" t="s">
        <v>320</v>
      </c>
      <c r="C75" s="183" t="s">
        <v>48</v>
      </c>
      <c r="D75" s="183" t="s">
        <v>65</v>
      </c>
      <c r="E75" s="183" t="s">
        <v>336</v>
      </c>
      <c r="F75" s="183" t="s">
        <v>93</v>
      </c>
      <c r="G75" s="183" t="s">
        <v>221</v>
      </c>
      <c r="H75" s="183" t="s">
        <v>40</v>
      </c>
      <c r="I75" s="183" t="s">
        <v>222</v>
      </c>
      <c r="J75" s="183" t="s">
        <v>403</v>
      </c>
      <c r="K75" s="183" t="s">
        <v>257</v>
      </c>
      <c r="L75" s="183" t="s">
        <v>225</v>
      </c>
      <c r="M75" s="184">
        <v>61</v>
      </c>
      <c r="N75" s="183" t="s">
        <v>706</v>
      </c>
      <c r="O75" s="184">
        <v>2</v>
      </c>
      <c r="P75" s="183" t="s">
        <v>45</v>
      </c>
      <c r="Q75" s="183" t="s">
        <v>707</v>
      </c>
      <c r="R75" s="183" t="s">
        <v>603</v>
      </c>
      <c r="S75" s="185">
        <v>44927</v>
      </c>
      <c r="T75" s="185" t="s">
        <v>494</v>
      </c>
      <c r="U75" s="183" t="s">
        <v>300</v>
      </c>
      <c r="V75" s="183" t="s">
        <v>487</v>
      </c>
      <c r="W75" s="184">
        <v>0</v>
      </c>
      <c r="X75" s="184"/>
      <c r="Y75" s="184"/>
      <c r="Z75" s="183"/>
      <c r="AA75" s="183"/>
      <c r="AB75" s="183" t="s">
        <v>604</v>
      </c>
      <c r="AC75" s="184">
        <v>1</v>
      </c>
      <c r="AD75" s="186"/>
      <c r="AE75" s="187"/>
      <c r="AF75" s="188"/>
      <c r="AG75" s="188"/>
      <c r="AH75" s="183" t="s">
        <v>487</v>
      </c>
      <c r="AI75" s="184">
        <v>0</v>
      </c>
      <c r="AJ75" s="181"/>
      <c r="AK75" s="106"/>
      <c r="AL75" s="106"/>
      <c r="AM75" s="106"/>
      <c r="AN75" s="106" t="s">
        <v>604</v>
      </c>
      <c r="AO75" s="107">
        <v>1</v>
      </c>
      <c r="AP75" s="106"/>
      <c r="AQ75" s="106"/>
      <c r="AR75" s="106"/>
      <c r="AS75" s="106"/>
      <c r="AT75" s="108"/>
      <c r="AU75" s="107">
        <v>2</v>
      </c>
      <c r="AV75" s="107" t="s">
        <v>489</v>
      </c>
      <c r="AW75" s="109" t="s">
        <v>489</v>
      </c>
      <c r="AX75" s="106"/>
    </row>
    <row r="76" spans="2:50" s="80" customFormat="1" ht="12" x14ac:dyDescent="0.2">
      <c r="B76" s="183" t="s">
        <v>312</v>
      </c>
      <c r="C76" s="183" t="s">
        <v>33</v>
      </c>
      <c r="D76" s="183" t="s">
        <v>20</v>
      </c>
      <c r="E76" s="183" t="s">
        <v>609</v>
      </c>
      <c r="F76" s="183" t="s">
        <v>104</v>
      </c>
      <c r="G76" s="183" t="s">
        <v>221</v>
      </c>
      <c r="H76" s="183" t="s">
        <v>55</v>
      </c>
      <c r="I76" s="183" t="s">
        <v>83</v>
      </c>
      <c r="J76" s="183" t="s">
        <v>264</v>
      </c>
      <c r="K76" s="183" t="s">
        <v>257</v>
      </c>
      <c r="L76" s="183" t="s">
        <v>610</v>
      </c>
      <c r="M76" s="184">
        <v>62</v>
      </c>
      <c r="N76" s="183" t="s">
        <v>708</v>
      </c>
      <c r="O76" s="184">
        <v>2</v>
      </c>
      <c r="P76" s="183" t="s">
        <v>45</v>
      </c>
      <c r="Q76" s="183" t="s">
        <v>709</v>
      </c>
      <c r="R76" s="183" t="s">
        <v>660</v>
      </c>
      <c r="S76" s="185">
        <v>44927</v>
      </c>
      <c r="T76" s="185" t="s">
        <v>494</v>
      </c>
      <c r="U76" s="183" t="s">
        <v>300</v>
      </c>
      <c r="V76" s="183" t="s">
        <v>487</v>
      </c>
      <c r="W76" s="184">
        <v>0</v>
      </c>
      <c r="X76" s="184"/>
      <c r="Y76" s="184"/>
      <c r="Z76" s="183"/>
      <c r="AA76" s="183"/>
      <c r="AB76" s="183" t="s">
        <v>661</v>
      </c>
      <c r="AC76" s="184">
        <v>1</v>
      </c>
      <c r="AD76" s="186"/>
      <c r="AE76" s="187"/>
      <c r="AF76" s="188"/>
      <c r="AG76" s="188"/>
      <c r="AH76" s="183" t="s">
        <v>487</v>
      </c>
      <c r="AI76" s="184">
        <v>0</v>
      </c>
      <c r="AJ76" s="181"/>
      <c r="AK76" s="106"/>
      <c r="AL76" s="106"/>
      <c r="AM76" s="106"/>
      <c r="AN76" s="106" t="s">
        <v>661</v>
      </c>
      <c r="AO76" s="107">
        <v>1</v>
      </c>
      <c r="AP76" s="106"/>
      <c r="AQ76" s="106"/>
      <c r="AR76" s="106"/>
      <c r="AS76" s="106"/>
      <c r="AT76" s="108"/>
      <c r="AU76" s="107">
        <v>2</v>
      </c>
      <c r="AV76" s="107" t="s">
        <v>489</v>
      </c>
      <c r="AW76" s="109" t="s">
        <v>489</v>
      </c>
      <c r="AX76" s="106"/>
    </row>
    <row r="77" spans="2:50" s="80" customFormat="1" ht="12" x14ac:dyDescent="0.2">
      <c r="B77" s="183" t="s">
        <v>320</v>
      </c>
      <c r="C77" s="183" t="s">
        <v>48</v>
      </c>
      <c r="D77" s="183" t="s">
        <v>65</v>
      </c>
      <c r="E77" s="183" t="s">
        <v>336</v>
      </c>
      <c r="F77" s="183" t="s">
        <v>93</v>
      </c>
      <c r="G77" s="183" t="s">
        <v>221</v>
      </c>
      <c r="H77" s="183" t="s">
        <v>40</v>
      </c>
      <c r="I77" s="183" t="s">
        <v>222</v>
      </c>
      <c r="J77" s="183" t="s">
        <v>403</v>
      </c>
      <c r="K77" s="183" t="s">
        <v>257</v>
      </c>
      <c r="L77" s="183" t="s">
        <v>225</v>
      </c>
      <c r="M77" s="184">
        <v>63</v>
      </c>
      <c r="N77" s="183" t="s">
        <v>710</v>
      </c>
      <c r="O77" s="184">
        <v>2</v>
      </c>
      <c r="P77" s="183" t="s">
        <v>45</v>
      </c>
      <c r="Q77" s="183" t="s">
        <v>711</v>
      </c>
      <c r="R77" s="183" t="s">
        <v>603</v>
      </c>
      <c r="S77" s="185">
        <v>44927</v>
      </c>
      <c r="T77" s="185" t="s">
        <v>494</v>
      </c>
      <c r="U77" s="183" t="s">
        <v>335</v>
      </c>
      <c r="V77" s="183" t="s">
        <v>487</v>
      </c>
      <c r="W77" s="184">
        <v>0</v>
      </c>
      <c r="X77" s="184"/>
      <c r="Y77" s="184"/>
      <c r="Z77" s="183"/>
      <c r="AA77" s="183"/>
      <c r="AB77" s="183" t="s">
        <v>604</v>
      </c>
      <c r="AC77" s="184">
        <v>1</v>
      </c>
      <c r="AD77" s="186"/>
      <c r="AE77" s="187"/>
      <c r="AF77" s="188"/>
      <c r="AG77" s="188"/>
      <c r="AH77" s="183" t="s">
        <v>487</v>
      </c>
      <c r="AI77" s="184">
        <v>0</v>
      </c>
      <c r="AJ77" s="181"/>
      <c r="AK77" s="106"/>
      <c r="AL77" s="106"/>
      <c r="AM77" s="106"/>
      <c r="AN77" s="106" t="s">
        <v>604</v>
      </c>
      <c r="AO77" s="107">
        <v>1</v>
      </c>
      <c r="AP77" s="106"/>
      <c r="AQ77" s="106"/>
      <c r="AR77" s="106"/>
      <c r="AS77" s="106"/>
      <c r="AT77" s="108"/>
      <c r="AU77" s="107">
        <v>2</v>
      </c>
      <c r="AV77" s="107" t="s">
        <v>489</v>
      </c>
      <c r="AW77" s="109" t="s">
        <v>489</v>
      </c>
      <c r="AX77" s="106"/>
    </row>
    <row r="78" spans="2:50" s="80" customFormat="1" ht="12" x14ac:dyDescent="0.2">
      <c r="B78" s="183" t="s">
        <v>312</v>
      </c>
      <c r="C78" s="183" t="s">
        <v>33</v>
      </c>
      <c r="D78" s="183" t="s">
        <v>20</v>
      </c>
      <c r="E78" s="183" t="s">
        <v>609</v>
      </c>
      <c r="F78" s="183" t="s">
        <v>104</v>
      </c>
      <c r="G78" s="183" t="s">
        <v>221</v>
      </c>
      <c r="H78" s="183" t="s">
        <v>55</v>
      </c>
      <c r="I78" s="183" t="s">
        <v>83</v>
      </c>
      <c r="J78" s="183" t="s">
        <v>264</v>
      </c>
      <c r="K78" s="183" t="s">
        <v>257</v>
      </c>
      <c r="L78" s="183" t="s">
        <v>610</v>
      </c>
      <c r="M78" s="184">
        <v>64</v>
      </c>
      <c r="N78" s="183" t="s">
        <v>712</v>
      </c>
      <c r="O78" s="184">
        <v>2</v>
      </c>
      <c r="P78" s="183" t="s">
        <v>45</v>
      </c>
      <c r="Q78" s="183" t="s">
        <v>713</v>
      </c>
      <c r="R78" s="183" t="s">
        <v>660</v>
      </c>
      <c r="S78" s="185">
        <v>44927</v>
      </c>
      <c r="T78" s="185" t="s">
        <v>494</v>
      </c>
      <c r="U78" s="183" t="s">
        <v>335</v>
      </c>
      <c r="V78" s="183" t="s">
        <v>487</v>
      </c>
      <c r="W78" s="184">
        <v>0</v>
      </c>
      <c r="X78" s="184"/>
      <c r="Y78" s="184"/>
      <c r="Z78" s="183"/>
      <c r="AA78" s="183"/>
      <c r="AB78" s="183" t="s">
        <v>661</v>
      </c>
      <c r="AC78" s="184">
        <v>1</v>
      </c>
      <c r="AD78" s="186"/>
      <c r="AE78" s="187"/>
      <c r="AF78" s="188"/>
      <c r="AG78" s="188"/>
      <c r="AH78" s="183" t="s">
        <v>487</v>
      </c>
      <c r="AI78" s="184">
        <v>0</v>
      </c>
      <c r="AJ78" s="181"/>
      <c r="AK78" s="106"/>
      <c r="AL78" s="106"/>
      <c r="AM78" s="106"/>
      <c r="AN78" s="106" t="s">
        <v>661</v>
      </c>
      <c r="AO78" s="107">
        <v>1</v>
      </c>
      <c r="AP78" s="106"/>
      <c r="AQ78" s="106"/>
      <c r="AR78" s="106"/>
      <c r="AS78" s="106"/>
      <c r="AT78" s="108"/>
      <c r="AU78" s="107">
        <v>2</v>
      </c>
      <c r="AV78" s="107" t="s">
        <v>489</v>
      </c>
      <c r="AW78" s="109" t="s">
        <v>489</v>
      </c>
      <c r="AX78" s="106"/>
    </row>
    <row r="79" spans="2:50" s="80" customFormat="1" ht="12" x14ac:dyDescent="0.2">
      <c r="B79" s="183" t="s">
        <v>320</v>
      </c>
      <c r="C79" s="183" t="s">
        <v>48</v>
      </c>
      <c r="D79" s="183" t="s">
        <v>65</v>
      </c>
      <c r="E79" s="183" t="s">
        <v>336</v>
      </c>
      <c r="F79" s="183" t="s">
        <v>93</v>
      </c>
      <c r="G79" s="183" t="s">
        <v>221</v>
      </c>
      <c r="H79" s="183" t="s">
        <v>40</v>
      </c>
      <c r="I79" s="183" t="s">
        <v>222</v>
      </c>
      <c r="J79" s="183" t="s">
        <v>403</v>
      </c>
      <c r="K79" s="183" t="s">
        <v>257</v>
      </c>
      <c r="L79" s="183" t="s">
        <v>225</v>
      </c>
      <c r="M79" s="184">
        <v>65</v>
      </c>
      <c r="N79" s="183" t="s">
        <v>714</v>
      </c>
      <c r="O79" s="184">
        <v>2</v>
      </c>
      <c r="P79" s="183" t="s">
        <v>45</v>
      </c>
      <c r="Q79" s="183" t="s">
        <v>715</v>
      </c>
      <c r="R79" s="183" t="s">
        <v>603</v>
      </c>
      <c r="S79" s="185">
        <v>44927</v>
      </c>
      <c r="T79" s="185" t="s">
        <v>494</v>
      </c>
      <c r="U79" s="183" t="s">
        <v>304</v>
      </c>
      <c r="V79" s="183" t="s">
        <v>487</v>
      </c>
      <c r="W79" s="184">
        <v>0</v>
      </c>
      <c r="X79" s="184"/>
      <c r="Y79" s="184"/>
      <c r="Z79" s="183"/>
      <c r="AA79" s="183"/>
      <c r="AB79" s="183" t="s">
        <v>604</v>
      </c>
      <c r="AC79" s="184">
        <v>1</v>
      </c>
      <c r="AD79" s="186"/>
      <c r="AE79" s="187"/>
      <c r="AF79" s="188"/>
      <c r="AG79" s="188"/>
      <c r="AH79" s="183" t="s">
        <v>487</v>
      </c>
      <c r="AI79" s="184">
        <v>0</v>
      </c>
      <c r="AJ79" s="181"/>
      <c r="AK79" s="106"/>
      <c r="AL79" s="106"/>
      <c r="AM79" s="106"/>
      <c r="AN79" s="106" t="s">
        <v>604</v>
      </c>
      <c r="AO79" s="107">
        <v>1</v>
      </c>
      <c r="AP79" s="106"/>
      <c r="AQ79" s="106"/>
      <c r="AR79" s="106"/>
      <c r="AS79" s="106"/>
      <c r="AT79" s="108"/>
      <c r="AU79" s="107">
        <v>2</v>
      </c>
      <c r="AV79" s="107" t="s">
        <v>489</v>
      </c>
      <c r="AW79" s="109" t="s">
        <v>489</v>
      </c>
      <c r="AX79" s="106"/>
    </row>
    <row r="80" spans="2:50" s="80" customFormat="1" ht="12" x14ac:dyDescent="0.2">
      <c r="B80" s="183" t="s">
        <v>312</v>
      </c>
      <c r="C80" s="183" t="s">
        <v>33</v>
      </c>
      <c r="D80" s="183" t="s">
        <v>20</v>
      </c>
      <c r="E80" s="183" t="s">
        <v>609</v>
      </c>
      <c r="F80" s="183" t="s">
        <v>104</v>
      </c>
      <c r="G80" s="183" t="s">
        <v>221</v>
      </c>
      <c r="H80" s="183" t="s">
        <v>55</v>
      </c>
      <c r="I80" s="183" t="s">
        <v>83</v>
      </c>
      <c r="J80" s="183" t="s">
        <v>264</v>
      </c>
      <c r="K80" s="183" t="s">
        <v>257</v>
      </c>
      <c r="L80" s="183" t="s">
        <v>610</v>
      </c>
      <c r="M80" s="184">
        <v>66</v>
      </c>
      <c r="N80" s="183" t="s">
        <v>716</v>
      </c>
      <c r="O80" s="184">
        <v>2</v>
      </c>
      <c r="P80" s="183" t="s">
        <v>45</v>
      </c>
      <c r="Q80" s="183" t="s">
        <v>717</v>
      </c>
      <c r="R80" s="183" t="s">
        <v>660</v>
      </c>
      <c r="S80" s="185">
        <v>44927</v>
      </c>
      <c r="T80" s="185" t="s">
        <v>494</v>
      </c>
      <c r="U80" s="183" t="s">
        <v>304</v>
      </c>
      <c r="V80" s="183" t="s">
        <v>487</v>
      </c>
      <c r="W80" s="184">
        <v>0</v>
      </c>
      <c r="X80" s="184"/>
      <c r="Y80" s="184"/>
      <c r="Z80" s="183"/>
      <c r="AA80" s="183"/>
      <c r="AB80" s="183" t="s">
        <v>661</v>
      </c>
      <c r="AC80" s="184">
        <v>1</v>
      </c>
      <c r="AD80" s="186"/>
      <c r="AE80" s="187"/>
      <c r="AF80" s="188"/>
      <c r="AG80" s="188"/>
      <c r="AH80" s="183" t="s">
        <v>487</v>
      </c>
      <c r="AI80" s="184">
        <v>0</v>
      </c>
      <c r="AJ80" s="181"/>
      <c r="AK80" s="106"/>
      <c r="AL80" s="106"/>
      <c r="AM80" s="106"/>
      <c r="AN80" s="106" t="s">
        <v>661</v>
      </c>
      <c r="AO80" s="107">
        <v>1</v>
      </c>
      <c r="AP80" s="106"/>
      <c r="AQ80" s="106"/>
      <c r="AR80" s="106"/>
      <c r="AS80" s="106"/>
      <c r="AT80" s="108"/>
      <c r="AU80" s="107">
        <v>2</v>
      </c>
      <c r="AV80" s="107" t="s">
        <v>489</v>
      </c>
      <c r="AW80" s="109" t="s">
        <v>489</v>
      </c>
      <c r="AX80" s="106"/>
    </row>
    <row r="81" spans="1:52" s="80" customFormat="1" ht="12" x14ac:dyDescent="0.2">
      <c r="B81" s="183" t="s">
        <v>320</v>
      </c>
      <c r="C81" s="183" t="s">
        <v>48</v>
      </c>
      <c r="D81" s="183" t="s">
        <v>65</v>
      </c>
      <c r="E81" s="183" t="s">
        <v>336</v>
      </c>
      <c r="F81" s="183" t="s">
        <v>93</v>
      </c>
      <c r="G81" s="183" t="s">
        <v>221</v>
      </c>
      <c r="H81" s="183" t="s">
        <v>40</v>
      </c>
      <c r="I81" s="183" t="s">
        <v>222</v>
      </c>
      <c r="J81" s="183" t="s">
        <v>403</v>
      </c>
      <c r="K81" s="183" t="s">
        <v>257</v>
      </c>
      <c r="L81" s="183" t="s">
        <v>225</v>
      </c>
      <c r="M81" s="184">
        <v>67</v>
      </c>
      <c r="N81" s="183" t="s">
        <v>718</v>
      </c>
      <c r="O81" s="184">
        <v>2</v>
      </c>
      <c r="P81" s="183" t="s">
        <v>45</v>
      </c>
      <c r="Q81" s="183" t="s">
        <v>719</v>
      </c>
      <c r="R81" s="183" t="s">
        <v>603</v>
      </c>
      <c r="S81" s="185">
        <v>44927</v>
      </c>
      <c r="T81" s="185" t="s">
        <v>494</v>
      </c>
      <c r="U81" s="183" t="s">
        <v>311</v>
      </c>
      <c r="V81" s="183" t="s">
        <v>487</v>
      </c>
      <c r="W81" s="184">
        <v>0</v>
      </c>
      <c r="X81" s="184"/>
      <c r="Y81" s="184"/>
      <c r="Z81" s="183"/>
      <c r="AA81" s="183"/>
      <c r="AB81" s="183" t="s">
        <v>604</v>
      </c>
      <c r="AC81" s="184">
        <v>1</v>
      </c>
      <c r="AD81" s="186"/>
      <c r="AE81" s="187"/>
      <c r="AF81" s="188"/>
      <c r="AG81" s="188"/>
      <c r="AH81" s="183" t="s">
        <v>487</v>
      </c>
      <c r="AI81" s="184">
        <v>0</v>
      </c>
      <c r="AJ81" s="181"/>
      <c r="AK81" s="106"/>
      <c r="AL81" s="106"/>
      <c r="AM81" s="106"/>
      <c r="AN81" s="106" t="s">
        <v>604</v>
      </c>
      <c r="AO81" s="107">
        <v>1</v>
      </c>
      <c r="AP81" s="106"/>
      <c r="AQ81" s="106"/>
      <c r="AR81" s="106"/>
      <c r="AS81" s="106"/>
      <c r="AT81" s="108"/>
      <c r="AU81" s="107">
        <v>2</v>
      </c>
      <c r="AV81" s="107" t="s">
        <v>489</v>
      </c>
      <c r="AW81" s="109" t="s">
        <v>489</v>
      </c>
      <c r="AX81" s="106"/>
    </row>
    <row r="82" spans="1:52" s="80" customFormat="1" ht="12" x14ac:dyDescent="0.2">
      <c r="B82" s="183" t="s">
        <v>312</v>
      </c>
      <c r="C82" s="183" t="s">
        <v>33</v>
      </c>
      <c r="D82" s="183" t="s">
        <v>20</v>
      </c>
      <c r="E82" s="183" t="s">
        <v>609</v>
      </c>
      <c r="F82" s="183" t="s">
        <v>104</v>
      </c>
      <c r="G82" s="183" t="s">
        <v>221</v>
      </c>
      <c r="H82" s="183" t="s">
        <v>55</v>
      </c>
      <c r="I82" s="183" t="s">
        <v>83</v>
      </c>
      <c r="J82" s="183" t="s">
        <v>264</v>
      </c>
      <c r="K82" s="183" t="s">
        <v>257</v>
      </c>
      <c r="L82" s="183" t="s">
        <v>610</v>
      </c>
      <c r="M82" s="184">
        <v>68</v>
      </c>
      <c r="N82" s="183" t="s">
        <v>720</v>
      </c>
      <c r="O82" s="184">
        <v>2</v>
      </c>
      <c r="P82" s="183" t="s">
        <v>45</v>
      </c>
      <c r="Q82" s="183" t="s">
        <v>721</v>
      </c>
      <c r="R82" s="183" t="s">
        <v>660</v>
      </c>
      <c r="S82" s="185">
        <v>44927</v>
      </c>
      <c r="T82" s="185" t="s">
        <v>494</v>
      </c>
      <c r="U82" s="183" t="s">
        <v>311</v>
      </c>
      <c r="V82" s="183" t="s">
        <v>487</v>
      </c>
      <c r="W82" s="184">
        <v>0</v>
      </c>
      <c r="X82" s="184"/>
      <c r="Y82" s="184"/>
      <c r="Z82" s="183"/>
      <c r="AA82" s="183"/>
      <c r="AB82" s="183" t="s">
        <v>661</v>
      </c>
      <c r="AC82" s="184">
        <v>1</v>
      </c>
      <c r="AD82" s="186"/>
      <c r="AE82" s="187"/>
      <c r="AF82" s="188"/>
      <c r="AG82" s="188"/>
      <c r="AH82" s="183" t="s">
        <v>487</v>
      </c>
      <c r="AI82" s="184">
        <v>0</v>
      </c>
      <c r="AJ82" s="181"/>
      <c r="AK82" s="106"/>
      <c r="AL82" s="106"/>
      <c r="AM82" s="106"/>
      <c r="AN82" s="106" t="s">
        <v>661</v>
      </c>
      <c r="AO82" s="107">
        <v>1</v>
      </c>
      <c r="AP82" s="106"/>
      <c r="AQ82" s="106"/>
      <c r="AR82" s="106"/>
      <c r="AS82" s="106"/>
      <c r="AT82" s="108"/>
      <c r="AU82" s="107">
        <v>2</v>
      </c>
      <c r="AV82" s="107" t="s">
        <v>489</v>
      </c>
      <c r="AW82" s="109" t="s">
        <v>489</v>
      </c>
      <c r="AX82" s="106"/>
    </row>
    <row r="83" spans="1:52" s="80" customFormat="1" ht="12" x14ac:dyDescent="0.2">
      <c r="B83" s="183" t="s">
        <v>305</v>
      </c>
      <c r="C83" s="183" t="s">
        <v>48</v>
      </c>
      <c r="D83" s="183" t="s">
        <v>65</v>
      </c>
      <c r="E83" s="183" t="s">
        <v>722</v>
      </c>
      <c r="F83" s="183" t="s">
        <v>167</v>
      </c>
      <c r="G83" s="183" t="s">
        <v>167</v>
      </c>
      <c r="H83" s="183" t="s">
        <v>25</v>
      </c>
      <c r="I83" s="183" t="s">
        <v>138</v>
      </c>
      <c r="J83" s="183" t="s">
        <v>363</v>
      </c>
      <c r="K83" s="183" t="s">
        <v>206</v>
      </c>
      <c r="L83" s="183" t="s">
        <v>225</v>
      </c>
      <c r="M83" s="184">
        <v>69</v>
      </c>
      <c r="N83" s="183" t="s">
        <v>723</v>
      </c>
      <c r="O83" s="184">
        <v>4</v>
      </c>
      <c r="P83" s="183" t="s">
        <v>45</v>
      </c>
      <c r="Q83" s="183" t="s">
        <v>724</v>
      </c>
      <c r="R83" s="183" t="s">
        <v>725</v>
      </c>
      <c r="S83" s="185">
        <v>44928</v>
      </c>
      <c r="T83" s="185" t="s">
        <v>494</v>
      </c>
      <c r="U83" s="183" t="s">
        <v>132</v>
      </c>
      <c r="V83" s="183" t="s">
        <v>726</v>
      </c>
      <c r="W83" s="184">
        <v>1</v>
      </c>
      <c r="X83" s="184"/>
      <c r="Y83" s="189"/>
      <c r="Z83" s="183"/>
      <c r="AA83" s="183"/>
      <c r="AB83" s="183" t="s">
        <v>726</v>
      </c>
      <c r="AC83" s="184">
        <v>1</v>
      </c>
      <c r="AD83" s="186"/>
      <c r="AE83" s="187"/>
      <c r="AF83" s="188"/>
      <c r="AG83" s="188"/>
      <c r="AH83" s="183" t="s">
        <v>726</v>
      </c>
      <c r="AI83" s="184">
        <v>1</v>
      </c>
      <c r="AJ83" s="181"/>
      <c r="AK83" s="106"/>
      <c r="AL83" s="106"/>
      <c r="AM83" s="106"/>
      <c r="AN83" s="106" t="s">
        <v>726</v>
      </c>
      <c r="AO83" s="107">
        <v>1</v>
      </c>
      <c r="AP83" s="106"/>
      <c r="AQ83" s="106"/>
      <c r="AR83" s="106"/>
      <c r="AS83" s="106"/>
      <c r="AT83" s="108"/>
      <c r="AU83" s="107">
        <v>4</v>
      </c>
      <c r="AV83" s="110">
        <f>(Tabla3[[#This Row],[Avance cuantitativo I trimestre]]/AU83)</f>
        <v>0</v>
      </c>
      <c r="AW83" s="109">
        <f t="shared" ref="AW83:AW91" si="3">+AV83*100</f>
        <v>0</v>
      </c>
      <c r="AX83" s="106"/>
    </row>
    <row r="84" spans="1:52" s="80" customFormat="1" ht="12" x14ac:dyDescent="0.2">
      <c r="B84" s="183" t="s">
        <v>305</v>
      </c>
      <c r="C84" s="183" t="s">
        <v>48</v>
      </c>
      <c r="D84" s="183" t="s">
        <v>65</v>
      </c>
      <c r="E84" s="183" t="s">
        <v>722</v>
      </c>
      <c r="F84" s="183" t="s">
        <v>167</v>
      </c>
      <c r="G84" s="183" t="s">
        <v>167</v>
      </c>
      <c r="H84" s="183" t="s">
        <v>25</v>
      </c>
      <c r="I84" s="183" t="s">
        <v>727</v>
      </c>
      <c r="J84" s="183" t="s">
        <v>357</v>
      </c>
      <c r="K84" s="183" t="s">
        <v>232</v>
      </c>
      <c r="L84" s="183" t="s">
        <v>225</v>
      </c>
      <c r="M84" s="184">
        <v>70</v>
      </c>
      <c r="N84" s="183" t="s">
        <v>728</v>
      </c>
      <c r="O84" s="184">
        <v>4</v>
      </c>
      <c r="P84" s="183" t="s">
        <v>45</v>
      </c>
      <c r="Q84" s="183" t="s">
        <v>729</v>
      </c>
      <c r="R84" s="183" t="s">
        <v>730</v>
      </c>
      <c r="S84" s="185">
        <v>44928</v>
      </c>
      <c r="T84" s="185" t="s">
        <v>494</v>
      </c>
      <c r="U84" s="183" t="s">
        <v>132</v>
      </c>
      <c r="V84" s="183" t="s">
        <v>726</v>
      </c>
      <c r="W84" s="184">
        <v>1</v>
      </c>
      <c r="X84" s="184"/>
      <c r="Y84" s="189"/>
      <c r="Z84" s="183"/>
      <c r="AA84" s="183"/>
      <c r="AB84" s="183" t="s">
        <v>726</v>
      </c>
      <c r="AC84" s="184">
        <v>1</v>
      </c>
      <c r="AD84" s="186"/>
      <c r="AE84" s="187"/>
      <c r="AF84" s="188"/>
      <c r="AG84" s="188"/>
      <c r="AH84" s="183" t="s">
        <v>726</v>
      </c>
      <c r="AI84" s="184">
        <v>1</v>
      </c>
      <c r="AJ84" s="181"/>
      <c r="AK84" s="106"/>
      <c r="AL84" s="106"/>
      <c r="AM84" s="106"/>
      <c r="AN84" s="106" t="s">
        <v>726</v>
      </c>
      <c r="AO84" s="107">
        <v>1</v>
      </c>
      <c r="AP84" s="106"/>
      <c r="AQ84" s="106"/>
      <c r="AR84" s="106"/>
      <c r="AS84" s="106"/>
      <c r="AT84" s="108"/>
      <c r="AU84" s="107">
        <v>4</v>
      </c>
      <c r="AV84" s="110">
        <f>(Tabla3[[#This Row],[Avance cuantitativo I trimestre]]/AU84)</f>
        <v>0</v>
      </c>
      <c r="AW84" s="109">
        <f t="shared" si="3"/>
        <v>0</v>
      </c>
      <c r="AX84" s="106"/>
    </row>
    <row r="85" spans="1:52" s="80" customFormat="1" ht="12" x14ac:dyDescent="0.2">
      <c r="B85" s="183" t="s">
        <v>305</v>
      </c>
      <c r="C85" s="183" t="s">
        <v>48</v>
      </c>
      <c r="D85" s="183" t="s">
        <v>65</v>
      </c>
      <c r="E85" s="183" t="s">
        <v>545</v>
      </c>
      <c r="F85" s="183" t="s">
        <v>93</v>
      </c>
      <c r="G85" s="183" t="s">
        <v>195</v>
      </c>
      <c r="H85" s="183" t="s">
        <v>25</v>
      </c>
      <c r="I85" s="183" t="s">
        <v>138</v>
      </c>
      <c r="J85" s="183" t="s">
        <v>357</v>
      </c>
      <c r="K85" s="183" t="s">
        <v>257</v>
      </c>
      <c r="L85" s="183" t="s">
        <v>225</v>
      </c>
      <c r="M85" s="184">
        <v>71</v>
      </c>
      <c r="N85" s="183" t="s">
        <v>731</v>
      </c>
      <c r="O85" s="189">
        <v>1</v>
      </c>
      <c r="P85" s="183" t="s">
        <v>30</v>
      </c>
      <c r="Q85" s="183" t="s">
        <v>732</v>
      </c>
      <c r="R85" s="183" t="s">
        <v>733</v>
      </c>
      <c r="S85" s="185">
        <v>44927</v>
      </c>
      <c r="T85" s="185" t="s">
        <v>494</v>
      </c>
      <c r="U85" s="183" t="s">
        <v>132</v>
      </c>
      <c r="V85" s="183" t="s">
        <v>734</v>
      </c>
      <c r="W85" s="189">
        <v>1</v>
      </c>
      <c r="X85" s="199"/>
      <c r="Y85" s="189"/>
      <c r="Z85" s="183"/>
      <c r="AA85" s="183"/>
      <c r="AB85" s="183" t="s">
        <v>734</v>
      </c>
      <c r="AC85" s="189">
        <v>1</v>
      </c>
      <c r="AD85" s="201"/>
      <c r="AE85" s="187"/>
      <c r="AF85" s="188"/>
      <c r="AG85" s="188"/>
      <c r="AH85" s="183" t="s">
        <v>734</v>
      </c>
      <c r="AI85" s="189">
        <v>1</v>
      </c>
      <c r="AJ85" s="181"/>
      <c r="AK85" s="106"/>
      <c r="AL85" s="106"/>
      <c r="AM85" s="106"/>
      <c r="AN85" s="106" t="s">
        <v>734</v>
      </c>
      <c r="AO85" s="78">
        <v>1</v>
      </c>
      <c r="AP85" s="106"/>
      <c r="AQ85" s="106"/>
      <c r="AR85" s="106"/>
      <c r="AS85" s="106"/>
      <c r="AT85" s="108"/>
      <c r="AU85" s="107">
        <v>4</v>
      </c>
      <c r="AV85" s="110">
        <f>(Tabla3[[#This Row],[Avance cuantitativo I trimestre]]/AU85)</f>
        <v>0</v>
      </c>
      <c r="AW85" s="109">
        <f t="shared" si="3"/>
        <v>0</v>
      </c>
      <c r="AX85" s="106"/>
      <c r="AZ85" s="180"/>
    </row>
    <row r="86" spans="1:52" s="80" customFormat="1" ht="12" x14ac:dyDescent="0.2">
      <c r="B86" s="183" t="s">
        <v>305</v>
      </c>
      <c r="C86" s="183" t="s">
        <v>48</v>
      </c>
      <c r="D86" s="183" t="s">
        <v>65</v>
      </c>
      <c r="E86" s="183" t="s">
        <v>545</v>
      </c>
      <c r="F86" s="183" t="s">
        <v>93</v>
      </c>
      <c r="G86" s="183" t="s">
        <v>195</v>
      </c>
      <c r="H86" s="183" t="s">
        <v>25</v>
      </c>
      <c r="I86" s="183" t="s">
        <v>138</v>
      </c>
      <c r="J86" s="183" t="s">
        <v>357</v>
      </c>
      <c r="K86" s="183" t="s">
        <v>257</v>
      </c>
      <c r="L86" s="183" t="s">
        <v>225</v>
      </c>
      <c r="M86" s="184">
        <v>72</v>
      </c>
      <c r="N86" s="183" t="s">
        <v>735</v>
      </c>
      <c r="O86" s="184">
        <v>4</v>
      </c>
      <c r="P86" s="183" t="s">
        <v>45</v>
      </c>
      <c r="Q86" s="183" t="s">
        <v>736</v>
      </c>
      <c r="R86" s="183" t="s">
        <v>737</v>
      </c>
      <c r="S86" s="185">
        <v>44927</v>
      </c>
      <c r="T86" s="185" t="s">
        <v>494</v>
      </c>
      <c r="U86" s="183" t="s">
        <v>132</v>
      </c>
      <c r="V86" s="183" t="s">
        <v>738</v>
      </c>
      <c r="W86" s="184">
        <v>1</v>
      </c>
      <c r="X86" s="184"/>
      <c r="Y86" s="189"/>
      <c r="Z86" s="183"/>
      <c r="AA86" s="183"/>
      <c r="AB86" s="183" t="s">
        <v>738</v>
      </c>
      <c r="AC86" s="184">
        <v>1</v>
      </c>
      <c r="AD86" s="186"/>
      <c r="AE86" s="187"/>
      <c r="AF86" s="188"/>
      <c r="AG86" s="188"/>
      <c r="AH86" s="183" t="s">
        <v>738</v>
      </c>
      <c r="AI86" s="184">
        <v>1</v>
      </c>
      <c r="AJ86" s="181"/>
      <c r="AK86" s="106"/>
      <c r="AL86" s="106"/>
      <c r="AM86" s="106"/>
      <c r="AN86" s="106" t="s">
        <v>738</v>
      </c>
      <c r="AO86" s="107">
        <v>1</v>
      </c>
      <c r="AP86" s="106"/>
      <c r="AQ86" s="106"/>
      <c r="AR86" s="106"/>
      <c r="AS86" s="106"/>
      <c r="AT86" s="108"/>
      <c r="AU86" s="107">
        <v>4</v>
      </c>
      <c r="AV86" s="110">
        <f>(Tabla3[[#This Row],[Avance cuantitativo I trimestre]]/AU86)</f>
        <v>0</v>
      </c>
      <c r="AW86" s="109">
        <f t="shared" si="3"/>
        <v>0</v>
      </c>
      <c r="AX86" s="106"/>
    </row>
    <row r="87" spans="1:52" s="80" customFormat="1" ht="12" x14ac:dyDescent="0.2">
      <c r="B87" s="183" t="s">
        <v>305</v>
      </c>
      <c r="C87" s="183" t="s">
        <v>48</v>
      </c>
      <c r="D87" s="183" t="s">
        <v>65</v>
      </c>
      <c r="E87" s="183" t="s">
        <v>545</v>
      </c>
      <c r="F87" s="183" t="s">
        <v>93</v>
      </c>
      <c r="G87" s="183" t="s">
        <v>195</v>
      </c>
      <c r="H87" s="183" t="s">
        <v>25</v>
      </c>
      <c r="I87" s="183" t="s">
        <v>138</v>
      </c>
      <c r="J87" s="183" t="s">
        <v>357</v>
      </c>
      <c r="K87" s="183" t="s">
        <v>257</v>
      </c>
      <c r="L87" s="183" t="s">
        <v>225</v>
      </c>
      <c r="M87" s="184">
        <v>73</v>
      </c>
      <c r="N87" s="183" t="s">
        <v>739</v>
      </c>
      <c r="O87" s="189">
        <v>1</v>
      </c>
      <c r="P87" s="183" t="s">
        <v>30</v>
      </c>
      <c r="Q87" s="183" t="s">
        <v>740</v>
      </c>
      <c r="R87" s="183" t="s">
        <v>741</v>
      </c>
      <c r="S87" s="185">
        <v>44927</v>
      </c>
      <c r="T87" s="185" t="s">
        <v>494</v>
      </c>
      <c r="U87" s="183" t="s">
        <v>132</v>
      </c>
      <c r="V87" s="183" t="s">
        <v>742</v>
      </c>
      <c r="W87" s="189">
        <v>1</v>
      </c>
      <c r="X87" s="199"/>
      <c r="Y87" s="189"/>
      <c r="Z87" s="183"/>
      <c r="AA87" s="183"/>
      <c r="AB87" s="183" t="s">
        <v>742</v>
      </c>
      <c r="AC87" s="189">
        <v>1</v>
      </c>
      <c r="AD87" s="201"/>
      <c r="AE87" s="187"/>
      <c r="AF87" s="188"/>
      <c r="AG87" s="188"/>
      <c r="AH87" s="183" t="s">
        <v>742</v>
      </c>
      <c r="AI87" s="189">
        <v>1</v>
      </c>
      <c r="AJ87" s="181"/>
      <c r="AK87" s="106"/>
      <c r="AL87" s="106"/>
      <c r="AM87" s="106"/>
      <c r="AN87" s="106" t="s">
        <v>742</v>
      </c>
      <c r="AO87" s="78">
        <v>1</v>
      </c>
      <c r="AP87" s="106"/>
      <c r="AQ87" s="106"/>
      <c r="AR87" s="106"/>
      <c r="AS87" s="106"/>
      <c r="AT87" s="108"/>
      <c r="AU87" s="107">
        <v>12</v>
      </c>
      <c r="AV87" s="110">
        <f>(Tabla3[[#This Row],[Avance cuantitativo I trimestre]]/AU87)</f>
        <v>0</v>
      </c>
      <c r="AW87" s="109">
        <f t="shared" si="3"/>
        <v>0</v>
      </c>
      <c r="AX87" s="106"/>
    </row>
    <row r="88" spans="1:52" s="80" customFormat="1" ht="12" x14ac:dyDescent="0.2">
      <c r="B88" s="183" t="s">
        <v>209</v>
      </c>
      <c r="C88" s="183" t="s">
        <v>48</v>
      </c>
      <c r="D88" s="183" t="s">
        <v>65</v>
      </c>
      <c r="E88" s="183" t="s">
        <v>551</v>
      </c>
      <c r="F88" s="183" t="s">
        <v>68</v>
      </c>
      <c r="G88" s="183" t="s">
        <v>221</v>
      </c>
      <c r="H88" s="183" t="s">
        <v>25</v>
      </c>
      <c r="I88" s="183" t="s">
        <v>128</v>
      </c>
      <c r="J88" s="183" t="s">
        <v>348</v>
      </c>
      <c r="K88" s="183" t="s">
        <v>215</v>
      </c>
      <c r="L88" s="183" t="s">
        <v>225</v>
      </c>
      <c r="M88" s="184">
        <v>74</v>
      </c>
      <c r="N88" s="183" t="s">
        <v>743</v>
      </c>
      <c r="O88" s="184">
        <v>4</v>
      </c>
      <c r="P88" s="183" t="s">
        <v>45</v>
      </c>
      <c r="Q88" s="183" t="s">
        <v>744</v>
      </c>
      <c r="R88" s="183" t="s">
        <v>554</v>
      </c>
      <c r="S88" s="185">
        <v>44927</v>
      </c>
      <c r="T88" s="185">
        <v>45291</v>
      </c>
      <c r="U88" s="183" t="s">
        <v>277</v>
      </c>
      <c r="V88" s="183" t="s">
        <v>744</v>
      </c>
      <c r="W88" s="184">
        <v>1</v>
      </c>
      <c r="X88" s="184"/>
      <c r="Y88" s="189"/>
      <c r="Z88" s="183"/>
      <c r="AA88" s="183"/>
      <c r="AB88" s="183" t="s">
        <v>744</v>
      </c>
      <c r="AC88" s="184">
        <v>1</v>
      </c>
      <c r="AD88" s="186"/>
      <c r="AE88" s="187"/>
      <c r="AF88" s="188"/>
      <c r="AG88" s="188"/>
      <c r="AH88" s="183" t="s">
        <v>744</v>
      </c>
      <c r="AI88" s="184">
        <v>1</v>
      </c>
      <c r="AJ88" s="181"/>
      <c r="AK88" s="106"/>
      <c r="AL88" s="106"/>
      <c r="AM88" s="106"/>
      <c r="AN88" s="106" t="s">
        <v>744</v>
      </c>
      <c r="AO88" s="107">
        <v>1</v>
      </c>
      <c r="AP88" s="106"/>
      <c r="AQ88" s="106"/>
      <c r="AR88" s="106"/>
      <c r="AS88" s="106"/>
      <c r="AT88" s="108"/>
      <c r="AU88" s="107">
        <v>4</v>
      </c>
      <c r="AV88" s="110">
        <f>(Tabla3[[#This Row],[Avance cuantitativo I trimestre]]/AU88)</f>
        <v>0</v>
      </c>
      <c r="AW88" s="109">
        <f t="shared" si="3"/>
        <v>0</v>
      </c>
      <c r="AX88" s="106"/>
    </row>
    <row r="89" spans="1:52" s="80" customFormat="1" ht="12.75" x14ac:dyDescent="0.2">
      <c r="B89" s="183" t="s">
        <v>305</v>
      </c>
      <c r="C89" s="183" t="s">
        <v>48</v>
      </c>
      <c r="D89" s="183" t="s">
        <v>65</v>
      </c>
      <c r="E89" s="183" t="s">
        <v>745</v>
      </c>
      <c r="F89" s="183" t="s">
        <v>81</v>
      </c>
      <c r="G89" s="183" t="s">
        <v>105</v>
      </c>
      <c r="H89" s="183" t="s">
        <v>25</v>
      </c>
      <c r="I89" s="183" t="s">
        <v>138</v>
      </c>
      <c r="J89" s="183" t="s">
        <v>360</v>
      </c>
      <c r="K89" s="183" t="s">
        <v>215</v>
      </c>
      <c r="L89" s="183" t="s">
        <v>225</v>
      </c>
      <c r="M89" s="184">
        <v>75</v>
      </c>
      <c r="N89" s="183" t="s">
        <v>746</v>
      </c>
      <c r="O89" s="184">
        <v>4</v>
      </c>
      <c r="P89" s="183" t="s">
        <v>45</v>
      </c>
      <c r="Q89" s="183" t="s">
        <v>747</v>
      </c>
      <c r="R89" s="183" t="s">
        <v>748</v>
      </c>
      <c r="S89" s="185">
        <v>44938</v>
      </c>
      <c r="T89" s="185" t="s">
        <v>494</v>
      </c>
      <c r="U89" s="183" t="s">
        <v>121</v>
      </c>
      <c r="V89" s="183" t="s">
        <v>749</v>
      </c>
      <c r="W89" s="184">
        <v>1</v>
      </c>
      <c r="X89" s="184"/>
      <c r="Y89" s="189"/>
      <c r="Z89" s="202"/>
      <c r="AA89" s="183"/>
      <c r="AB89" s="183" t="s">
        <v>749</v>
      </c>
      <c r="AC89" s="184">
        <v>1</v>
      </c>
      <c r="AD89" s="203"/>
      <c r="AE89" s="187"/>
      <c r="AF89" s="188"/>
      <c r="AG89" s="188"/>
      <c r="AH89" s="183" t="s">
        <v>749</v>
      </c>
      <c r="AI89" s="184">
        <v>1</v>
      </c>
      <c r="AJ89" s="181"/>
      <c r="AK89" s="106"/>
      <c r="AL89" s="106"/>
      <c r="AM89" s="106"/>
      <c r="AN89" s="106" t="s">
        <v>749</v>
      </c>
      <c r="AO89" s="107">
        <v>1</v>
      </c>
      <c r="AP89" s="106"/>
      <c r="AQ89" s="106"/>
      <c r="AR89" s="106"/>
      <c r="AS89" s="106"/>
      <c r="AT89" s="108"/>
      <c r="AU89" s="107">
        <v>4</v>
      </c>
      <c r="AV89" s="110">
        <f>(Tabla3[[#This Row],[Avance cuantitativo I trimestre]]/AU89)</f>
        <v>0</v>
      </c>
      <c r="AW89" s="109">
        <f t="shared" si="3"/>
        <v>0</v>
      </c>
      <c r="AX89" s="106"/>
    </row>
    <row r="90" spans="1:52" s="80" customFormat="1" ht="12" x14ac:dyDescent="0.2">
      <c r="A90" s="80" t="s">
        <v>490</v>
      </c>
      <c r="B90" s="183" t="s">
        <v>320</v>
      </c>
      <c r="C90" s="183" t="s">
        <v>48</v>
      </c>
      <c r="D90" s="183" t="s">
        <v>65</v>
      </c>
      <c r="E90" s="183" t="s">
        <v>336</v>
      </c>
      <c r="F90" s="183" t="s">
        <v>186</v>
      </c>
      <c r="G90" s="183" t="s">
        <v>212</v>
      </c>
      <c r="H90" s="183" t="s">
        <v>25</v>
      </c>
      <c r="I90" s="183" t="s">
        <v>106</v>
      </c>
      <c r="J90" s="183" t="s">
        <v>325</v>
      </c>
      <c r="K90" s="183" t="s">
        <v>257</v>
      </c>
      <c r="L90" s="183" t="s">
        <v>233</v>
      </c>
      <c r="M90" s="184">
        <v>76</v>
      </c>
      <c r="N90" s="183" t="s">
        <v>750</v>
      </c>
      <c r="O90" s="189">
        <v>1</v>
      </c>
      <c r="P90" s="183" t="s">
        <v>30</v>
      </c>
      <c r="Q90" s="183" t="s">
        <v>751</v>
      </c>
      <c r="R90" s="183" t="s">
        <v>752</v>
      </c>
      <c r="S90" s="185">
        <v>44927</v>
      </c>
      <c r="T90" s="185" t="s">
        <v>494</v>
      </c>
      <c r="U90" s="183" t="s">
        <v>172</v>
      </c>
      <c r="V90" s="183" t="s">
        <v>753</v>
      </c>
      <c r="W90" s="189">
        <v>1</v>
      </c>
      <c r="X90" s="199"/>
      <c r="Y90" s="189"/>
      <c r="Z90" s="183"/>
      <c r="AA90" s="183"/>
      <c r="AB90" s="183" t="s">
        <v>753</v>
      </c>
      <c r="AC90" s="189">
        <v>1</v>
      </c>
      <c r="AD90" s="201"/>
      <c r="AE90" s="187"/>
      <c r="AF90" s="204"/>
      <c r="AG90" s="188"/>
      <c r="AH90" s="183" t="s">
        <v>753</v>
      </c>
      <c r="AI90" s="189">
        <v>1</v>
      </c>
      <c r="AJ90" s="181"/>
      <c r="AK90" s="106"/>
      <c r="AL90" s="106"/>
      <c r="AM90" s="106"/>
      <c r="AN90" s="106" t="s">
        <v>753</v>
      </c>
      <c r="AO90" s="78">
        <v>1</v>
      </c>
      <c r="AP90" s="106"/>
      <c r="AQ90" s="106"/>
      <c r="AR90" s="106"/>
      <c r="AS90" s="106"/>
      <c r="AT90" s="108"/>
      <c r="AU90" s="107">
        <v>12</v>
      </c>
      <c r="AV90" s="110">
        <f>(Tabla3[[#This Row],[Avance cuantitativo I trimestre]]/AU90)</f>
        <v>0</v>
      </c>
      <c r="AW90" s="112">
        <f t="shared" si="3"/>
        <v>0</v>
      </c>
      <c r="AX90" s="106"/>
    </row>
    <row r="91" spans="1:52" s="80" customFormat="1" ht="12" x14ac:dyDescent="0.2">
      <c r="A91" s="80" t="s">
        <v>490</v>
      </c>
      <c r="B91" s="300" t="s">
        <v>320</v>
      </c>
      <c r="C91" s="300" t="s">
        <v>48</v>
      </c>
      <c r="D91" s="300" t="s">
        <v>65</v>
      </c>
      <c r="E91" s="300" t="s">
        <v>336</v>
      </c>
      <c r="F91" s="300" t="s">
        <v>186</v>
      </c>
      <c r="G91" s="300" t="s">
        <v>212</v>
      </c>
      <c r="H91" s="300" t="s">
        <v>25</v>
      </c>
      <c r="I91" s="300" t="s">
        <v>106</v>
      </c>
      <c r="J91" s="300" t="s">
        <v>325</v>
      </c>
      <c r="K91" s="300" t="s">
        <v>257</v>
      </c>
      <c r="L91" s="300" t="s">
        <v>233</v>
      </c>
      <c r="M91" s="302">
        <v>77</v>
      </c>
      <c r="N91" s="300" t="s">
        <v>754</v>
      </c>
      <c r="O91" s="302">
        <v>2</v>
      </c>
      <c r="P91" s="300" t="s">
        <v>45</v>
      </c>
      <c r="Q91" s="300" t="s">
        <v>755</v>
      </c>
      <c r="R91" s="300" t="s">
        <v>756</v>
      </c>
      <c r="S91" s="303">
        <v>44927</v>
      </c>
      <c r="T91" s="303" t="s">
        <v>757</v>
      </c>
      <c r="U91" s="300" t="s">
        <v>172</v>
      </c>
      <c r="V91" s="300" t="s">
        <v>755</v>
      </c>
      <c r="W91" s="302">
        <v>1</v>
      </c>
      <c r="X91" s="302"/>
      <c r="Y91" s="510"/>
      <c r="Z91" s="300"/>
      <c r="AA91" s="300"/>
      <c r="AB91" s="300" t="s">
        <v>487</v>
      </c>
      <c r="AC91" s="302">
        <v>0</v>
      </c>
      <c r="AD91" s="511"/>
      <c r="AE91" s="512"/>
      <c r="AF91" s="513"/>
      <c r="AG91" s="513"/>
      <c r="AH91" s="300" t="s">
        <v>755</v>
      </c>
      <c r="AI91" s="302">
        <v>1</v>
      </c>
      <c r="AJ91" s="181"/>
      <c r="AK91" s="106"/>
      <c r="AL91" s="106"/>
      <c r="AM91" s="106"/>
      <c r="AN91" s="106" t="s">
        <v>487</v>
      </c>
      <c r="AO91" s="107">
        <v>0</v>
      </c>
      <c r="AP91" s="106"/>
      <c r="AQ91" s="106"/>
      <c r="AR91" s="106"/>
      <c r="AS91" s="106"/>
      <c r="AT91" s="108"/>
      <c r="AU91" s="107">
        <v>2</v>
      </c>
      <c r="AV91" s="110">
        <f>(Tabla3[[#This Row],[Avance cuantitativo I trimestre]]/AU91)</f>
        <v>0</v>
      </c>
      <c r="AW91" s="109">
        <f t="shared" si="3"/>
        <v>0</v>
      </c>
      <c r="AX91" s="106"/>
    </row>
    <row r="92" spans="1:52" s="80" customFormat="1" ht="12" x14ac:dyDescent="0.2">
      <c r="A92" s="80" t="s">
        <v>490</v>
      </c>
      <c r="B92" s="183" t="s">
        <v>320</v>
      </c>
      <c r="C92" s="183" t="s">
        <v>48</v>
      </c>
      <c r="D92" s="183" t="s">
        <v>50</v>
      </c>
      <c r="E92" s="183" t="s">
        <v>758</v>
      </c>
      <c r="F92" s="183" t="s">
        <v>93</v>
      </c>
      <c r="G92" s="183" t="s">
        <v>69</v>
      </c>
      <c r="H92" s="183" t="s">
        <v>25</v>
      </c>
      <c r="I92" s="183" t="s">
        <v>106</v>
      </c>
      <c r="J92" s="183" t="s">
        <v>331</v>
      </c>
      <c r="K92" s="183" t="s">
        <v>257</v>
      </c>
      <c r="L92" s="183" t="s">
        <v>225</v>
      </c>
      <c r="M92" s="184">
        <v>78</v>
      </c>
      <c r="N92" s="183" t="s">
        <v>759</v>
      </c>
      <c r="O92" s="184">
        <v>4</v>
      </c>
      <c r="P92" s="183" t="s">
        <v>45</v>
      </c>
      <c r="Q92" s="183" t="s">
        <v>760</v>
      </c>
      <c r="R92" s="183" t="s">
        <v>761</v>
      </c>
      <c r="S92" s="185">
        <v>44927</v>
      </c>
      <c r="T92" s="185" t="s">
        <v>494</v>
      </c>
      <c r="U92" s="183" t="s">
        <v>172</v>
      </c>
      <c r="V92" s="183" t="s">
        <v>487</v>
      </c>
      <c r="W92" s="184">
        <v>0</v>
      </c>
      <c r="X92" s="184"/>
      <c r="Y92" s="184"/>
      <c r="Z92" s="183"/>
      <c r="AA92" s="183"/>
      <c r="AB92" s="183" t="s">
        <v>762</v>
      </c>
      <c r="AC92" s="184">
        <v>1</v>
      </c>
      <c r="AD92" s="186"/>
      <c r="AE92" s="187"/>
      <c r="AF92" s="188"/>
      <c r="AG92" s="188"/>
      <c r="AH92" s="183" t="s">
        <v>2799</v>
      </c>
      <c r="AI92" s="184">
        <v>2</v>
      </c>
      <c r="AJ92" s="183"/>
      <c r="AK92" s="183"/>
      <c r="AL92" s="183"/>
      <c r="AM92" s="183"/>
      <c r="AN92" s="183" t="s">
        <v>762</v>
      </c>
      <c r="AO92" s="184">
        <v>1</v>
      </c>
      <c r="AP92" s="183"/>
      <c r="AQ92" s="183"/>
      <c r="AR92" s="183"/>
      <c r="AS92" s="183"/>
      <c r="AT92" s="108"/>
      <c r="AU92" s="107">
        <v>2</v>
      </c>
      <c r="AV92" s="107" t="s">
        <v>489</v>
      </c>
      <c r="AW92" s="109" t="s">
        <v>489</v>
      </c>
      <c r="AX92" s="106"/>
    </row>
    <row r="93" spans="1:52" s="80" customFormat="1" ht="12" x14ac:dyDescent="0.2">
      <c r="A93" s="80" t="s">
        <v>490</v>
      </c>
      <c r="B93" s="514" t="s">
        <v>320</v>
      </c>
      <c r="C93" s="514" t="s">
        <v>48</v>
      </c>
      <c r="D93" s="514" t="s">
        <v>65</v>
      </c>
      <c r="E93" s="514" t="s">
        <v>336</v>
      </c>
      <c r="F93" s="514" t="s">
        <v>229</v>
      </c>
      <c r="G93" s="514" t="s">
        <v>157</v>
      </c>
      <c r="H93" s="514" t="s">
        <v>25</v>
      </c>
      <c r="I93" s="514" t="s">
        <v>106</v>
      </c>
      <c r="J93" s="514" t="s">
        <v>328</v>
      </c>
      <c r="K93" s="514" t="s">
        <v>257</v>
      </c>
      <c r="L93" s="514" t="s">
        <v>225</v>
      </c>
      <c r="M93" s="515">
        <v>79</v>
      </c>
      <c r="N93" s="514" t="s">
        <v>763</v>
      </c>
      <c r="O93" s="516">
        <v>1</v>
      </c>
      <c r="P93" s="514" t="s">
        <v>30</v>
      </c>
      <c r="Q93" s="514" t="s">
        <v>764</v>
      </c>
      <c r="R93" s="514" t="s">
        <v>765</v>
      </c>
      <c r="S93" s="517">
        <v>45017</v>
      </c>
      <c r="T93" s="517" t="s">
        <v>494</v>
      </c>
      <c r="U93" s="514" t="s">
        <v>172</v>
      </c>
      <c r="V93" s="514" t="s">
        <v>487</v>
      </c>
      <c r="W93" s="516">
        <v>0</v>
      </c>
      <c r="X93" s="515"/>
      <c r="Y93" s="515"/>
      <c r="Z93" s="514"/>
      <c r="AA93" s="514"/>
      <c r="AB93" s="514" t="s">
        <v>766</v>
      </c>
      <c r="AC93" s="516">
        <v>1</v>
      </c>
      <c r="AD93" s="518"/>
      <c r="AE93" s="519"/>
      <c r="AF93" s="520"/>
      <c r="AG93" s="520"/>
      <c r="AH93" s="514" t="s">
        <v>767</v>
      </c>
      <c r="AI93" s="516">
        <v>1</v>
      </c>
      <c r="AJ93" s="182"/>
      <c r="AK93" s="158"/>
      <c r="AL93" s="158"/>
      <c r="AM93" s="158"/>
      <c r="AN93" s="158" t="s">
        <v>768</v>
      </c>
      <c r="AO93" s="521">
        <v>1</v>
      </c>
      <c r="AP93" s="158"/>
      <c r="AQ93" s="158"/>
      <c r="AR93" s="158"/>
      <c r="AS93" s="158"/>
      <c r="AT93" s="108"/>
      <c r="AU93" s="113">
        <v>1</v>
      </c>
      <c r="AV93" s="107" t="s">
        <v>489</v>
      </c>
      <c r="AW93" s="109" t="s">
        <v>489</v>
      </c>
      <c r="AX93" s="106"/>
    </row>
    <row r="94" spans="1:52" s="80" customFormat="1" ht="12" x14ac:dyDescent="0.2">
      <c r="A94" s="80" t="s">
        <v>490</v>
      </c>
      <c r="B94" s="183" t="s">
        <v>320</v>
      </c>
      <c r="C94" s="183" t="s">
        <v>48</v>
      </c>
      <c r="D94" s="183" t="s">
        <v>65</v>
      </c>
      <c r="E94" s="183" t="s">
        <v>336</v>
      </c>
      <c r="F94" s="183" t="s">
        <v>186</v>
      </c>
      <c r="G94" s="183" t="s">
        <v>212</v>
      </c>
      <c r="H94" s="183" t="s">
        <v>55</v>
      </c>
      <c r="I94" s="183" t="s">
        <v>106</v>
      </c>
      <c r="J94" s="183" t="s">
        <v>325</v>
      </c>
      <c r="K94" s="183" t="s">
        <v>257</v>
      </c>
      <c r="L94" s="183" t="s">
        <v>225</v>
      </c>
      <c r="M94" s="184">
        <v>80</v>
      </c>
      <c r="N94" s="183" t="s">
        <v>769</v>
      </c>
      <c r="O94" s="189">
        <v>1</v>
      </c>
      <c r="P94" s="183" t="s">
        <v>30</v>
      </c>
      <c r="Q94" s="183" t="s">
        <v>770</v>
      </c>
      <c r="R94" s="183" t="s">
        <v>771</v>
      </c>
      <c r="S94" s="185">
        <v>44927</v>
      </c>
      <c r="T94" s="185" t="s">
        <v>494</v>
      </c>
      <c r="U94" s="183" t="s">
        <v>172</v>
      </c>
      <c r="V94" s="183" t="s">
        <v>772</v>
      </c>
      <c r="W94" s="189">
        <v>1</v>
      </c>
      <c r="X94" s="199"/>
      <c r="Y94" s="189"/>
      <c r="Z94" s="191"/>
      <c r="AA94" s="183"/>
      <c r="AB94" s="183" t="s">
        <v>773</v>
      </c>
      <c r="AC94" s="189">
        <v>1</v>
      </c>
      <c r="AD94" s="200"/>
      <c r="AE94" s="187"/>
      <c r="AF94" s="205"/>
      <c r="AG94" s="188"/>
      <c r="AH94" s="183" t="s">
        <v>774</v>
      </c>
      <c r="AI94" s="189">
        <v>1</v>
      </c>
      <c r="AJ94" s="181"/>
      <c r="AK94" s="106"/>
      <c r="AL94" s="106"/>
      <c r="AM94" s="106"/>
      <c r="AN94" s="106" t="s">
        <v>775</v>
      </c>
      <c r="AO94" s="78">
        <v>1</v>
      </c>
      <c r="AP94" s="106"/>
      <c r="AQ94" s="106"/>
      <c r="AR94" s="106"/>
      <c r="AS94" s="106"/>
      <c r="AT94" s="108"/>
      <c r="AU94" s="113">
        <v>1</v>
      </c>
      <c r="AV94" s="78">
        <f>(+Tabla3[[#This Row],[Porcentaje de cumplimiento 
I trimestre]]/AU94)/4</f>
        <v>0</v>
      </c>
      <c r="AW94" s="109">
        <v>25</v>
      </c>
      <c r="AX94" s="106"/>
    </row>
    <row r="95" spans="1:52" s="80" customFormat="1" ht="12" x14ac:dyDescent="0.2">
      <c r="A95" s="80" t="s">
        <v>490</v>
      </c>
      <c r="B95" s="183" t="s">
        <v>320</v>
      </c>
      <c r="C95" s="183" t="s">
        <v>48</v>
      </c>
      <c r="D95" s="183" t="s">
        <v>65</v>
      </c>
      <c r="E95" s="183" t="s">
        <v>336</v>
      </c>
      <c r="F95" s="183" t="s">
        <v>68</v>
      </c>
      <c r="G95" s="183" t="s">
        <v>212</v>
      </c>
      <c r="H95" s="183" t="s">
        <v>776</v>
      </c>
      <c r="I95" s="183" t="s">
        <v>106</v>
      </c>
      <c r="J95" s="183" t="s">
        <v>325</v>
      </c>
      <c r="K95" s="183" t="s">
        <v>215</v>
      </c>
      <c r="L95" s="183" t="s">
        <v>225</v>
      </c>
      <c r="M95" s="184">
        <v>81</v>
      </c>
      <c r="N95" s="183" t="s">
        <v>777</v>
      </c>
      <c r="O95" s="184">
        <v>12</v>
      </c>
      <c r="P95" s="183" t="s">
        <v>778</v>
      </c>
      <c r="Q95" s="183" t="s">
        <v>779</v>
      </c>
      <c r="R95" s="183" t="s">
        <v>780</v>
      </c>
      <c r="S95" s="185">
        <v>44927</v>
      </c>
      <c r="T95" s="185" t="s">
        <v>494</v>
      </c>
      <c r="U95" s="183" t="s">
        <v>172</v>
      </c>
      <c r="V95" s="183" t="s">
        <v>781</v>
      </c>
      <c r="W95" s="184">
        <v>3</v>
      </c>
      <c r="X95" s="184"/>
      <c r="Y95" s="189"/>
      <c r="Z95" s="191"/>
      <c r="AA95" s="183"/>
      <c r="AB95" s="183" t="s">
        <v>782</v>
      </c>
      <c r="AC95" s="184">
        <v>3</v>
      </c>
      <c r="AD95" s="186"/>
      <c r="AE95" s="187"/>
      <c r="AF95" s="205"/>
      <c r="AG95" s="188"/>
      <c r="AH95" s="183" t="s">
        <v>783</v>
      </c>
      <c r="AI95" s="184">
        <v>3</v>
      </c>
      <c r="AJ95" s="181"/>
      <c r="AK95" s="106"/>
      <c r="AL95" s="106"/>
      <c r="AM95" s="106"/>
      <c r="AN95" s="106" t="s">
        <v>784</v>
      </c>
      <c r="AO95" s="107">
        <v>3</v>
      </c>
      <c r="AP95" s="106"/>
      <c r="AQ95" s="106"/>
      <c r="AR95" s="106"/>
      <c r="AS95" s="106"/>
      <c r="AT95" s="108"/>
      <c r="AU95" s="107">
        <v>12</v>
      </c>
      <c r="AV95" s="110">
        <f>(Tabla3[[#This Row],[Avance cuantitativo I trimestre]]/AU95)</f>
        <v>0</v>
      </c>
      <c r="AW95" s="109">
        <f>+AV95*100</f>
        <v>0</v>
      </c>
      <c r="AX95" s="106"/>
    </row>
    <row r="96" spans="1:52" s="80" customFormat="1" ht="12" x14ac:dyDescent="0.2">
      <c r="A96" s="80" t="s">
        <v>490</v>
      </c>
      <c r="B96" s="183" t="s">
        <v>320</v>
      </c>
      <c r="C96" s="183" t="s">
        <v>48</v>
      </c>
      <c r="D96" s="183" t="s">
        <v>65</v>
      </c>
      <c r="E96" s="183" t="s">
        <v>336</v>
      </c>
      <c r="F96" s="183" t="s">
        <v>211</v>
      </c>
      <c r="G96" s="183" t="s">
        <v>147</v>
      </c>
      <c r="H96" s="183" t="s">
        <v>25</v>
      </c>
      <c r="I96" s="183" t="s">
        <v>106</v>
      </c>
      <c r="J96" s="183" t="s">
        <v>318</v>
      </c>
      <c r="K96" s="183" t="s">
        <v>257</v>
      </c>
      <c r="L96" s="183" t="s">
        <v>225</v>
      </c>
      <c r="M96" s="184">
        <v>82</v>
      </c>
      <c r="N96" s="183" t="s">
        <v>785</v>
      </c>
      <c r="O96" s="189">
        <v>1</v>
      </c>
      <c r="P96" s="183" t="s">
        <v>30</v>
      </c>
      <c r="Q96" s="183" t="s">
        <v>786</v>
      </c>
      <c r="R96" s="183" t="s">
        <v>787</v>
      </c>
      <c r="S96" s="185">
        <v>44927</v>
      </c>
      <c r="T96" s="185" t="s">
        <v>494</v>
      </c>
      <c r="U96" s="183" t="s">
        <v>172</v>
      </c>
      <c r="V96" s="183" t="s">
        <v>788</v>
      </c>
      <c r="W96" s="189">
        <v>1</v>
      </c>
      <c r="X96" s="199"/>
      <c r="Y96" s="189"/>
      <c r="Z96" s="191"/>
      <c r="AA96" s="183"/>
      <c r="AB96" s="183" t="s">
        <v>789</v>
      </c>
      <c r="AC96" s="189">
        <v>1</v>
      </c>
      <c r="AD96" s="200"/>
      <c r="AE96" s="187"/>
      <c r="AF96" s="188"/>
      <c r="AG96" s="188"/>
      <c r="AH96" s="183" t="s">
        <v>790</v>
      </c>
      <c r="AI96" s="189">
        <v>1</v>
      </c>
      <c r="AJ96" s="181"/>
      <c r="AK96" s="106"/>
      <c r="AL96" s="106"/>
      <c r="AM96" s="106"/>
      <c r="AN96" s="106" t="s">
        <v>791</v>
      </c>
      <c r="AO96" s="78">
        <v>1</v>
      </c>
      <c r="AP96" s="106"/>
      <c r="AQ96" s="106"/>
      <c r="AR96" s="106"/>
      <c r="AS96" s="106"/>
      <c r="AT96" s="108"/>
      <c r="AU96" s="113">
        <v>1</v>
      </c>
      <c r="AV96" s="78">
        <f>(+Tabla3[[#This Row],[Porcentaje de cumplimiento 
I trimestre]]/AU96)/4</f>
        <v>0</v>
      </c>
      <c r="AW96" s="109">
        <v>25</v>
      </c>
      <c r="AX96" s="106"/>
    </row>
    <row r="97" spans="1:54" s="80" customFormat="1" ht="12" x14ac:dyDescent="0.2">
      <c r="A97" s="80" t="s">
        <v>490</v>
      </c>
      <c r="B97" s="183" t="s">
        <v>320</v>
      </c>
      <c r="C97" s="183" t="s">
        <v>48</v>
      </c>
      <c r="D97" s="183" t="s">
        <v>65</v>
      </c>
      <c r="E97" s="183" t="s">
        <v>336</v>
      </c>
      <c r="F97" s="183" t="s">
        <v>229</v>
      </c>
      <c r="G97" s="183" t="s">
        <v>39</v>
      </c>
      <c r="H97" s="183" t="s">
        <v>25</v>
      </c>
      <c r="I97" s="183" t="s">
        <v>792</v>
      </c>
      <c r="J97" s="183" t="s">
        <v>325</v>
      </c>
      <c r="K97" s="183" t="s">
        <v>257</v>
      </c>
      <c r="L97" s="183" t="s">
        <v>225</v>
      </c>
      <c r="M97" s="184">
        <v>83</v>
      </c>
      <c r="N97" s="183" t="s">
        <v>793</v>
      </c>
      <c r="O97" s="184">
        <v>4</v>
      </c>
      <c r="P97" s="183" t="s">
        <v>45</v>
      </c>
      <c r="Q97" s="183" t="s">
        <v>794</v>
      </c>
      <c r="R97" s="183" t="s">
        <v>795</v>
      </c>
      <c r="S97" s="185">
        <v>44927</v>
      </c>
      <c r="T97" s="185" t="s">
        <v>494</v>
      </c>
      <c r="U97" s="183" t="s">
        <v>172</v>
      </c>
      <c r="V97" s="183" t="s">
        <v>796</v>
      </c>
      <c r="W97" s="184">
        <v>1</v>
      </c>
      <c r="X97" s="184"/>
      <c r="Y97" s="189"/>
      <c r="Z97" s="191"/>
      <c r="AA97" s="183"/>
      <c r="AB97" s="183" t="s">
        <v>796</v>
      </c>
      <c r="AC97" s="184">
        <v>1</v>
      </c>
      <c r="AD97" s="186"/>
      <c r="AE97" s="187"/>
      <c r="AF97" s="205"/>
      <c r="AG97" s="188"/>
      <c r="AH97" s="183" t="s">
        <v>796</v>
      </c>
      <c r="AI97" s="184">
        <v>1</v>
      </c>
      <c r="AJ97" s="181"/>
      <c r="AK97" s="106"/>
      <c r="AL97" s="106"/>
      <c r="AM97" s="106"/>
      <c r="AN97" s="106" t="s">
        <v>796</v>
      </c>
      <c r="AO97" s="107">
        <v>1</v>
      </c>
      <c r="AP97" s="106"/>
      <c r="AQ97" s="106"/>
      <c r="AR97" s="106"/>
      <c r="AS97" s="106"/>
      <c r="AT97" s="108"/>
      <c r="AU97" s="107">
        <v>4</v>
      </c>
      <c r="AV97" s="110">
        <f>(Tabla3[[#This Row],[Avance cuantitativo I trimestre]]/AU97)</f>
        <v>0</v>
      </c>
      <c r="AW97" s="109">
        <f t="shared" ref="AW97:AW98" si="4">+AV97*100</f>
        <v>0</v>
      </c>
      <c r="AX97" s="106"/>
    </row>
    <row r="98" spans="1:54" s="80" customFormat="1" ht="12" x14ac:dyDescent="0.2">
      <c r="B98" s="183" t="s">
        <v>308</v>
      </c>
      <c r="C98" s="183" t="s">
        <v>48</v>
      </c>
      <c r="D98" s="183" t="s">
        <v>65</v>
      </c>
      <c r="E98" s="183" t="s">
        <v>797</v>
      </c>
      <c r="F98" s="183" t="s">
        <v>23</v>
      </c>
      <c r="G98" s="183" t="s">
        <v>137</v>
      </c>
      <c r="H98" s="183" t="s">
        <v>25</v>
      </c>
      <c r="I98" s="183" t="s">
        <v>138</v>
      </c>
      <c r="J98" s="183" t="s">
        <v>363</v>
      </c>
      <c r="K98" s="183" t="s">
        <v>43</v>
      </c>
      <c r="L98" s="183" t="s">
        <v>225</v>
      </c>
      <c r="M98" s="184">
        <v>84</v>
      </c>
      <c r="N98" s="183" t="s">
        <v>798</v>
      </c>
      <c r="O98" s="184">
        <v>1</v>
      </c>
      <c r="P98" s="183" t="s">
        <v>45</v>
      </c>
      <c r="Q98" s="183" t="s">
        <v>799</v>
      </c>
      <c r="R98" s="183" t="s">
        <v>800</v>
      </c>
      <c r="S98" s="185">
        <v>44927</v>
      </c>
      <c r="T98" s="185" t="s">
        <v>801</v>
      </c>
      <c r="U98" s="183" t="s">
        <v>152</v>
      </c>
      <c r="V98" s="183" t="s">
        <v>802</v>
      </c>
      <c r="W98" s="184">
        <v>1</v>
      </c>
      <c r="X98" s="184"/>
      <c r="Y98" s="189"/>
      <c r="Z98" s="183"/>
      <c r="AA98" s="183"/>
      <c r="AB98" s="183" t="s">
        <v>487</v>
      </c>
      <c r="AC98" s="184">
        <v>0</v>
      </c>
      <c r="AD98" s="188"/>
      <c r="AE98" s="187"/>
      <c r="AF98" s="188"/>
      <c r="AG98" s="188"/>
      <c r="AH98" s="183" t="s">
        <v>487</v>
      </c>
      <c r="AI98" s="184">
        <v>0</v>
      </c>
      <c r="AJ98" s="181"/>
      <c r="AK98" s="106"/>
      <c r="AL98" s="106"/>
      <c r="AM98" s="106"/>
      <c r="AN98" s="106" t="s">
        <v>487</v>
      </c>
      <c r="AO98" s="107">
        <v>0</v>
      </c>
      <c r="AP98" s="106"/>
      <c r="AQ98" s="106"/>
      <c r="AR98" s="106"/>
      <c r="AS98" s="106"/>
      <c r="AT98" s="108"/>
      <c r="AU98" s="107">
        <v>1</v>
      </c>
      <c r="AV98" s="110">
        <f>(Tabla3[[#This Row],[Avance cuantitativo I trimestre]]/AU98)</f>
        <v>0</v>
      </c>
      <c r="AW98" s="109">
        <f t="shared" si="4"/>
        <v>0</v>
      </c>
      <c r="AX98" s="106"/>
    </row>
    <row r="99" spans="1:54" s="80" customFormat="1" ht="12" x14ac:dyDescent="0.2">
      <c r="B99" s="183" t="s">
        <v>308</v>
      </c>
      <c r="C99" s="183" t="s">
        <v>48</v>
      </c>
      <c r="D99" s="183" t="s">
        <v>65</v>
      </c>
      <c r="E99" s="183" t="s">
        <v>797</v>
      </c>
      <c r="F99" s="183" t="s">
        <v>23</v>
      </c>
      <c r="G99" s="183" t="s">
        <v>137</v>
      </c>
      <c r="H99" s="183" t="s">
        <v>25</v>
      </c>
      <c r="I99" s="183" t="s">
        <v>138</v>
      </c>
      <c r="J99" s="183" t="s">
        <v>360</v>
      </c>
      <c r="K99" s="183" t="s">
        <v>58</v>
      </c>
      <c r="L99" s="183" t="s">
        <v>225</v>
      </c>
      <c r="M99" s="184">
        <v>85</v>
      </c>
      <c r="N99" s="183" t="s">
        <v>803</v>
      </c>
      <c r="O99" s="189">
        <v>1</v>
      </c>
      <c r="P99" s="183" t="s">
        <v>30</v>
      </c>
      <c r="Q99" s="183" t="s">
        <v>804</v>
      </c>
      <c r="R99" s="183" t="s">
        <v>805</v>
      </c>
      <c r="S99" s="185">
        <v>44927</v>
      </c>
      <c r="T99" s="185" t="s">
        <v>494</v>
      </c>
      <c r="U99" s="183" t="s">
        <v>152</v>
      </c>
      <c r="V99" s="183" t="s">
        <v>806</v>
      </c>
      <c r="W99" s="189">
        <v>1</v>
      </c>
      <c r="X99" s="189"/>
      <c r="Y99" s="189"/>
      <c r="Z99" s="183"/>
      <c r="AA99" s="183"/>
      <c r="AB99" s="183" t="s">
        <v>807</v>
      </c>
      <c r="AC99" s="189">
        <v>1</v>
      </c>
      <c r="AD99" s="200"/>
      <c r="AE99" s="187"/>
      <c r="AF99" s="188"/>
      <c r="AG99" s="188"/>
      <c r="AH99" s="183" t="s">
        <v>807</v>
      </c>
      <c r="AI99" s="189">
        <v>1</v>
      </c>
      <c r="AJ99" s="181"/>
      <c r="AK99" s="106"/>
      <c r="AL99" s="106"/>
      <c r="AM99" s="106"/>
      <c r="AN99" s="106" t="s">
        <v>807</v>
      </c>
      <c r="AO99" s="78">
        <v>1</v>
      </c>
      <c r="AP99" s="106"/>
      <c r="AQ99" s="106"/>
      <c r="AR99" s="106"/>
      <c r="AS99" s="106"/>
      <c r="AT99" s="108"/>
      <c r="AU99" s="113">
        <v>1</v>
      </c>
      <c r="AV99" s="78">
        <f>(+Tabla3[[#This Row],[Porcentaje de cumplimiento 
I trimestre]]/AU99)/4</f>
        <v>0</v>
      </c>
      <c r="AW99" s="109">
        <v>25</v>
      </c>
      <c r="AX99" s="106"/>
    </row>
    <row r="100" spans="1:54" s="80" customFormat="1" ht="12" x14ac:dyDescent="0.2">
      <c r="B100" s="183" t="s">
        <v>308</v>
      </c>
      <c r="C100" s="183" t="s">
        <v>48</v>
      </c>
      <c r="D100" s="183" t="s">
        <v>65</v>
      </c>
      <c r="E100" s="183" t="s">
        <v>797</v>
      </c>
      <c r="F100" s="183" t="s">
        <v>23</v>
      </c>
      <c r="G100" s="183" t="s">
        <v>137</v>
      </c>
      <c r="H100" s="183" t="s">
        <v>25</v>
      </c>
      <c r="I100" s="183" t="s">
        <v>138</v>
      </c>
      <c r="J100" s="183" t="s">
        <v>360</v>
      </c>
      <c r="K100" s="183" t="s">
        <v>72</v>
      </c>
      <c r="L100" s="183" t="s">
        <v>225</v>
      </c>
      <c r="M100" s="184">
        <v>86</v>
      </c>
      <c r="N100" s="183" t="s">
        <v>808</v>
      </c>
      <c r="O100" s="189">
        <v>1</v>
      </c>
      <c r="P100" s="183" t="s">
        <v>30</v>
      </c>
      <c r="Q100" s="183" t="s">
        <v>809</v>
      </c>
      <c r="R100" s="183" t="s">
        <v>810</v>
      </c>
      <c r="S100" s="185">
        <v>44927</v>
      </c>
      <c r="T100" s="185" t="s">
        <v>494</v>
      </c>
      <c r="U100" s="183" t="s">
        <v>152</v>
      </c>
      <c r="V100" s="183" t="s">
        <v>806</v>
      </c>
      <c r="W100" s="189">
        <v>1</v>
      </c>
      <c r="X100" s="189"/>
      <c r="Y100" s="189"/>
      <c r="Z100" s="183"/>
      <c r="AA100" s="183"/>
      <c r="AB100" s="183" t="s">
        <v>807</v>
      </c>
      <c r="AC100" s="189">
        <v>1</v>
      </c>
      <c r="AD100" s="200"/>
      <c r="AE100" s="187"/>
      <c r="AF100" s="188"/>
      <c r="AG100" s="188"/>
      <c r="AH100" s="183" t="s">
        <v>807</v>
      </c>
      <c r="AI100" s="189">
        <v>1</v>
      </c>
      <c r="AJ100" s="181"/>
      <c r="AK100" s="106"/>
      <c r="AL100" s="106"/>
      <c r="AM100" s="106"/>
      <c r="AN100" s="106" t="s">
        <v>807</v>
      </c>
      <c r="AO100" s="78">
        <v>1</v>
      </c>
      <c r="AP100" s="106"/>
      <c r="AQ100" s="106"/>
      <c r="AR100" s="106"/>
      <c r="AS100" s="106"/>
      <c r="AT100" s="108"/>
      <c r="AU100" s="113">
        <v>1</v>
      </c>
      <c r="AV100" s="78">
        <f>(+Tabla3[[#This Row],[Porcentaje de cumplimiento 
I trimestre]]/AU100)/4</f>
        <v>0</v>
      </c>
      <c r="AW100" s="109">
        <v>25</v>
      </c>
      <c r="AX100" s="106"/>
    </row>
    <row r="101" spans="1:54" s="80" customFormat="1" ht="12" x14ac:dyDescent="0.2">
      <c r="B101" s="183" t="s">
        <v>308</v>
      </c>
      <c r="C101" s="183" t="s">
        <v>48</v>
      </c>
      <c r="D101" s="183" t="s">
        <v>65</v>
      </c>
      <c r="E101" s="183" t="s">
        <v>797</v>
      </c>
      <c r="F101" s="183" t="s">
        <v>23</v>
      </c>
      <c r="G101" s="183" t="s">
        <v>137</v>
      </c>
      <c r="H101" s="183" t="s">
        <v>25</v>
      </c>
      <c r="I101" s="183" t="s">
        <v>138</v>
      </c>
      <c r="J101" s="183" t="s">
        <v>363</v>
      </c>
      <c r="K101" s="183" t="s">
        <v>85</v>
      </c>
      <c r="L101" s="183" t="s">
        <v>225</v>
      </c>
      <c r="M101" s="184">
        <v>87</v>
      </c>
      <c r="N101" s="183" t="s">
        <v>811</v>
      </c>
      <c r="O101" s="189">
        <v>1</v>
      </c>
      <c r="P101" s="183" t="s">
        <v>30</v>
      </c>
      <c r="Q101" s="183" t="s">
        <v>812</v>
      </c>
      <c r="R101" s="183" t="s">
        <v>813</v>
      </c>
      <c r="S101" s="185">
        <v>44927</v>
      </c>
      <c r="T101" s="185" t="s">
        <v>494</v>
      </c>
      <c r="U101" s="183" t="s">
        <v>152</v>
      </c>
      <c r="V101" s="183" t="s">
        <v>806</v>
      </c>
      <c r="W101" s="189">
        <v>1</v>
      </c>
      <c r="X101" s="189"/>
      <c r="Y101" s="189"/>
      <c r="Z101" s="183"/>
      <c r="AA101" s="183"/>
      <c r="AB101" s="183" t="s">
        <v>807</v>
      </c>
      <c r="AC101" s="189">
        <v>1</v>
      </c>
      <c r="AD101" s="200"/>
      <c r="AE101" s="187"/>
      <c r="AF101" s="188"/>
      <c r="AG101" s="188"/>
      <c r="AH101" s="183" t="s">
        <v>807</v>
      </c>
      <c r="AI101" s="189">
        <v>1</v>
      </c>
      <c r="AJ101" s="181"/>
      <c r="AK101" s="106"/>
      <c r="AL101" s="106"/>
      <c r="AM101" s="106"/>
      <c r="AN101" s="106" t="s">
        <v>807</v>
      </c>
      <c r="AO101" s="78">
        <v>1</v>
      </c>
      <c r="AP101" s="106"/>
      <c r="AQ101" s="106"/>
      <c r="AR101" s="106"/>
      <c r="AS101" s="106"/>
      <c r="AT101" s="108"/>
      <c r="AU101" s="113">
        <v>1</v>
      </c>
      <c r="AV101" s="78">
        <f>(+Tabla3[[#This Row],[Porcentaje de cumplimiento 
I trimestre]]/AU101)/4</f>
        <v>0</v>
      </c>
      <c r="AW101" s="109">
        <v>25</v>
      </c>
      <c r="AX101" s="106"/>
    </row>
    <row r="102" spans="1:54" s="80" customFormat="1" ht="12" x14ac:dyDescent="0.2">
      <c r="B102" s="183" t="s">
        <v>308</v>
      </c>
      <c r="C102" s="183" t="s">
        <v>48</v>
      </c>
      <c r="D102" s="183" t="s">
        <v>65</v>
      </c>
      <c r="E102" s="183" t="s">
        <v>797</v>
      </c>
      <c r="F102" s="183" t="s">
        <v>23</v>
      </c>
      <c r="G102" s="183" t="s">
        <v>137</v>
      </c>
      <c r="H102" s="183" t="s">
        <v>25</v>
      </c>
      <c r="I102" s="183" t="s">
        <v>138</v>
      </c>
      <c r="J102" s="183" t="s">
        <v>363</v>
      </c>
      <c r="K102" s="183" t="s">
        <v>130</v>
      </c>
      <c r="L102" s="183" t="s">
        <v>225</v>
      </c>
      <c r="M102" s="184">
        <v>88</v>
      </c>
      <c r="N102" s="183" t="s">
        <v>814</v>
      </c>
      <c r="O102" s="189">
        <v>1</v>
      </c>
      <c r="P102" s="183" t="s">
        <v>30</v>
      </c>
      <c r="Q102" s="183" t="s">
        <v>815</v>
      </c>
      <c r="R102" s="183" t="s">
        <v>813</v>
      </c>
      <c r="S102" s="185">
        <v>44927</v>
      </c>
      <c r="T102" s="185" t="s">
        <v>494</v>
      </c>
      <c r="U102" s="183" t="s">
        <v>152</v>
      </c>
      <c r="V102" s="183" t="s">
        <v>806</v>
      </c>
      <c r="W102" s="189">
        <v>1</v>
      </c>
      <c r="X102" s="189"/>
      <c r="Y102" s="189"/>
      <c r="Z102" s="183"/>
      <c r="AA102" s="183"/>
      <c r="AB102" s="183" t="s">
        <v>807</v>
      </c>
      <c r="AC102" s="189">
        <v>1</v>
      </c>
      <c r="AD102" s="200"/>
      <c r="AE102" s="187"/>
      <c r="AF102" s="188"/>
      <c r="AG102" s="188"/>
      <c r="AH102" s="183" t="s">
        <v>807</v>
      </c>
      <c r="AI102" s="189">
        <v>1</v>
      </c>
      <c r="AJ102" s="181"/>
      <c r="AK102" s="106"/>
      <c r="AL102" s="106"/>
      <c r="AM102" s="106"/>
      <c r="AN102" s="106" t="s">
        <v>807</v>
      </c>
      <c r="AO102" s="78">
        <v>1</v>
      </c>
      <c r="AP102" s="106"/>
      <c r="AQ102" s="106"/>
      <c r="AR102" s="106"/>
      <c r="AS102" s="106"/>
      <c r="AT102" s="108"/>
      <c r="AU102" s="113">
        <v>1</v>
      </c>
      <c r="AV102" s="78">
        <f>(+Tabla3[[#This Row],[Porcentaje de cumplimiento 
I trimestre]]/AU102)/4</f>
        <v>0</v>
      </c>
      <c r="AW102" s="109">
        <v>25</v>
      </c>
      <c r="AX102" s="106"/>
    </row>
    <row r="103" spans="1:54" s="80" customFormat="1" ht="12" x14ac:dyDescent="0.2">
      <c r="B103" s="183" t="s">
        <v>308</v>
      </c>
      <c r="C103" s="183" t="s">
        <v>48</v>
      </c>
      <c r="D103" s="183" t="s">
        <v>65</v>
      </c>
      <c r="E103" s="183" t="s">
        <v>797</v>
      </c>
      <c r="F103" s="183" t="s">
        <v>23</v>
      </c>
      <c r="G103" s="183" t="s">
        <v>137</v>
      </c>
      <c r="H103" s="183" t="s">
        <v>25</v>
      </c>
      <c r="I103" s="183" t="s">
        <v>138</v>
      </c>
      <c r="J103" s="183" t="s">
        <v>363</v>
      </c>
      <c r="K103" s="183" t="s">
        <v>97</v>
      </c>
      <c r="L103" s="183" t="s">
        <v>225</v>
      </c>
      <c r="M103" s="184">
        <v>89</v>
      </c>
      <c r="N103" s="183" t="s">
        <v>816</v>
      </c>
      <c r="O103" s="189">
        <v>1</v>
      </c>
      <c r="P103" s="183" t="s">
        <v>30</v>
      </c>
      <c r="Q103" s="183" t="s">
        <v>817</v>
      </c>
      <c r="R103" s="183" t="s">
        <v>813</v>
      </c>
      <c r="S103" s="185">
        <v>44927</v>
      </c>
      <c r="T103" s="185" t="s">
        <v>494</v>
      </c>
      <c r="U103" s="183" t="s">
        <v>152</v>
      </c>
      <c r="V103" s="183" t="s">
        <v>806</v>
      </c>
      <c r="W103" s="189">
        <v>1</v>
      </c>
      <c r="X103" s="189"/>
      <c r="Y103" s="189"/>
      <c r="Z103" s="183"/>
      <c r="AA103" s="183"/>
      <c r="AB103" s="183" t="s">
        <v>807</v>
      </c>
      <c r="AC103" s="189">
        <v>1</v>
      </c>
      <c r="AD103" s="200"/>
      <c r="AE103" s="187"/>
      <c r="AF103" s="188"/>
      <c r="AG103" s="188"/>
      <c r="AH103" s="183" t="s">
        <v>807</v>
      </c>
      <c r="AI103" s="189">
        <v>1</v>
      </c>
      <c r="AJ103" s="181"/>
      <c r="AK103" s="106"/>
      <c r="AL103" s="106"/>
      <c r="AM103" s="106"/>
      <c r="AN103" s="106" t="s">
        <v>807</v>
      </c>
      <c r="AO103" s="78">
        <v>1</v>
      </c>
      <c r="AP103" s="106"/>
      <c r="AQ103" s="106"/>
      <c r="AR103" s="106"/>
      <c r="AS103" s="106"/>
      <c r="AT103" s="108"/>
      <c r="AU103" s="113">
        <v>1</v>
      </c>
      <c r="AV103" s="78">
        <f>(+Tabla3[[#This Row],[Porcentaje de cumplimiento 
I trimestre]]/AU103)/4</f>
        <v>0</v>
      </c>
      <c r="AW103" s="109">
        <v>25</v>
      </c>
      <c r="AX103" s="106"/>
    </row>
    <row r="104" spans="1:54" s="80" customFormat="1" ht="12" x14ac:dyDescent="0.2">
      <c r="B104" s="183" t="s">
        <v>308</v>
      </c>
      <c r="C104" s="183" t="s">
        <v>48</v>
      </c>
      <c r="D104" s="183" t="s">
        <v>65</v>
      </c>
      <c r="E104" s="183" t="s">
        <v>797</v>
      </c>
      <c r="F104" s="183" t="s">
        <v>23</v>
      </c>
      <c r="G104" s="183" t="s">
        <v>137</v>
      </c>
      <c r="H104" s="183" t="s">
        <v>25</v>
      </c>
      <c r="I104" s="183" t="s">
        <v>138</v>
      </c>
      <c r="J104" s="183" t="s">
        <v>362</v>
      </c>
      <c r="K104" s="183" t="s">
        <v>108</v>
      </c>
      <c r="L104" s="183" t="s">
        <v>225</v>
      </c>
      <c r="M104" s="184">
        <v>90</v>
      </c>
      <c r="N104" s="183" t="s">
        <v>818</v>
      </c>
      <c r="O104" s="189">
        <v>1</v>
      </c>
      <c r="P104" s="183" t="s">
        <v>30</v>
      </c>
      <c r="Q104" s="183" t="s">
        <v>819</v>
      </c>
      <c r="R104" s="183" t="s">
        <v>820</v>
      </c>
      <c r="S104" s="185">
        <v>44927</v>
      </c>
      <c r="T104" s="185" t="s">
        <v>494</v>
      </c>
      <c r="U104" s="183" t="s">
        <v>152</v>
      </c>
      <c r="V104" s="183" t="s">
        <v>821</v>
      </c>
      <c r="W104" s="189">
        <v>1</v>
      </c>
      <c r="X104" s="189"/>
      <c r="Y104" s="189"/>
      <c r="Z104" s="183"/>
      <c r="AA104" s="183"/>
      <c r="AB104" s="183" t="s">
        <v>822</v>
      </c>
      <c r="AC104" s="189">
        <v>1</v>
      </c>
      <c r="AD104" s="200"/>
      <c r="AE104" s="187"/>
      <c r="AF104" s="188"/>
      <c r="AG104" s="188"/>
      <c r="AH104" s="183" t="s">
        <v>822</v>
      </c>
      <c r="AI104" s="189">
        <v>1</v>
      </c>
      <c r="AJ104" s="181"/>
      <c r="AK104" s="106"/>
      <c r="AL104" s="106"/>
      <c r="AM104" s="106"/>
      <c r="AN104" s="106" t="s">
        <v>822</v>
      </c>
      <c r="AO104" s="78">
        <v>1</v>
      </c>
      <c r="AP104" s="106"/>
      <c r="AQ104" s="106"/>
      <c r="AR104" s="106"/>
      <c r="AS104" s="106"/>
      <c r="AT104" s="108"/>
      <c r="AU104" s="113">
        <v>1</v>
      </c>
      <c r="AV104" s="78">
        <f>(+Tabla3[[#This Row],[Porcentaje de cumplimiento 
I trimestre]]/AU104)/4</f>
        <v>0</v>
      </c>
      <c r="AW104" s="109">
        <v>25</v>
      </c>
      <c r="AX104" s="106"/>
    </row>
    <row r="105" spans="1:54" s="80" customFormat="1" ht="12" x14ac:dyDescent="0.2">
      <c r="B105" s="183" t="s">
        <v>308</v>
      </c>
      <c r="C105" s="183" t="s">
        <v>48</v>
      </c>
      <c r="D105" s="183" t="s">
        <v>65</v>
      </c>
      <c r="E105" s="183" t="s">
        <v>797</v>
      </c>
      <c r="F105" s="183" t="s">
        <v>23</v>
      </c>
      <c r="G105" s="183" t="s">
        <v>137</v>
      </c>
      <c r="H105" s="183" t="s">
        <v>25</v>
      </c>
      <c r="I105" s="183" t="s">
        <v>138</v>
      </c>
      <c r="J105" s="183" t="s">
        <v>363</v>
      </c>
      <c r="K105" s="183" t="s">
        <v>108</v>
      </c>
      <c r="L105" s="183" t="s">
        <v>225</v>
      </c>
      <c r="M105" s="184">
        <v>91</v>
      </c>
      <c r="N105" s="183" t="s">
        <v>823</v>
      </c>
      <c r="O105" s="184">
        <v>1</v>
      </c>
      <c r="P105" s="183" t="s">
        <v>45</v>
      </c>
      <c r="Q105" s="183" t="s">
        <v>824</v>
      </c>
      <c r="R105" s="183" t="s">
        <v>825</v>
      </c>
      <c r="S105" s="185">
        <v>44927</v>
      </c>
      <c r="T105" s="185" t="s">
        <v>494</v>
      </c>
      <c r="U105" s="183" t="s">
        <v>152</v>
      </c>
      <c r="V105" s="183" t="s">
        <v>487</v>
      </c>
      <c r="W105" s="184">
        <v>0</v>
      </c>
      <c r="X105" s="184"/>
      <c r="Y105" s="184"/>
      <c r="Z105" s="183"/>
      <c r="AA105" s="183"/>
      <c r="AB105" s="183" t="s">
        <v>487</v>
      </c>
      <c r="AC105" s="184">
        <v>0</v>
      </c>
      <c r="AD105" s="188"/>
      <c r="AE105" s="187"/>
      <c r="AF105" s="188"/>
      <c r="AG105" s="188"/>
      <c r="AH105" s="183" t="s">
        <v>487</v>
      </c>
      <c r="AI105" s="184">
        <v>0</v>
      </c>
      <c r="AJ105" s="181"/>
      <c r="AK105" s="106"/>
      <c r="AL105" s="106"/>
      <c r="AM105" s="106"/>
      <c r="AN105" s="106" t="s">
        <v>826</v>
      </c>
      <c r="AO105" s="107">
        <v>1</v>
      </c>
      <c r="AP105" s="106"/>
      <c r="AQ105" s="106"/>
      <c r="AR105" s="106"/>
      <c r="AS105" s="106"/>
      <c r="AT105" s="108"/>
      <c r="AU105" s="107">
        <v>1</v>
      </c>
      <c r="AV105" s="107" t="s">
        <v>489</v>
      </c>
      <c r="AW105" s="109" t="s">
        <v>489</v>
      </c>
      <c r="AX105" s="106"/>
    </row>
    <row r="106" spans="1:54" s="80" customFormat="1" ht="12" x14ac:dyDescent="0.2">
      <c r="B106" s="183" t="s">
        <v>308</v>
      </c>
      <c r="C106" s="183" t="s">
        <v>48</v>
      </c>
      <c r="D106" s="183" t="s">
        <v>65</v>
      </c>
      <c r="E106" s="183" t="s">
        <v>797</v>
      </c>
      <c r="F106" s="183" t="s">
        <v>23</v>
      </c>
      <c r="G106" s="183" t="s">
        <v>137</v>
      </c>
      <c r="H106" s="183" t="s">
        <v>25</v>
      </c>
      <c r="I106" s="183" t="s">
        <v>138</v>
      </c>
      <c r="J106" s="183" t="s">
        <v>363</v>
      </c>
      <c r="K106" s="183" t="s">
        <v>257</v>
      </c>
      <c r="L106" s="183" t="s">
        <v>225</v>
      </c>
      <c r="M106" s="184">
        <v>92</v>
      </c>
      <c r="N106" s="183" t="s">
        <v>827</v>
      </c>
      <c r="O106" s="189">
        <v>1</v>
      </c>
      <c r="P106" s="183" t="s">
        <v>30</v>
      </c>
      <c r="Q106" s="183" t="s">
        <v>828</v>
      </c>
      <c r="R106" s="183" t="s">
        <v>829</v>
      </c>
      <c r="S106" s="185">
        <v>44927</v>
      </c>
      <c r="T106" s="185" t="s">
        <v>494</v>
      </c>
      <c r="U106" s="183" t="s">
        <v>152</v>
      </c>
      <c r="V106" s="183" t="s">
        <v>830</v>
      </c>
      <c r="W106" s="189">
        <v>1</v>
      </c>
      <c r="X106" s="189"/>
      <c r="Y106" s="189"/>
      <c r="Z106" s="183"/>
      <c r="AA106" s="183"/>
      <c r="AB106" s="183" t="s">
        <v>830</v>
      </c>
      <c r="AC106" s="189">
        <v>1</v>
      </c>
      <c r="AD106" s="200"/>
      <c r="AE106" s="187"/>
      <c r="AF106" s="188"/>
      <c r="AG106" s="188"/>
      <c r="AH106" s="183" t="s">
        <v>830</v>
      </c>
      <c r="AI106" s="189">
        <v>1</v>
      </c>
      <c r="AJ106" s="181"/>
      <c r="AK106" s="106"/>
      <c r="AL106" s="106"/>
      <c r="AM106" s="106"/>
      <c r="AN106" s="106" t="s">
        <v>807</v>
      </c>
      <c r="AO106" s="78">
        <v>1</v>
      </c>
      <c r="AP106" s="106"/>
      <c r="AQ106" s="106"/>
      <c r="AR106" s="106"/>
      <c r="AS106" s="106"/>
      <c r="AT106" s="108"/>
      <c r="AU106" s="113">
        <v>1</v>
      </c>
      <c r="AV106" s="78">
        <f>(+Tabla3[[#This Row],[Porcentaje de cumplimiento 
I trimestre]]/AU106)/4</f>
        <v>0</v>
      </c>
      <c r="AW106" s="109">
        <v>25</v>
      </c>
      <c r="AX106" s="106"/>
    </row>
    <row r="107" spans="1:54" s="80" customFormat="1" ht="12" x14ac:dyDescent="0.2">
      <c r="B107" s="183" t="s">
        <v>308</v>
      </c>
      <c r="C107" s="183" t="s">
        <v>48</v>
      </c>
      <c r="D107" s="183" t="s">
        <v>65</v>
      </c>
      <c r="E107" s="183" t="s">
        <v>797</v>
      </c>
      <c r="F107" s="183" t="s">
        <v>38</v>
      </c>
      <c r="G107" s="183" t="s">
        <v>137</v>
      </c>
      <c r="H107" s="183" t="s">
        <v>25</v>
      </c>
      <c r="I107" s="183" t="s">
        <v>138</v>
      </c>
      <c r="J107" s="183" t="s">
        <v>363</v>
      </c>
      <c r="K107" s="183" t="s">
        <v>119</v>
      </c>
      <c r="L107" s="183" t="s">
        <v>225</v>
      </c>
      <c r="M107" s="184">
        <v>93</v>
      </c>
      <c r="N107" s="183" t="s">
        <v>831</v>
      </c>
      <c r="O107" s="189">
        <v>1</v>
      </c>
      <c r="P107" s="183" t="s">
        <v>30</v>
      </c>
      <c r="Q107" s="183" t="s">
        <v>832</v>
      </c>
      <c r="R107" s="183" t="s">
        <v>833</v>
      </c>
      <c r="S107" s="185">
        <v>44927</v>
      </c>
      <c r="T107" s="185" t="s">
        <v>494</v>
      </c>
      <c r="U107" s="183" t="s">
        <v>152</v>
      </c>
      <c r="V107" s="183" t="s">
        <v>806</v>
      </c>
      <c r="W107" s="189">
        <v>1</v>
      </c>
      <c r="X107" s="189"/>
      <c r="Y107" s="189"/>
      <c r="Z107" s="183"/>
      <c r="AA107" s="183"/>
      <c r="AB107" s="183" t="s">
        <v>807</v>
      </c>
      <c r="AC107" s="189">
        <v>1</v>
      </c>
      <c r="AD107" s="200"/>
      <c r="AE107" s="187"/>
      <c r="AF107" s="188"/>
      <c r="AG107" s="188"/>
      <c r="AH107" s="183" t="s">
        <v>807</v>
      </c>
      <c r="AI107" s="189">
        <v>1</v>
      </c>
      <c r="AJ107" s="181"/>
      <c r="AK107" s="106"/>
      <c r="AL107" s="106"/>
      <c r="AM107" s="106"/>
      <c r="AN107" s="106" t="s">
        <v>807</v>
      </c>
      <c r="AO107" s="78">
        <v>1</v>
      </c>
      <c r="AP107" s="106"/>
      <c r="AQ107" s="106"/>
      <c r="AR107" s="106"/>
      <c r="AS107" s="106"/>
      <c r="AT107" s="108"/>
      <c r="AU107" s="113">
        <v>1</v>
      </c>
      <c r="AV107" s="78">
        <f>(+Tabla3[[#This Row],[Porcentaje de cumplimiento 
I trimestre]]/AU107)/4</f>
        <v>0</v>
      </c>
      <c r="AW107" s="109">
        <v>25</v>
      </c>
      <c r="AX107" s="106"/>
    </row>
    <row r="108" spans="1:54" s="80" customFormat="1" ht="12" x14ac:dyDescent="0.2">
      <c r="B108" s="183" t="s">
        <v>308</v>
      </c>
      <c r="C108" s="183" t="s">
        <v>48</v>
      </c>
      <c r="D108" s="183" t="s">
        <v>65</v>
      </c>
      <c r="E108" s="183" t="s">
        <v>797</v>
      </c>
      <c r="F108" s="183" t="s">
        <v>23</v>
      </c>
      <c r="G108" s="183" t="s">
        <v>137</v>
      </c>
      <c r="H108" s="183" t="s">
        <v>25</v>
      </c>
      <c r="I108" s="183" t="s">
        <v>138</v>
      </c>
      <c r="J108" s="183" t="s">
        <v>363</v>
      </c>
      <c r="K108" s="183" t="s">
        <v>834</v>
      </c>
      <c r="L108" s="183" t="s">
        <v>225</v>
      </c>
      <c r="M108" s="184">
        <v>94</v>
      </c>
      <c r="N108" s="183" t="s">
        <v>835</v>
      </c>
      <c r="O108" s="189">
        <v>1</v>
      </c>
      <c r="P108" s="183" t="s">
        <v>30</v>
      </c>
      <c r="Q108" s="183" t="s">
        <v>836</v>
      </c>
      <c r="R108" s="183" t="s">
        <v>833</v>
      </c>
      <c r="S108" s="185">
        <v>44927</v>
      </c>
      <c r="T108" s="185" t="s">
        <v>494</v>
      </c>
      <c r="U108" s="183" t="s">
        <v>152</v>
      </c>
      <c r="V108" s="183" t="s">
        <v>806</v>
      </c>
      <c r="W108" s="189">
        <v>1</v>
      </c>
      <c r="X108" s="189"/>
      <c r="Y108" s="189"/>
      <c r="Z108" s="183"/>
      <c r="AA108" s="183"/>
      <c r="AB108" s="183" t="s">
        <v>807</v>
      </c>
      <c r="AC108" s="189">
        <v>1</v>
      </c>
      <c r="AD108" s="200"/>
      <c r="AE108" s="187"/>
      <c r="AF108" s="188"/>
      <c r="AG108" s="198"/>
      <c r="AH108" s="183" t="s">
        <v>807</v>
      </c>
      <c r="AI108" s="189">
        <v>1</v>
      </c>
      <c r="AJ108" s="212"/>
      <c r="AK108" s="212"/>
      <c r="AL108" s="212"/>
      <c r="AM108" s="212"/>
      <c r="AN108" s="212" t="s">
        <v>807</v>
      </c>
      <c r="AO108" s="213">
        <v>1</v>
      </c>
      <c r="AP108" s="212"/>
      <c r="AQ108" s="212"/>
      <c r="AR108" s="212"/>
      <c r="AS108" s="212"/>
      <c r="AT108" s="108"/>
      <c r="AU108" s="214">
        <v>1</v>
      </c>
      <c r="AV108" s="213">
        <f>(+Tabla3[[#This Row],[Porcentaje de cumplimiento 
I trimestre]]/AU108)/4</f>
        <v>0</v>
      </c>
      <c r="AW108" s="215">
        <v>25</v>
      </c>
      <c r="AX108" s="212"/>
      <c r="BA108" s="163"/>
      <c r="BB108" s="163"/>
    </row>
    <row r="109" spans="1:54" s="80" customFormat="1" ht="12" x14ac:dyDescent="0.2">
      <c r="A109" s="80" t="s">
        <v>490</v>
      </c>
      <c r="B109" s="183" t="s">
        <v>320</v>
      </c>
      <c r="C109" s="183" t="s">
        <v>48</v>
      </c>
      <c r="D109" s="183" t="s">
        <v>91</v>
      </c>
      <c r="E109" s="183" t="s">
        <v>336</v>
      </c>
      <c r="F109" s="183" t="s">
        <v>156</v>
      </c>
      <c r="G109" s="183" t="s">
        <v>230</v>
      </c>
      <c r="H109" s="183" t="s">
        <v>25</v>
      </c>
      <c r="I109" s="183" t="s">
        <v>106</v>
      </c>
      <c r="J109" s="183" t="s">
        <v>310</v>
      </c>
      <c r="K109" s="183" t="s">
        <v>150</v>
      </c>
      <c r="L109" s="183" t="s">
        <v>225</v>
      </c>
      <c r="M109" s="184">
        <v>95</v>
      </c>
      <c r="N109" s="183" t="s">
        <v>837</v>
      </c>
      <c r="O109" s="184">
        <v>1</v>
      </c>
      <c r="P109" s="183" t="s">
        <v>60</v>
      </c>
      <c r="Q109" s="183" t="s">
        <v>838</v>
      </c>
      <c r="R109" s="183" t="s">
        <v>839</v>
      </c>
      <c r="S109" s="185">
        <v>44932</v>
      </c>
      <c r="T109" s="185" t="s">
        <v>494</v>
      </c>
      <c r="U109" s="183" t="s">
        <v>182</v>
      </c>
      <c r="V109" s="183" t="s">
        <v>487</v>
      </c>
      <c r="W109" s="184">
        <v>0</v>
      </c>
      <c r="X109" s="184"/>
      <c r="Y109" s="184"/>
      <c r="Z109" s="183"/>
      <c r="AA109" s="183"/>
      <c r="AB109" s="183" t="s">
        <v>487</v>
      </c>
      <c r="AC109" s="184">
        <v>0</v>
      </c>
      <c r="AD109" s="186"/>
      <c r="AE109" s="187"/>
      <c r="AF109" s="188"/>
      <c r="AG109" s="188"/>
      <c r="AH109" s="183" t="s">
        <v>840</v>
      </c>
      <c r="AI109" s="184">
        <v>1</v>
      </c>
      <c r="AJ109" s="182"/>
      <c r="AK109" s="158"/>
      <c r="AL109" s="158"/>
      <c r="AM109" s="158"/>
      <c r="AN109" s="158" t="s">
        <v>841</v>
      </c>
      <c r="AO109" s="159">
        <v>1</v>
      </c>
      <c r="AP109" s="158"/>
      <c r="AQ109" s="158"/>
      <c r="AR109" s="158"/>
      <c r="AS109" s="158"/>
      <c r="AT109" s="108"/>
      <c r="AU109" s="159">
        <v>1</v>
      </c>
      <c r="AV109" s="159" t="s">
        <v>489</v>
      </c>
      <c r="AW109" s="160" t="s">
        <v>489</v>
      </c>
      <c r="AX109" s="158"/>
    </row>
    <row r="110" spans="1:54" s="80" customFormat="1" ht="12" x14ac:dyDescent="0.2">
      <c r="A110" s="80" t="s">
        <v>490</v>
      </c>
      <c r="B110" s="183" t="s">
        <v>320</v>
      </c>
      <c r="C110" s="183" t="s">
        <v>48</v>
      </c>
      <c r="D110" s="183" t="s">
        <v>91</v>
      </c>
      <c r="E110" s="183" t="s">
        <v>336</v>
      </c>
      <c r="F110" s="183" t="s">
        <v>156</v>
      </c>
      <c r="G110" s="183" t="s">
        <v>230</v>
      </c>
      <c r="H110" s="183" t="s">
        <v>25</v>
      </c>
      <c r="I110" s="183" t="s">
        <v>106</v>
      </c>
      <c r="J110" s="183" t="s">
        <v>310</v>
      </c>
      <c r="K110" s="183" t="s">
        <v>150</v>
      </c>
      <c r="L110" s="183" t="s">
        <v>225</v>
      </c>
      <c r="M110" s="184">
        <v>96</v>
      </c>
      <c r="N110" s="183" t="s">
        <v>842</v>
      </c>
      <c r="O110" s="184">
        <v>4</v>
      </c>
      <c r="P110" s="183" t="s">
        <v>45</v>
      </c>
      <c r="Q110" s="183" t="s">
        <v>843</v>
      </c>
      <c r="R110" s="183" t="s">
        <v>844</v>
      </c>
      <c r="S110" s="185">
        <v>44927</v>
      </c>
      <c r="T110" s="185" t="s">
        <v>494</v>
      </c>
      <c r="U110" s="183" t="s">
        <v>182</v>
      </c>
      <c r="V110" s="183" t="s">
        <v>845</v>
      </c>
      <c r="W110" s="184">
        <v>1</v>
      </c>
      <c r="X110" s="184"/>
      <c r="Y110" s="189"/>
      <c r="Z110" s="191"/>
      <c r="AA110" s="183"/>
      <c r="AB110" s="183" t="s">
        <v>845</v>
      </c>
      <c r="AC110" s="184">
        <v>1</v>
      </c>
      <c r="AD110" s="186"/>
      <c r="AE110" s="187"/>
      <c r="AF110" s="188"/>
      <c r="AG110" s="188"/>
      <c r="AH110" s="183" t="s">
        <v>845</v>
      </c>
      <c r="AI110" s="184">
        <v>1</v>
      </c>
      <c r="AJ110" s="181"/>
      <c r="AK110" s="106"/>
      <c r="AL110" s="106"/>
      <c r="AM110" s="106"/>
      <c r="AN110" s="106" t="s">
        <v>845</v>
      </c>
      <c r="AO110" s="107">
        <v>1</v>
      </c>
      <c r="AP110" s="106"/>
      <c r="AQ110" s="106"/>
      <c r="AR110" s="106"/>
      <c r="AS110" s="106"/>
      <c r="AT110" s="108"/>
      <c r="AU110" s="107">
        <v>4</v>
      </c>
      <c r="AV110" s="110">
        <f>(Tabla3[[#This Row],[Avance cuantitativo I trimestre]]/AU110)</f>
        <v>0</v>
      </c>
      <c r="AW110" s="109">
        <f>+AV110*100</f>
        <v>0</v>
      </c>
      <c r="AX110" s="106"/>
    </row>
    <row r="111" spans="1:54" s="80" customFormat="1" ht="12" x14ac:dyDescent="0.2">
      <c r="A111" s="80" t="s">
        <v>490</v>
      </c>
      <c r="B111" s="183" t="s">
        <v>320</v>
      </c>
      <c r="C111" s="183" t="s">
        <v>48</v>
      </c>
      <c r="D111" s="183" t="s">
        <v>91</v>
      </c>
      <c r="E111" s="183" t="s">
        <v>336</v>
      </c>
      <c r="F111" s="183" t="s">
        <v>156</v>
      </c>
      <c r="G111" s="183" t="s">
        <v>230</v>
      </c>
      <c r="H111" s="183" t="s">
        <v>25</v>
      </c>
      <c r="I111" s="183" t="s">
        <v>106</v>
      </c>
      <c r="J111" s="183" t="s">
        <v>310</v>
      </c>
      <c r="K111" s="183" t="s">
        <v>190</v>
      </c>
      <c r="L111" s="183" t="s">
        <v>225</v>
      </c>
      <c r="M111" s="184">
        <v>97</v>
      </c>
      <c r="N111" s="183" t="s">
        <v>846</v>
      </c>
      <c r="O111" s="184">
        <v>2</v>
      </c>
      <c r="P111" s="183" t="s">
        <v>45</v>
      </c>
      <c r="Q111" s="183" t="s">
        <v>847</v>
      </c>
      <c r="R111" s="183" t="s">
        <v>848</v>
      </c>
      <c r="S111" s="185">
        <v>44927</v>
      </c>
      <c r="T111" s="185" t="s">
        <v>494</v>
      </c>
      <c r="U111" s="183" t="s">
        <v>182</v>
      </c>
      <c r="V111" s="183" t="s">
        <v>487</v>
      </c>
      <c r="W111" s="184">
        <v>0</v>
      </c>
      <c r="X111" s="184"/>
      <c r="Y111" s="184"/>
      <c r="Z111" s="183"/>
      <c r="AA111" s="183"/>
      <c r="AB111" s="183" t="s">
        <v>849</v>
      </c>
      <c r="AC111" s="184">
        <v>1</v>
      </c>
      <c r="AD111" s="186"/>
      <c r="AE111" s="187"/>
      <c r="AF111" s="188"/>
      <c r="AG111" s="188"/>
      <c r="AH111" s="183" t="s">
        <v>487</v>
      </c>
      <c r="AI111" s="184">
        <v>0</v>
      </c>
      <c r="AJ111" s="181"/>
      <c r="AK111" s="106"/>
      <c r="AL111" s="106"/>
      <c r="AM111" s="106"/>
      <c r="AN111" s="106" t="s">
        <v>849</v>
      </c>
      <c r="AO111" s="107">
        <v>1</v>
      </c>
      <c r="AP111" s="106"/>
      <c r="AQ111" s="106"/>
      <c r="AR111" s="106"/>
      <c r="AS111" s="106"/>
      <c r="AT111" s="108"/>
      <c r="AU111" s="107">
        <v>2</v>
      </c>
      <c r="AV111" s="107" t="s">
        <v>489</v>
      </c>
      <c r="AW111" s="109" t="s">
        <v>489</v>
      </c>
      <c r="AX111" s="106"/>
    </row>
    <row r="112" spans="1:54" s="80" customFormat="1" ht="12" x14ac:dyDescent="0.2">
      <c r="A112" s="80" t="s">
        <v>490</v>
      </c>
      <c r="B112" s="183" t="s">
        <v>320</v>
      </c>
      <c r="C112" s="183" t="s">
        <v>48</v>
      </c>
      <c r="D112" s="183" t="s">
        <v>91</v>
      </c>
      <c r="E112" s="183" t="s">
        <v>336</v>
      </c>
      <c r="F112" s="183" t="s">
        <v>156</v>
      </c>
      <c r="G112" s="183" t="s">
        <v>127</v>
      </c>
      <c r="H112" s="183" t="s">
        <v>55</v>
      </c>
      <c r="I112" s="183" t="s">
        <v>106</v>
      </c>
      <c r="J112" s="183" t="s">
        <v>310</v>
      </c>
      <c r="K112" s="183" t="s">
        <v>257</v>
      </c>
      <c r="L112" s="183" t="s">
        <v>225</v>
      </c>
      <c r="M112" s="184">
        <v>98</v>
      </c>
      <c r="N112" s="183" t="s">
        <v>850</v>
      </c>
      <c r="O112" s="184">
        <v>12</v>
      </c>
      <c r="P112" s="183" t="s">
        <v>45</v>
      </c>
      <c r="Q112" s="183" t="s">
        <v>851</v>
      </c>
      <c r="R112" s="183" t="s">
        <v>852</v>
      </c>
      <c r="S112" s="185">
        <v>44927</v>
      </c>
      <c r="T112" s="185" t="s">
        <v>494</v>
      </c>
      <c r="U112" s="183" t="s">
        <v>182</v>
      </c>
      <c r="V112" s="183" t="s">
        <v>853</v>
      </c>
      <c r="W112" s="184">
        <v>3</v>
      </c>
      <c r="X112" s="184"/>
      <c r="Y112" s="189"/>
      <c r="Z112" s="206"/>
      <c r="AA112" s="183"/>
      <c r="AB112" s="183" t="s">
        <v>854</v>
      </c>
      <c r="AC112" s="184">
        <v>3</v>
      </c>
      <c r="AD112" s="186"/>
      <c r="AE112" s="187"/>
      <c r="AF112" s="188"/>
      <c r="AG112" s="188"/>
      <c r="AH112" s="183" t="s">
        <v>855</v>
      </c>
      <c r="AI112" s="184">
        <v>3</v>
      </c>
      <c r="AJ112" s="181"/>
      <c r="AK112" s="106"/>
      <c r="AL112" s="106"/>
      <c r="AM112" s="106"/>
      <c r="AN112" s="106" t="s">
        <v>856</v>
      </c>
      <c r="AO112" s="107">
        <v>3</v>
      </c>
      <c r="AP112" s="106"/>
      <c r="AQ112" s="106"/>
      <c r="AR112" s="106"/>
      <c r="AS112" s="106"/>
      <c r="AT112" s="108"/>
      <c r="AU112" s="107">
        <v>12</v>
      </c>
      <c r="AV112" s="110">
        <f>(Tabla3[[#This Row],[Avance cuantitativo I trimestre]]/AU112)</f>
        <v>0</v>
      </c>
      <c r="AW112" s="109">
        <f>+AV112*100</f>
        <v>0</v>
      </c>
      <c r="AX112" s="106"/>
    </row>
    <row r="113" spans="1:63" s="80" customFormat="1" ht="12" x14ac:dyDescent="0.2">
      <c r="A113" s="80" t="s">
        <v>490</v>
      </c>
      <c r="B113" s="183" t="s">
        <v>289</v>
      </c>
      <c r="C113" s="183" t="s">
        <v>63</v>
      </c>
      <c r="D113" s="183" t="s">
        <v>91</v>
      </c>
      <c r="E113" s="183" t="s">
        <v>336</v>
      </c>
      <c r="F113" s="183" t="s">
        <v>167</v>
      </c>
      <c r="G113" s="183" t="s">
        <v>230</v>
      </c>
      <c r="H113" s="183" t="s">
        <v>25</v>
      </c>
      <c r="I113" s="183" t="s">
        <v>106</v>
      </c>
      <c r="J113" s="183" t="s">
        <v>310</v>
      </c>
      <c r="K113" s="183" t="s">
        <v>180</v>
      </c>
      <c r="L113" s="183" t="s">
        <v>225</v>
      </c>
      <c r="M113" s="184">
        <v>99</v>
      </c>
      <c r="N113" s="183" t="s">
        <v>857</v>
      </c>
      <c r="O113" s="184">
        <v>2</v>
      </c>
      <c r="P113" s="183" t="s">
        <v>45</v>
      </c>
      <c r="Q113" s="183" t="s">
        <v>858</v>
      </c>
      <c r="R113" s="183" t="s">
        <v>859</v>
      </c>
      <c r="S113" s="185">
        <v>44927</v>
      </c>
      <c r="T113" s="185" t="s">
        <v>494</v>
      </c>
      <c r="U113" s="183" t="s">
        <v>182</v>
      </c>
      <c r="V113" s="183" t="s">
        <v>487</v>
      </c>
      <c r="W113" s="184">
        <v>0</v>
      </c>
      <c r="X113" s="184"/>
      <c r="Y113" s="184"/>
      <c r="Z113" s="183"/>
      <c r="AA113" s="183"/>
      <c r="AB113" s="183" t="s">
        <v>860</v>
      </c>
      <c r="AC113" s="184">
        <v>1</v>
      </c>
      <c r="AD113" s="186"/>
      <c r="AE113" s="187"/>
      <c r="AF113" s="188"/>
      <c r="AG113" s="188"/>
      <c r="AH113" s="183" t="s">
        <v>487</v>
      </c>
      <c r="AI113" s="184">
        <v>0</v>
      </c>
      <c r="AJ113" s="181"/>
      <c r="AK113" s="106"/>
      <c r="AL113" s="106"/>
      <c r="AM113" s="106"/>
      <c r="AN113" s="106" t="s">
        <v>861</v>
      </c>
      <c r="AO113" s="107">
        <v>1</v>
      </c>
      <c r="AP113" s="106"/>
      <c r="AQ113" s="106"/>
      <c r="AR113" s="106"/>
      <c r="AS113" s="106"/>
      <c r="AT113" s="108"/>
      <c r="AU113" s="107">
        <v>2</v>
      </c>
      <c r="AV113" s="107" t="s">
        <v>489</v>
      </c>
      <c r="AW113" s="109" t="s">
        <v>489</v>
      </c>
      <c r="AX113" s="106"/>
    </row>
    <row r="114" spans="1:63" s="80" customFormat="1" ht="12" x14ac:dyDescent="0.2">
      <c r="A114" s="80" t="s">
        <v>490</v>
      </c>
      <c r="B114" s="183" t="s">
        <v>320</v>
      </c>
      <c r="C114" s="183" t="s">
        <v>48</v>
      </c>
      <c r="D114" s="183" t="s">
        <v>91</v>
      </c>
      <c r="E114" s="183" t="s">
        <v>336</v>
      </c>
      <c r="F114" s="183" t="s">
        <v>166</v>
      </c>
      <c r="G114" s="183" t="s">
        <v>230</v>
      </c>
      <c r="H114" s="183" t="s">
        <v>25</v>
      </c>
      <c r="I114" s="183" t="s">
        <v>106</v>
      </c>
      <c r="J114" s="183" t="s">
        <v>310</v>
      </c>
      <c r="K114" s="183" t="s">
        <v>170</v>
      </c>
      <c r="L114" s="183" t="s">
        <v>225</v>
      </c>
      <c r="M114" s="184">
        <v>100</v>
      </c>
      <c r="N114" s="183" t="s">
        <v>862</v>
      </c>
      <c r="O114" s="184">
        <v>4</v>
      </c>
      <c r="P114" s="183" t="s">
        <v>45</v>
      </c>
      <c r="Q114" s="183" t="s">
        <v>863</v>
      </c>
      <c r="R114" s="183" t="s">
        <v>864</v>
      </c>
      <c r="S114" s="185">
        <v>44927</v>
      </c>
      <c r="T114" s="185" t="s">
        <v>494</v>
      </c>
      <c r="U114" s="183" t="s">
        <v>182</v>
      </c>
      <c r="V114" s="183" t="s">
        <v>865</v>
      </c>
      <c r="W114" s="184">
        <v>1</v>
      </c>
      <c r="X114" s="184"/>
      <c r="Y114" s="189"/>
      <c r="Z114" s="206"/>
      <c r="AA114" s="183"/>
      <c r="AB114" s="183" t="s">
        <v>865</v>
      </c>
      <c r="AC114" s="184">
        <v>1</v>
      </c>
      <c r="AD114" s="186"/>
      <c r="AE114" s="187"/>
      <c r="AF114" s="188"/>
      <c r="AG114" s="188"/>
      <c r="AH114" s="183" t="s">
        <v>865</v>
      </c>
      <c r="AI114" s="184">
        <v>1</v>
      </c>
      <c r="AJ114" s="181"/>
      <c r="AK114" s="106"/>
      <c r="AL114" s="106"/>
      <c r="AM114" s="106"/>
      <c r="AN114" s="106" t="s">
        <v>865</v>
      </c>
      <c r="AO114" s="107">
        <v>1</v>
      </c>
      <c r="AP114" s="106"/>
      <c r="AQ114" s="106"/>
      <c r="AR114" s="106"/>
      <c r="AS114" s="106"/>
      <c r="AT114" s="108"/>
      <c r="AU114" s="107">
        <v>4</v>
      </c>
      <c r="AV114" s="110">
        <f>(Tabla3[[#This Row],[Avance cuantitativo I trimestre]]/AU114)</f>
        <v>0</v>
      </c>
      <c r="AW114" s="109">
        <f t="shared" ref="AW114:AW119" si="5">+AV114*100</f>
        <v>0</v>
      </c>
      <c r="AX114" s="106"/>
    </row>
    <row r="115" spans="1:63" s="80" customFormat="1" ht="12" x14ac:dyDescent="0.2">
      <c r="A115" s="80" t="s">
        <v>490</v>
      </c>
      <c r="B115" s="183" t="s">
        <v>320</v>
      </c>
      <c r="C115" s="183" t="s">
        <v>48</v>
      </c>
      <c r="D115" s="183" t="s">
        <v>91</v>
      </c>
      <c r="E115" s="183" t="s">
        <v>336</v>
      </c>
      <c r="F115" s="183" t="s">
        <v>166</v>
      </c>
      <c r="G115" s="183" t="s">
        <v>230</v>
      </c>
      <c r="H115" s="183" t="s">
        <v>25</v>
      </c>
      <c r="I115" s="183" t="s">
        <v>106</v>
      </c>
      <c r="J115" s="183" t="s">
        <v>310</v>
      </c>
      <c r="K115" s="183" t="s">
        <v>160</v>
      </c>
      <c r="L115" s="183" t="s">
        <v>225</v>
      </c>
      <c r="M115" s="184">
        <v>101</v>
      </c>
      <c r="N115" s="183" t="s">
        <v>866</v>
      </c>
      <c r="O115" s="184">
        <v>4</v>
      </c>
      <c r="P115" s="183" t="s">
        <v>45</v>
      </c>
      <c r="Q115" s="183" t="s">
        <v>867</v>
      </c>
      <c r="R115" s="183" t="s">
        <v>868</v>
      </c>
      <c r="S115" s="185">
        <v>44927</v>
      </c>
      <c r="T115" s="185" t="s">
        <v>494</v>
      </c>
      <c r="U115" s="183" t="s">
        <v>182</v>
      </c>
      <c r="V115" s="183" t="s">
        <v>869</v>
      </c>
      <c r="W115" s="184">
        <v>1</v>
      </c>
      <c r="X115" s="184"/>
      <c r="Y115" s="189"/>
      <c r="Z115" s="183"/>
      <c r="AA115" s="183"/>
      <c r="AB115" s="183" t="s">
        <v>869</v>
      </c>
      <c r="AC115" s="184">
        <v>1</v>
      </c>
      <c r="AD115" s="186"/>
      <c r="AE115" s="187"/>
      <c r="AF115" s="188"/>
      <c r="AG115" s="188"/>
      <c r="AH115" s="183" t="s">
        <v>869</v>
      </c>
      <c r="AI115" s="184">
        <v>1</v>
      </c>
      <c r="AJ115" s="181"/>
      <c r="AK115" s="106"/>
      <c r="AL115" s="106"/>
      <c r="AM115" s="106"/>
      <c r="AN115" s="106" t="s">
        <v>869</v>
      </c>
      <c r="AO115" s="107">
        <v>1</v>
      </c>
      <c r="AP115" s="106"/>
      <c r="AQ115" s="106"/>
      <c r="AR115" s="106"/>
      <c r="AS115" s="106"/>
      <c r="AT115" s="108"/>
      <c r="AU115" s="107">
        <v>4</v>
      </c>
      <c r="AV115" s="110">
        <f>(Tabla3[[#This Row],[Avance cuantitativo I trimestre]]/AU115)</f>
        <v>0</v>
      </c>
      <c r="AW115" s="109">
        <f t="shared" si="5"/>
        <v>0</v>
      </c>
      <c r="AX115" s="106"/>
    </row>
    <row r="116" spans="1:63" s="80" customFormat="1" ht="12" x14ac:dyDescent="0.2">
      <c r="B116" s="183" t="s">
        <v>173</v>
      </c>
      <c r="C116" s="183" t="s">
        <v>18</v>
      </c>
      <c r="D116" s="183" t="s">
        <v>50</v>
      </c>
      <c r="E116" s="183" t="s">
        <v>870</v>
      </c>
      <c r="F116" s="183" t="s">
        <v>68</v>
      </c>
      <c r="G116" s="183" t="s">
        <v>221</v>
      </c>
      <c r="H116" s="183" t="s">
        <v>25</v>
      </c>
      <c r="I116" s="183" t="s">
        <v>128</v>
      </c>
      <c r="J116" s="183" t="s">
        <v>355</v>
      </c>
      <c r="K116" s="183" t="s">
        <v>215</v>
      </c>
      <c r="L116" s="183" t="s">
        <v>225</v>
      </c>
      <c r="M116" s="184">
        <v>102</v>
      </c>
      <c r="N116" s="183" t="s">
        <v>871</v>
      </c>
      <c r="O116" s="184">
        <v>4</v>
      </c>
      <c r="P116" s="183" t="s">
        <v>45</v>
      </c>
      <c r="Q116" s="183" t="s">
        <v>872</v>
      </c>
      <c r="R116" s="183" t="s">
        <v>554</v>
      </c>
      <c r="S116" s="185">
        <v>44927</v>
      </c>
      <c r="T116" s="185">
        <v>45291</v>
      </c>
      <c r="U116" s="183" t="s">
        <v>273</v>
      </c>
      <c r="V116" s="183" t="s">
        <v>873</v>
      </c>
      <c r="W116" s="184">
        <v>1</v>
      </c>
      <c r="X116" s="184"/>
      <c r="Y116" s="189"/>
      <c r="Z116" s="183"/>
      <c r="AA116" s="183"/>
      <c r="AB116" s="183" t="s">
        <v>873</v>
      </c>
      <c r="AC116" s="184">
        <v>1</v>
      </c>
      <c r="AD116" s="186"/>
      <c r="AE116" s="187"/>
      <c r="AF116" s="188"/>
      <c r="AG116" s="188"/>
      <c r="AH116" s="183" t="s">
        <v>873</v>
      </c>
      <c r="AI116" s="184">
        <v>1</v>
      </c>
      <c r="AJ116" s="181"/>
      <c r="AK116" s="106"/>
      <c r="AL116" s="106"/>
      <c r="AM116" s="106"/>
      <c r="AN116" s="106" t="s">
        <v>873</v>
      </c>
      <c r="AO116" s="107">
        <v>1</v>
      </c>
      <c r="AP116" s="106"/>
      <c r="AQ116" s="106"/>
      <c r="AR116" s="106"/>
      <c r="AS116" s="106"/>
      <c r="AT116" s="108"/>
      <c r="AU116" s="107">
        <v>4</v>
      </c>
      <c r="AV116" s="110">
        <f>(Tabla3[[#This Row],[Avance cuantitativo I trimestre]]/AU116)</f>
        <v>0</v>
      </c>
      <c r="AW116" s="109">
        <f t="shared" si="5"/>
        <v>0</v>
      </c>
      <c r="AX116" s="106"/>
    </row>
    <row r="117" spans="1:63" s="80" customFormat="1" ht="12" x14ac:dyDescent="0.2">
      <c r="B117" s="183" t="s">
        <v>209</v>
      </c>
      <c r="C117" s="183" t="s">
        <v>48</v>
      </c>
      <c r="D117" s="183" t="s">
        <v>50</v>
      </c>
      <c r="E117" s="183" t="s">
        <v>551</v>
      </c>
      <c r="F117" s="183" t="s">
        <v>68</v>
      </c>
      <c r="G117" s="183" t="s">
        <v>221</v>
      </c>
      <c r="H117" s="183" t="s">
        <v>25</v>
      </c>
      <c r="I117" s="183" t="s">
        <v>128</v>
      </c>
      <c r="J117" s="183" t="s">
        <v>351</v>
      </c>
      <c r="K117" s="183" t="s">
        <v>215</v>
      </c>
      <c r="L117" s="183" t="s">
        <v>225</v>
      </c>
      <c r="M117" s="184">
        <v>103</v>
      </c>
      <c r="N117" s="183" t="s">
        <v>874</v>
      </c>
      <c r="O117" s="184">
        <v>4</v>
      </c>
      <c r="P117" s="183" t="s">
        <v>45</v>
      </c>
      <c r="Q117" s="183" t="s">
        <v>875</v>
      </c>
      <c r="R117" s="183" t="s">
        <v>876</v>
      </c>
      <c r="S117" s="185">
        <v>44927</v>
      </c>
      <c r="T117" s="185">
        <v>45291</v>
      </c>
      <c r="U117" s="183" t="s">
        <v>273</v>
      </c>
      <c r="V117" s="183" t="s">
        <v>877</v>
      </c>
      <c r="W117" s="184">
        <v>1</v>
      </c>
      <c r="X117" s="184"/>
      <c r="Y117" s="189"/>
      <c r="Z117" s="183"/>
      <c r="AA117" s="183"/>
      <c r="AB117" s="183" t="s">
        <v>877</v>
      </c>
      <c r="AC117" s="184">
        <v>1</v>
      </c>
      <c r="AD117" s="186"/>
      <c r="AE117" s="187"/>
      <c r="AF117" s="188"/>
      <c r="AG117" s="188"/>
      <c r="AH117" s="183" t="s">
        <v>877</v>
      </c>
      <c r="AI117" s="184">
        <v>1</v>
      </c>
      <c r="AJ117" s="181"/>
      <c r="AK117" s="106"/>
      <c r="AL117" s="106"/>
      <c r="AM117" s="106"/>
      <c r="AN117" s="106" t="s">
        <v>877</v>
      </c>
      <c r="AO117" s="107">
        <v>1</v>
      </c>
      <c r="AP117" s="106"/>
      <c r="AQ117" s="106"/>
      <c r="AR117" s="106"/>
      <c r="AS117" s="106"/>
      <c r="AT117" s="108"/>
      <c r="AU117" s="107">
        <v>4</v>
      </c>
      <c r="AV117" s="110">
        <f>(Tabla3[[#This Row],[Avance cuantitativo I trimestre]]/AU117)</f>
        <v>0</v>
      </c>
      <c r="AW117" s="109">
        <f t="shared" si="5"/>
        <v>0</v>
      </c>
      <c r="AX117" s="106"/>
    </row>
    <row r="118" spans="1:63" s="80" customFormat="1" ht="12" x14ac:dyDescent="0.2">
      <c r="B118" s="183" t="s">
        <v>254</v>
      </c>
      <c r="C118" s="183" t="s">
        <v>48</v>
      </c>
      <c r="D118" s="183" t="s">
        <v>78</v>
      </c>
      <c r="E118" s="183" t="s">
        <v>254</v>
      </c>
      <c r="F118" s="183" t="s">
        <v>93</v>
      </c>
      <c r="G118" s="183" t="s">
        <v>116</v>
      </c>
      <c r="H118" s="183" t="s">
        <v>25</v>
      </c>
      <c r="I118" s="183" t="s">
        <v>41</v>
      </c>
      <c r="J118" s="183" t="s">
        <v>403</v>
      </c>
      <c r="K118" s="183" t="s">
        <v>257</v>
      </c>
      <c r="L118" s="183" t="s">
        <v>225</v>
      </c>
      <c r="M118" s="184">
        <v>104</v>
      </c>
      <c r="N118" s="183" t="s">
        <v>878</v>
      </c>
      <c r="O118" s="184">
        <v>4</v>
      </c>
      <c r="P118" s="183" t="s">
        <v>45</v>
      </c>
      <c r="Q118" s="183" t="s">
        <v>879</v>
      </c>
      <c r="R118" s="183" t="s">
        <v>880</v>
      </c>
      <c r="S118" s="185">
        <v>44927</v>
      </c>
      <c r="T118" s="185" t="s">
        <v>494</v>
      </c>
      <c r="U118" s="183" t="s">
        <v>142</v>
      </c>
      <c r="V118" s="183" t="s">
        <v>879</v>
      </c>
      <c r="W118" s="184">
        <v>1</v>
      </c>
      <c r="X118" s="184"/>
      <c r="Y118" s="189"/>
      <c r="Z118" s="183"/>
      <c r="AA118" s="183"/>
      <c r="AB118" s="183" t="s">
        <v>879</v>
      </c>
      <c r="AC118" s="184">
        <v>1</v>
      </c>
      <c r="AD118" s="186"/>
      <c r="AE118" s="187"/>
      <c r="AF118" s="188"/>
      <c r="AG118" s="188"/>
      <c r="AH118" s="183" t="s">
        <v>879</v>
      </c>
      <c r="AI118" s="184">
        <v>1</v>
      </c>
      <c r="AJ118" s="181"/>
      <c r="AK118" s="106"/>
      <c r="AL118" s="106"/>
      <c r="AM118" s="106"/>
      <c r="AN118" s="106" t="s">
        <v>879</v>
      </c>
      <c r="AO118" s="107">
        <v>1</v>
      </c>
      <c r="AP118" s="106"/>
      <c r="AQ118" s="106"/>
      <c r="AR118" s="106"/>
      <c r="AS118" s="106"/>
      <c r="AT118" s="108"/>
      <c r="AU118" s="107">
        <v>4</v>
      </c>
      <c r="AV118" s="110">
        <f>(Tabla3[[#This Row],[Avance cuantitativo I trimestre]]/AU118)</f>
        <v>0</v>
      </c>
      <c r="AW118" s="109">
        <f t="shared" si="5"/>
        <v>0</v>
      </c>
      <c r="AX118" s="106"/>
    </row>
    <row r="119" spans="1:63" s="80" customFormat="1" ht="12" x14ac:dyDescent="0.2">
      <c r="B119" s="183" t="s">
        <v>320</v>
      </c>
      <c r="C119" s="183" t="s">
        <v>18</v>
      </c>
      <c r="D119" s="183" t="s">
        <v>50</v>
      </c>
      <c r="E119" s="183" t="s">
        <v>228</v>
      </c>
      <c r="F119" s="183" t="s">
        <v>93</v>
      </c>
      <c r="G119" s="183" t="s">
        <v>221</v>
      </c>
      <c r="H119" s="183" t="s">
        <v>55</v>
      </c>
      <c r="I119" s="183" t="s">
        <v>178</v>
      </c>
      <c r="J119" s="183" t="s">
        <v>380</v>
      </c>
      <c r="K119" s="183" t="s">
        <v>257</v>
      </c>
      <c r="L119" s="183" t="s">
        <v>225</v>
      </c>
      <c r="M119" s="184">
        <v>105</v>
      </c>
      <c r="N119" s="183" t="s">
        <v>881</v>
      </c>
      <c r="O119" s="184">
        <v>1</v>
      </c>
      <c r="P119" s="183" t="s">
        <v>60</v>
      </c>
      <c r="Q119" s="183" t="s">
        <v>882</v>
      </c>
      <c r="R119" s="183" t="s">
        <v>883</v>
      </c>
      <c r="S119" s="185">
        <v>44927</v>
      </c>
      <c r="T119" s="185" t="s">
        <v>494</v>
      </c>
      <c r="U119" s="183" t="s">
        <v>261</v>
      </c>
      <c r="V119" s="183" t="s">
        <v>884</v>
      </c>
      <c r="W119" s="184" t="s">
        <v>885</v>
      </c>
      <c r="X119" s="184"/>
      <c r="Y119" s="189"/>
      <c r="Z119" s="183"/>
      <c r="AA119" s="183"/>
      <c r="AB119" s="183" t="s">
        <v>884</v>
      </c>
      <c r="AC119" s="207">
        <v>0.5</v>
      </c>
      <c r="AD119" s="186"/>
      <c r="AE119" s="187"/>
      <c r="AF119" s="188"/>
      <c r="AG119" s="188"/>
      <c r="AH119" s="183" t="s">
        <v>884</v>
      </c>
      <c r="AI119" s="184">
        <v>0.75</v>
      </c>
      <c r="AJ119" s="181"/>
      <c r="AK119" s="106"/>
      <c r="AL119" s="106"/>
      <c r="AM119" s="106"/>
      <c r="AN119" s="106" t="s">
        <v>886</v>
      </c>
      <c r="AO119" s="107">
        <v>1</v>
      </c>
      <c r="AP119" s="106"/>
      <c r="AQ119" s="106"/>
      <c r="AR119" s="106"/>
      <c r="AS119" s="106"/>
      <c r="AT119" s="108"/>
      <c r="AU119" s="107">
        <v>1</v>
      </c>
      <c r="AV119" s="110">
        <f>(Tabla3[[#This Row],[Avance cuantitativo I trimestre]]/AU119)</f>
        <v>0</v>
      </c>
      <c r="AW119" s="109">
        <f t="shared" si="5"/>
        <v>0</v>
      </c>
      <c r="AX119" s="106"/>
    </row>
    <row r="120" spans="1:63" s="80" customFormat="1" ht="12" x14ac:dyDescent="0.2">
      <c r="B120" s="183" t="s">
        <v>32</v>
      </c>
      <c r="C120" s="183" t="s">
        <v>63</v>
      </c>
      <c r="D120" s="183" t="s">
        <v>20</v>
      </c>
      <c r="E120" s="183" t="s">
        <v>887</v>
      </c>
      <c r="F120" s="183" t="s">
        <v>186</v>
      </c>
      <c r="G120" s="183" t="s">
        <v>555</v>
      </c>
      <c r="H120" s="183" t="s">
        <v>25</v>
      </c>
      <c r="I120" s="183" t="s">
        <v>188</v>
      </c>
      <c r="J120" s="183" t="s">
        <v>385</v>
      </c>
      <c r="K120" s="183" t="s">
        <v>257</v>
      </c>
      <c r="L120" s="183" t="s">
        <v>73</v>
      </c>
      <c r="M120" s="184">
        <v>106</v>
      </c>
      <c r="N120" s="183" t="s">
        <v>888</v>
      </c>
      <c r="O120" s="189">
        <v>1</v>
      </c>
      <c r="P120" s="183" t="s">
        <v>30</v>
      </c>
      <c r="Q120" s="183" t="s">
        <v>889</v>
      </c>
      <c r="R120" s="183" t="s">
        <v>890</v>
      </c>
      <c r="S120" s="185">
        <v>44927</v>
      </c>
      <c r="T120" s="185" t="s">
        <v>494</v>
      </c>
      <c r="U120" s="183" t="s">
        <v>241</v>
      </c>
      <c r="V120" s="183" t="s">
        <v>891</v>
      </c>
      <c r="W120" s="189">
        <v>1</v>
      </c>
      <c r="X120" s="195"/>
      <c r="Y120" s="189"/>
      <c r="Z120" s="183"/>
      <c r="AA120" s="183"/>
      <c r="AB120" s="183" t="s">
        <v>891</v>
      </c>
      <c r="AC120" s="189">
        <v>1</v>
      </c>
      <c r="AD120" s="200"/>
      <c r="AE120" s="187"/>
      <c r="AF120" s="188"/>
      <c r="AG120" s="198"/>
      <c r="AH120" s="183" t="s">
        <v>891</v>
      </c>
      <c r="AI120" s="189">
        <v>1</v>
      </c>
      <c r="AJ120" s="181"/>
      <c r="AK120" s="106"/>
      <c r="AL120" s="106"/>
      <c r="AM120" s="106"/>
      <c r="AN120" s="106" t="s">
        <v>891</v>
      </c>
      <c r="AO120" s="78">
        <v>1</v>
      </c>
      <c r="AP120" s="106"/>
      <c r="AQ120" s="106"/>
      <c r="AR120" s="106"/>
      <c r="AS120" s="106"/>
      <c r="AT120" s="108"/>
      <c r="AU120" s="113">
        <v>1</v>
      </c>
      <c r="AV120" s="78">
        <f>(+Tabla3[[#This Row],[Porcentaje de cumplimiento 
I trimestre]]/AU120)/4</f>
        <v>0</v>
      </c>
      <c r="AW120" s="109">
        <v>25</v>
      </c>
      <c r="AX120" s="106"/>
    </row>
    <row r="121" spans="1:63" s="80" customFormat="1" ht="12" x14ac:dyDescent="0.2">
      <c r="B121" s="183" t="s">
        <v>32</v>
      </c>
      <c r="C121" s="183" t="s">
        <v>63</v>
      </c>
      <c r="D121" s="183" t="s">
        <v>20</v>
      </c>
      <c r="E121" s="183" t="s">
        <v>887</v>
      </c>
      <c r="F121" s="183" t="s">
        <v>186</v>
      </c>
      <c r="G121" s="183" t="s">
        <v>555</v>
      </c>
      <c r="H121" s="183" t="s">
        <v>25</v>
      </c>
      <c r="I121" s="183" t="s">
        <v>188</v>
      </c>
      <c r="J121" s="183" t="s">
        <v>385</v>
      </c>
      <c r="K121" s="183" t="s">
        <v>257</v>
      </c>
      <c r="L121" s="183" t="s">
        <v>73</v>
      </c>
      <c r="M121" s="184">
        <v>107</v>
      </c>
      <c r="N121" s="183" t="s">
        <v>892</v>
      </c>
      <c r="O121" s="189">
        <v>1</v>
      </c>
      <c r="P121" s="183" t="s">
        <v>30</v>
      </c>
      <c r="Q121" s="183" t="s">
        <v>893</v>
      </c>
      <c r="R121" s="183" t="s">
        <v>894</v>
      </c>
      <c r="S121" s="185">
        <v>44927</v>
      </c>
      <c r="T121" s="185" t="s">
        <v>494</v>
      </c>
      <c r="U121" s="183" t="s">
        <v>241</v>
      </c>
      <c r="V121" s="183" t="s">
        <v>895</v>
      </c>
      <c r="W121" s="189">
        <v>1</v>
      </c>
      <c r="X121" s="184"/>
      <c r="Y121" s="189"/>
      <c r="Z121" s="183"/>
      <c r="AA121" s="183"/>
      <c r="AB121" s="183" t="s">
        <v>895</v>
      </c>
      <c r="AC121" s="189">
        <v>1</v>
      </c>
      <c r="AD121" s="186"/>
      <c r="AE121" s="187"/>
      <c r="AF121" s="188"/>
      <c r="AG121" s="198"/>
      <c r="AH121" s="183" t="s">
        <v>895</v>
      </c>
      <c r="AI121" s="189">
        <v>1</v>
      </c>
      <c r="AJ121" s="181"/>
      <c r="AK121" s="106"/>
      <c r="AL121" s="106"/>
      <c r="AM121" s="106"/>
      <c r="AN121" s="106" t="s">
        <v>895</v>
      </c>
      <c r="AO121" s="78">
        <v>1</v>
      </c>
      <c r="AP121" s="106"/>
      <c r="AQ121" s="106"/>
      <c r="AR121" s="106"/>
      <c r="AS121" s="106"/>
      <c r="AT121" s="108"/>
      <c r="AU121" s="113">
        <v>1</v>
      </c>
      <c r="AV121" s="78">
        <f>(+Tabla3[[#This Row],[Porcentaje de cumplimiento 
I trimestre]]/AU121)/4</f>
        <v>0</v>
      </c>
      <c r="AW121" s="109">
        <v>25</v>
      </c>
      <c r="AX121" s="106"/>
    </row>
    <row r="122" spans="1:63" s="80" customFormat="1" ht="12" x14ac:dyDescent="0.2">
      <c r="B122" s="183" t="s">
        <v>75</v>
      </c>
      <c r="C122" s="183" t="s">
        <v>48</v>
      </c>
      <c r="D122" s="183" t="s">
        <v>50</v>
      </c>
      <c r="E122" s="183" t="s">
        <v>896</v>
      </c>
      <c r="F122" s="183" t="s">
        <v>186</v>
      </c>
      <c r="G122" s="183" t="s">
        <v>69</v>
      </c>
      <c r="H122" s="183" t="s">
        <v>55</v>
      </c>
      <c r="I122" s="183" t="s">
        <v>188</v>
      </c>
      <c r="J122" s="183" t="s">
        <v>384</v>
      </c>
      <c r="K122" s="183" t="s">
        <v>257</v>
      </c>
      <c r="L122" s="183" t="s">
        <v>73</v>
      </c>
      <c r="M122" s="184">
        <v>108</v>
      </c>
      <c r="N122" s="183" t="s">
        <v>897</v>
      </c>
      <c r="O122" s="189">
        <v>1</v>
      </c>
      <c r="P122" s="183" t="s">
        <v>30</v>
      </c>
      <c r="Q122" s="183" t="s">
        <v>898</v>
      </c>
      <c r="R122" s="183" t="s">
        <v>894</v>
      </c>
      <c r="S122" s="185">
        <v>44927</v>
      </c>
      <c r="T122" s="185" t="s">
        <v>494</v>
      </c>
      <c r="U122" s="183" t="s">
        <v>241</v>
      </c>
      <c r="V122" s="183" t="s">
        <v>899</v>
      </c>
      <c r="W122" s="189">
        <v>1</v>
      </c>
      <c r="X122" s="184"/>
      <c r="Y122" s="189"/>
      <c r="Z122" s="190"/>
      <c r="AA122" s="183"/>
      <c r="AB122" s="183" t="s">
        <v>899</v>
      </c>
      <c r="AC122" s="189">
        <v>1</v>
      </c>
      <c r="AD122" s="201"/>
      <c r="AE122" s="187"/>
      <c r="AF122" s="188"/>
      <c r="AG122" s="188"/>
      <c r="AH122" s="183" t="s">
        <v>899</v>
      </c>
      <c r="AI122" s="189">
        <v>1</v>
      </c>
      <c r="AJ122" s="181"/>
      <c r="AK122" s="106"/>
      <c r="AL122" s="106"/>
      <c r="AM122" s="106"/>
      <c r="AN122" s="106" t="s">
        <v>899</v>
      </c>
      <c r="AO122" s="78">
        <v>1</v>
      </c>
      <c r="AP122" s="106"/>
      <c r="AQ122" s="106"/>
      <c r="AR122" s="106"/>
      <c r="AS122" s="106"/>
      <c r="AT122" s="108"/>
      <c r="AU122" s="113">
        <v>1</v>
      </c>
      <c r="AV122" s="78">
        <f>(+Tabla3[[#This Row],[Porcentaje de cumplimiento 
I trimestre]]/AU122)/4</f>
        <v>0</v>
      </c>
      <c r="AW122" s="109">
        <v>25</v>
      </c>
      <c r="AX122" s="106"/>
    </row>
    <row r="123" spans="1:63" s="80" customFormat="1" ht="12" x14ac:dyDescent="0.2">
      <c r="B123" s="183" t="s">
        <v>297</v>
      </c>
      <c r="C123" s="183" t="s">
        <v>18</v>
      </c>
      <c r="D123" s="183" t="s">
        <v>20</v>
      </c>
      <c r="E123" s="183" t="s">
        <v>900</v>
      </c>
      <c r="F123" s="183" t="s">
        <v>53</v>
      </c>
      <c r="G123" s="183" t="s">
        <v>221</v>
      </c>
      <c r="H123" s="183" t="s">
        <v>25</v>
      </c>
      <c r="I123" s="183" t="s">
        <v>213</v>
      </c>
      <c r="J123" s="183" t="s">
        <v>399</v>
      </c>
      <c r="K123" s="183" t="s">
        <v>257</v>
      </c>
      <c r="L123" s="183" t="s">
        <v>225</v>
      </c>
      <c r="M123" s="184">
        <v>109</v>
      </c>
      <c r="N123" s="183" t="s">
        <v>901</v>
      </c>
      <c r="O123" s="184">
        <v>12</v>
      </c>
      <c r="P123" s="183" t="s">
        <v>45</v>
      </c>
      <c r="Q123" s="183" t="s">
        <v>902</v>
      </c>
      <c r="R123" s="183" t="s">
        <v>903</v>
      </c>
      <c r="S123" s="185">
        <v>44929</v>
      </c>
      <c r="T123" s="185" t="s">
        <v>494</v>
      </c>
      <c r="U123" s="183" t="s">
        <v>265</v>
      </c>
      <c r="V123" s="183" t="s">
        <v>904</v>
      </c>
      <c r="W123" s="184">
        <v>3</v>
      </c>
      <c r="X123" s="184"/>
      <c r="Y123" s="189"/>
      <c r="Z123" s="183"/>
      <c r="AA123" s="183"/>
      <c r="AB123" s="183" t="s">
        <v>904</v>
      </c>
      <c r="AC123" s="184">
        <v>3</v>
      </c>
      <c r="AD123" s="186"/>
      <c r="AE123" s="187"/>
      <c r="AF123" s="188"/>
      <c r="AG123" s="188"/>
      <c r="AH123" s="183" t="s">
        <v>904</v>
      </c>
      <c r="AI123" s="184">
        <v>3</v>
      </c>
      <c r="AJ123" s="181"/>
      <c r="AK123" s="106"/>
      <c r="AL123" s="106"/>
      <c r="AM123" s="106"/>
      <c r="AN123" s="106" t="s">
        <v>904</v>
      </c>
      <c r="AO123" s="107">
        <v>3</v>
      </c>
      <c r="AP123" s="106"/>
      <c r="AQ123" s="106"/>
      <c r="AR123" s="106"/>
      <c r="AS123" s="106"/>
      <c r="AT123" s="108"/>
      <c r="AU123" s="113">
        <v>1</v>
      </c>
      <c r="AV123" s="78">
        <f>(+Tabla3[[#This Row],[Porcentaje de cumplimiento 
I trimestre]]/AU123)/4</f>
        <v>0</v>
      </c>
      <c r="AW123" s="109">
        <v>25</v>
      </c>
      <c r="AX123" s="106"/>
    </row>
    <row r="124" spans="1:63" s="81" customFormat="1" ht="12" x14ac:dyDescent="0.2">
      <c r="A124" s="80"/>
      <c r="B124" s="183" t="s">
        <v>248</v>
      </c>
      <c r="C124" s="183" t="s">
        <v>18</v>
      </c>
      <c r="D124" s="183" t="s">
        <v>20</v>
      </c>
      <c r="E124" s="183" t="s">
        <v>905</v>
      </c>
      <c r="F124" s="183" t="s">
        <v>53</v>
      </c>
      <c r="G124" s="183" t="s">
        <v>221</v>
      </c>
      <c r="H124" s="183" t="s">
        <v>25</v>
      </c>
      <c r="I124" s="183" t="s">
        <v>213</v>
      </c>
      <c r="J124" s="183" t="s">
        <v>399</v>
      </c>
      <c r="K124" s="183" t="s">
        <v>257</v>
      </c>
      <c r="L124" s="183" t="s">
        <v>225</v>
      </c>
      <c r="M124" s="184">
        <v>110</v>
      </c>
      <c r="N124" s="183" t="s">
        <v>906</v>
      </c>
      <c r="O124" s="184">
        <v>12</v>
      </c>
      <c r="P124" s="183" t="s">
        <v>45</v>
      </c>
      <c r="Q124" s="183" t="s">
        <v>907</v>
      </c>
      <c r="R124" s="183" t="s">
        <v>903</v>
      </c>
      <c r="S124" s="185">
        <v>44929</v>
      </c>
      <c r="T124" s="185" t="s">
        <v>494</v>
      </c>
      <c r="U124" s="183" t="s">
        <v>265</v>
      </c>
      <c r="V124" s="183" t="s">
        <v>904</v>
      </c>
      <c r="W124" s="184">
        <v>3</v>
      </c>
      <c r="X124" s="184"/>
      <c r="Y124" s="189"/>
      <c r="Z124" s="183"/>
      <c r="AA124" s="183"/>
      <c r="AB124" s="183" t="s">
        <v>904</v>
      </c>
      <c r="AC124" s="184">
        <v>3</v>
      </c>
      <c r="AD124" s="186"/>
      <c r="AE124" s="187"/>
      <c r="AF124" s="188"/>
      <c r="AG124" s="188"/>
      <c r="AH124" s="183" t="s">
        <v>904</v>
      </c>
      <c r="AI124" s="184">
        <v>3</v>
      </c>
      <c r="AJ124" s="181"/>
      <c r="AK124" s="106"/>
      <c r="AL124" s="106"/>
      <c r="AM124" s="106"/>
      <c r="AN124" s="106" t="s">
        <v>904</v>
      </c>
      <c r="AO124" s="107">
        <v>3</v>
      </c>
      <c r="AP124" s="106"/>
      <c r="AQ124" s="106"/>
      <c r="AR124" s="106"/>
      <c r="AS124" s="106"/>
      <c r="AT124" s="108"/>
      <c r="AU124" s="107">
        <v>12</v>
      </c>
      <c r="AV124" s="110">
        <f>(Tabla3[[#This Row],[Avance cuantitativo I trimestre]]/AU124)</f>
        <v>0</v>
      </c>
      <c r="AW124" s="109">
        <f>+AV124*100</f>
        <v>0</v>
      </c>
      <c r="AX124" s="106"/>
      <c r="AY124" s="80"/>
      <c r="AZ124" s="80" t="s">
        <v>908</v>
      </c>
      <c r="BA124" s="163"/>
      <c r="BB124" s="163"/>
      <c r="BC124" s="80"/>
      <c r="BD124" s="80"/>
      <c r="BE124" s="80"/>
      <c r="BF124" s="80"/>
      <c r="BG124" s="80"/>
      <c r="BH124" s="80"/>
      <c r="BI124" s="80"/>
      <c r="BJ124" s="80"/>
      <c r="BK124" s="80"/>
    </row>
    <row r="125" spans="1:63" s="81" customFormat="1" ht="12" x14ac:dyDescent="0.2">
      <c r="A125" s="80"/>
      <c r="B125" s="183" t="s">
        <v>227</v>
      </c>
      <c r="C125" s="183" t="s">
        <v>63</v>
      </c>
      <c r="D125" s="183" t="s">
        <v>20</v>
      </c>
      <c r="E125" s="183" t="s">
        <v>909</v>
      </c>
      <c r="F125" s="183" t="s">
        <v>53</v>
      </c>
      <c r="G125" s="183" t="s">
        <v>221</v>
      </c>
      <c r="H125" s="183" t="s">
        <v>25</v>
      </c>
      <c r="I125" s="183" t="s">
        <v>158</v>
      </c>
      <c r="J125" s="183" t="s">
        <v>369</v>
      </c>
      <c r="K125" s="183" t="s">
        <v>257</v>
      </c>
      <c r="L125" s="183" t="s">
        <v>98</v>
      </c>
      <c r="M125" s="184">
        <v>111</v>
      </c>
      <c r="N125" s="183" t="s">
        <v>910</v>
      </c>
      <c r="O125" s="184">
        <v>2</v>
      </c>
      <c r="P125" s="183" t="s">
        <v>45</v>
      </c>
      <c r="Q125" s="183" t="s">
        <v>911</v>
      </c>
      <c r="R125" s="183" t="s">
        <v>912</v>
      </c>
      <c r="S125" s="185">
        <v>44927</v>
      </c>
      <c r="T125" s="185" t="s">
        <v>913</v>
      </c>
      <c r="U125" s="183" t="s">
        <v>258</v>
      </c>
      <c r="V125" s="183" t="s">
        <v>487</v>
      </c>
      <c r="W125" s="184">
        <v>0</v>
      </c>
      <c r="X125" s="184"/>
      <c r="Y125" s="184"/>
      <c r="Z125" s="183"/>
      <c r="AA125" s="183"/>
      <c r="AB125" s="183" t="s">
        <v>914</v>
      </c>
      <c r="AC125" s="184">
        <v>1</v>
      </c>
      <c r="AD125" s="186"/>
      <c r="AE125" s="187"/>
      <c r="AF125" s="188"/>
      <c r="AG125" s="188"/>
      <c r="AH125" s="183" t="s">
        <v>487</v>
      </c>
      <c r="AI125" s="184">
        <v>0</v>
      </c>
      <c r="AJ125" s="181"/>
      <c r="AK125" s="106"/>
      <c r="AL125" s="106"/>
      <c r="AM125" s="106"/>
      <c r="AN125" s="106" t="s">
        <v>914</v>
      </c>
      <c r="AO125" s="107">
        <v>1</v>
      </c>
      <c r="AP125" s="106"/>
      <c r="AQ125" s="106"/>
      <c r="AR125" s="106"/>
      <c r="AS125" s="106"/>
      <c r="AT125" s="108"/>
      <c r="AU125" s="107">
        <v>2</v>
      </c>
      <c r="AV125" s="107" t="s">
        <v>489</v>
      </c>
      <c r="AW125" s="109" t="s">
        <v>489</v>
      </c>
      <c r="AX125" s="106"/>
      <c r="AY125" s="80"/>
      <c r="AZ125" s="80" t="s">
        <v>915</v>
      </c>
      <c r="BA125" s="80"/>
      <c r="BB125" s="163"/>
      <c r="BC125" s="80"/>
      <c r="BD125" s="80"/>
      <c r="BE125" s="80"/>
      <c r="BF125" s="80"/>
      <c r="BG125" s="80"/>
      <c r="BH125" s="80"/>
      <c r="BI125" s="80"/>
      <c r="BJ125" s="80"/>
      <c r="BK125" s="80" t="s">
        <v>916</v>
      </c>
    </row>
    <row r="126" spans="1:63" s="81" customFormat="1" ht="12" x14ac:dyDescent="0.2">
      <c r="A126" s="80"/>
      <c r="B126" s="183" t="s">
        <v>227</v>
      </c>
      <c r="C126" s="183" t="s">
        <v>63</v>
      </c>
      <c r="D126" s="183" t="s">
        <v>20</v>
      </c>
      <c r="E126" s="183" t="s">
        <v>909</v>
      </c>
      <c r="F126" s="183" t="s">
        <v>53</v>
      </c>
      <c r="G126" s="183" t="s">
        <v>221</v>
      </c>
      <c r="H126" s="183" t="s">
        <v>25</v>
      </c>
      <c r="I126" s="183" t="s">
        <v>158</v>
      </c>
      <c r="J126" s="183" t="s">
        <v>370</v>
      </c>
      <c r="K126" s="183" t="s">
        <v>257</v>
      </c>
      <c r="L126" s="183" t="s">
        <v>98</v>
      </c>
      <c r="M126" s="184">
        <v>112</v>
      </c>
      <c r="N126" s="183" t="s">
        <v>917</v>
      </c>
      <c r="O126" s="184">
        <v>2</v>
      </c>
      <c r="P126" s="183" t="s">
        <v>45</v>
      </c>
      <c r="Q126" s="183" t="s">
        <v>918</v>
      </c>
      <c r="R126" s="183" t="s">
        <v>919</v>
      </c>
      <c r="S126" s="185">
        <v>44927</v>
      </c>
      <c r="T126" s="185" t="s">
        <v>920</v>
      </c>
      <c r="U126" s="183" t="s">
        <v>258</v>
      </c>
      <c r="V126" s="183" t="s">
        <v>487</v>
      </c>
      <c r="W126" s="184">
        <v>0</v>
      </c>
      <c r="X126" s="184"/>
      <c r="Y126" s="184"/>
      <c r="Z126" s="183"/>
      <c r="AA126" s="183"/>
      <c r="AB126" s="183" t="s">
        <v>921</v>
      </c>
      <c r="AC126" s="184">
        <v>1</v>
      </c>
      <c r="AD126" s="186"/>
      <c r="AE126" s="187"/>
      <c r="AF126" s="188"/>
      <c r="AG126" s="188"/>
      <c r="AH126" s="183" t="s">
        <v>487</v>
      </c>
      <c r="AI126" s="184">
        <v>0</v>
      </c>
      <c r="AJ126" s="181"/>
      <c r="AK126" s="106"/>
      <c r="AL126" s="106"/>
      <c r="AM126" s="106"/>
      <c r="AN126" s="106" t="s">
        <v>921</v>
      </c>
      <c r="AO126" s="107">
        <v>1</v>
      </c>
      <c r="AP126" s="106"/>
      <c r="AQ126" s="106"/>
      <c r="AR126" s="106"/>
      <c r="AS126" s="106"/>
      <c r="AT126" s="108"/>
      <c r="AU126" s="107">
        <v>2</v>
      </c>
      <c r="AV126" s="107" t="s">
        <v>489</v>
      </c>
      <c r="AW126" s="109" t="s">
        <v>489</v>
      </c>
      <c r="AX126" s="106"/>
      <c r="AY126" s="80"/>
      <c r="AZ126" s="80" t="s">
        <v>915</v>
      </c>
      <c r="BA126" s="80"/>
      <c r="BB126" s="163"/>
      <c r="BC126" s="80"/>
      <c r="BD126" s="80"/>
      <c r="BE126" s="80"/>
      <c r="BF126" s="80"/>
      <c r="BG126" s="80"/>
      <c r="BH126" s="80"/>
      <c r="BI126" s="80"/>
      <c r="BJ126" s="80"/>
      <c r="BK126" s="80"/>
    </row>
    <row r="127" spans="1:63" s="81" customFormat="1" ht="12" x14ac:dyDescent="0.2">
      <c r="A127" s="80"/>
      <c r="B127" s="183" t="s">
        <v>285</v>
      </c>
      <c r="C127" s="183" t="s">
        <v>48</v>
      </c>
      <c r="D127" s="183" t="s">
        <v>78</v>
      </c>
      <c r="E127" s="183" t="s">
        <v>922</v>
      </c>
      <c r="F127" s="183" t="s">
        <v>53</v>
      </c>
      <c r="G127" s="183" t="s">
        <v>221</v>
      </c>
      <c r="H127" s="183" t="s">
        <v>25</v>
      </c>
      <c r="I127" s="183" t="s">
        <v>26</v>
      </c>
      <c r="J127" s="183" t="s">
        <v>42</v>
      </c>
      <c r="K127" s="183" t="s">
        <v>257</v>
      </c>
      <c r="L127" s="183" t="s">
        <v>98</v>
      </c>
      <c r="M127" s="184">
        <v>113</v>
      </c>
      <c r="N127" s="183" t="s">
        <v>923</v>
      </c>
      <c r="O127" s="184">
        <v>2</v>
      </c>
      <c r="P127" s="183" t="s">
        <v>45</v>
      </c>
      <c r="Q127" s="183" t="s">
        <v>924</v>
      </c>
      <c r="R127" s="183" t="s">
        <v>925</v>
      </c>
      <c r="S127" s="185">
        <v>44927</v>
      </c>
      <c r="T127" s="185" t="s">
        <v>926</v>
      </c>
      <c r="U127" s="183" t="s">
        <v>258</v>
      </c>
      <c r="V127" s="183" t="s">
        <v>487</v>
      </c>
      <c r="W127" s="184">
        <v>0</v>
      </c>
      <c r="X127" s="184"/>
      <c r="Y127" s="184"/>
      <c r="Z127" s="183"/>
      <c r="AA127" s="183"/>
      <c r="AB127" s="183" t="s">
        <v>927</v>
      </c>
      <c r="AC127" s="184">
        <v>1</v>
      </c>
      <c r="AD127" s="186"/>
      <c r="AE127" s="187"/>
      <c r="AF127" s="188"/>
      <c r="AG127" s="188"/>
      <c r="AH127" s="183" t="s">
        <v>487</v>
      </c>
      <c r="AI127" s="184">
        <v>0</v>
      </c>
      <c r="AJ127" s="181"/>
      <c r="AK127" s="106"/>
      <c r="AL127" s="106"/>
      <c r="AM127" s="106"/>
      <c r="AN127" s="106" t="s">
        <v>927</v>
      </c>
      <c r="AO127" s="107">
        <v>1</v>
      </c>
      <c r="AP127" s="106"/>
      <c r="AQ127" s="106"/>
      <c r="AR127" s="106"/>
      <c r="AS127" s="106"/>
      <c r="AT127" s="108"/>
      <c r="AU127" s="107">
        <v>2</v>
      </c>
      <c r="AV127" s="107" t="s">
        <v>489</v>
      </c>
      <c r="AW127" s="109" t="s">
        <v>489</v>
      </c>
      <c r="AX127" s="106"/>
      <c r="AY127" s="80"/>
      <c r="AZ127" s="80" t="s">
        <v>928</v>
      </c>
      <c r="BA127" s="80"/>
      <c r="BB127" s="80"/>
      <c r="BC127" s="80"/>
      <c r="BD127" s="80"/>
      <c r="BE127" s="80"/>
      <c r="BF127" s="80"/>
      <c r="BG127" s="80"/>
      <c r="BH127" s="80"/>
      <c r="BI127" s="80"/>
      <c r="BJ127" s="80"/>
      <c r="BK127" s="80"/>
    </row>
    <row r="128" spans="1:63" s="81" customFormat="1" ht="12" x14ac:dyDescent="0.2">
      <c r="A128" s="80"/>
      <c r="B128" s="183" t="s">
        <v>32</v>
      </c>
      <c r="C128" s="183" t="s">
        <v>33</v>
      </c>
      <c r="D128" s="183" t="s">
        <v>50</v>
      </c>
      <c r="E128" s="183" t="s">
        <v>929</v>
      </c>
      <c r="F128" s="183" t="s">
        <v>104</v>
      </c>
      <c r="G128" s="183" t="s">
        <v>221</v>
      </c>
      <c r="H128" s="183" t="s">
        <v>25</v>
      </c>
      <c r="I128" s="183" t="s">
        <v>196</v>
      </c>
      <c r="J128" s="183" t="s">
        <v>389</v>
      </c>
      <c r="K128" s="183" t="s">
        <v>257</v>
      </c>
      <c r="L128" s="183" t="s">
        <v>86</v>
      </c>
      <c r="M128" s="184">
        <v>114</v>
      </c>
      <c r="N128" s="183" t="s">
        <v>930</v>
      </c>
      <c r="O128" s="184">
        <v>2</v>
      </c>
      <c r="P128" s="183" t="s">
        <v>45</v>
      </c>
      <c r="Q128" s="183" t="s">
        <v>931</v>
      </c>
      <c r="R128" s="183" t="s">
        <v>932</v>
      </c>
      <c r="S128" s="185">
        <v>44927</v>
      </c>
      <c r="T128" s="185" t="s">
        <v>494</v>
      </c>
      <c r="U128" s="183" t="s">
        <v>199</v>
      </c>
      <c r="V128" s="183" t="s">
        <v>487</v>
      </c>
      <c r="W128" s="184">
        <v>0</v>
      </c>
      <c r="X128" s="184"/>
      <c r="Y128" s="184"/>
      <c r="Z128" s="183"/>
      <c r="AA128" s="183"/>
      <c r="AB128" s="183" t="s">
        <v>487</v>
      </c>
      <c r="AC128" s="184">
        <v>0</v>
      </c>
      <c r="AD128" s="188"/>
      <c r="AE128" s="187"/>
      <c r="AF128" s="188"/>
      <c r="AG128" s="188"/>
      <c r="AH128" s="183" t="s">
        <v>933</v>
      </c>
      <c r="AI128" s="184">
        <v>1</v>
      </c>
      <c r="AJ128" s="181"/>
      <c r="AK128" s="106"/>
      <c r="AL128" s="106"/>
      <c r="AM128" s="106"/>
      <c r="AN128" s="106" t="s">
        <v>933</v>
      </c>
      <c r="AO128" s="107">
        <v>1</v>
      </c>
      <c r="AP128" s="106"/>
      <c r="AQ128" s="106"/>
      <c r="AR128" s="106"/>
      <c r="AS128" s="106"/>
      <c r="AT128" s="108"/>
      <c r="AU128" s="107">
        <v>2</v>
      </c>
      <c r="AV128" s="107" t="s">
        <v>489</v>
      </c>
      <c r="AW128" s="109" t="s">
        <v>489</v>
      </c>
      <c r="AX128" s="106"/>
      <c r="AY128" s="80"/>
      <c r="AZ128" s="80"/>
      <c r="BA128" s="80"/>
      <c r="BB128" s="80"/>
      <c r="BC128" s="80"/>
      <c r="BD128" s="80"/>
      <c r="BE128" s="80"/>
      <c r="BF128" s="80"/>
      <c r="BG128" s="80"/>
      <c r="BH128" s="80"/>
      <c r="BI128" s="80"/>
      <c r="BJ128" s="80"/>
      <c r="BK128" s="80"/>
    </row>
    <row r="129" spans="1:54" s="81" customFormat="1" ht="12" x14ac:dyDescent="0.2">
      <c r="A129" s="80"/>
      <c r="B129" s="183" t="s">
        <v>47</v>
      </c>
      <c r="C129" s="183" t="s">
        <v>33</v>
      </c>
      <c r="D129" s="183" t="s">
        <v>20</v>
      </c>
      <c r="E129" s="183" t="s">
        <v>887</v>
      </c>
      <c r="F129" s="183" t="s">
        <v>104</v>
      </c>
      <c r="G129" s="183" t="s">
        <v>221</v>
      </c>
      <c r="H129" s="183" t="s">
        <v>25</v>
      </c>
      <c r="I129" s="183" t="s">
        <v>196</v>
      </c>
      <c r="J129" s="183" t="s">
        <v>387</v>
      </c>
      <c r="K129" s="183" t="s">
        <v>257</v>
      </c>
      <c r="L129" s="183" t="s">
        <v>934</v>
      </c>
      <c r="M129" s="184">
        <v>115</v>
      </c>
      <c r="N129" s="183" t="s">
        <v>935</v>
      </c>
      <c r="O129" s="184">
        <v>2</v>
      </c>
      <c r="P129" s="183" t="s">
        <v>45</v>
      </c>
      <c r="Q129" s="183" t="s">
        <v>936</v>
      </c>
      <c r="R129" s="183" t="s">
        <v>937</v>
      </c>
      <c r="S129" s="185">
        <v>44927</v>
      </c>
      <c r="T129" s="185" t="s">
        <v>494</v>
      </c>
      <c r="U129" s="183" t="s">
        <v>199</v>
      </c>
      <c r="V129" s="183" t="s">
        <v>487</v>
      </c>
      <c r="W129" s="184">
        <v>0</v>
      </c>
      <c r="X129" s="184"/>
      <c r="Y129" s="184"/>
      <c r="Z129" s="183"/>
      <c r="AA129" s="183"/>
      <c r="AB129" s="183" t="s">
        <v>938</v>
      </c>
      <c r="AC129" s="184">
        <v>1</v>
      </c>
      <c r="AD129" s="186"/>
      <c r="AE129" s="187"/>
      <c r="AF129" s="188"/>
      <c r="AG129" s="188"/>
      <c r="AH129" s="183" t="s">
        <v>487</v>
      </c>
      <c r="AI129" s="184">
        <v>0</v>
      </c>
      <c r="AJ129" s="181"/>
      <c r="AK129" s="106"/>
      <c r="AL129" s="106"/>
      <c r="AM129" s="106"/>
      <c r="AN129" s="106" t="s">
        <v>938</v>
      </c>
      <c r="AO129" s="107">
        <v>1</v>
      </c>
      <c r="AP129" s="106"/>
      <c r="AQ129" s="106"/>
      <c r="AR129" s="106"/>
      <c r="AS129" s="106"/>
      <c r="AT129" s="108"/>
      <c r="AU129" s="107">
        <v>2</v>
      </c>
      <c r="AV129" s="107" t="s">
        <v>489</v>
      </c>
      <c r="AW129" s="109" t="s">
        <v>489</v>
      </c>
      <c r="AX129" s="106"/>
      <c r="AY129" s="80"/>
      <c r="AZ129" s="80"/>
      <c r="BA129" s="80"/>
      <c r="BB129" s="80"/>
    </row>
    <row r="130" spans="1:54" s="81" customFormat="1" ht="12" x14ac:dyDescent="0.2">
      <c r="A130" s="80"/>
      <c r="B130" s="183" t="s">
        <v>312</v>
      </c>
      <c r="C130" s="183" t="s">
        <v>33</v>
      </c>
      <c r="D130" s="183" t="s">
        <v>20</v>
      </c>
      <c r="E130" s="183" t="s">
        <v>609</v>
      </c>
      <c r="F130" s="183" t="s">
        <v>146</v>
      </c>
      <c r="G130" s="183" t="s">
        <v>221</v>
      </c>
      <c r="H130" s="183" t="s">
        <v>55</v>
      </c>
      <c r="I130" s="183" t="s">
        <v>83</v>
      </c>
      <c r="J130" s="183" t="s">
        <v>268</v>
      </c>
      <c r="K130" s="183" t="s">
        <v>240</v>
      </c>
      <c r="L130" s="183" t="s">
        <v>939</v>
      </c>
      <c r="M130" s="184">
        <v>116</v>
      </c>
      <c r="N130" s="183" t="s">
        <v>940</v>
      </c>
      <c r="O130" s="184">
        <v>2</v>
      </c>
      <c r="P130" s="183" t="s">
        <v>45</v>
      </c>
      <c r="Q130" s="183" t="s">
        <v>941</v>
      </c>
      <c r="R130" s="183" t="s">
        <v>942</v>
      </c>
      <c r="S130" s="185">
        <v>44927</v>
      </c>
      <c r="T130" s="185" t="s">
        <v>494</v>
      </c>
      <c r="U130" s="183" t="s">
        <v>199</v>
      </c>
      <c r="V130" s="183" t="s">
        <v>487</v>
      </c>
      <c r="W130" s="184">
        <v>0</v>
      </c>
      <c r="X130" s="184"/>
      <c r="Y130" s="184"/>
      <c r="Z130" s="183"/>
      <c r="AA130" s="183"/>
      <c r="AB130" s="183" t="s">
        <v>943</v>
      </c>
      <c r="AC130" s="184">
        <v>1</v>
      </c>
      <c r="AD130" s="186"/>
      <c r="AE130" s="187"/>
      <c r="AF130" s="188"/>
      <c r="AG130" s="188"/>
      <c r="AH130" s="183" t="s">
        <v>487</v>
      </c>
      <c r="AI130" s="184">
        <v>0</v>
      </c>
      <c r="AJ130" s="181"/>
      <c r="AK130" s="106"/>
      <c r="AL130" s="106"/>
      <c r="AM130" s="106"/>
      <c r="AN130" s="106" t="s">
        <v>943</v>
      </c>
      <c r="AO130" s="107">
        <v>1</v>
      </c>
      <c r="AP130" s="106"/>
      <c r="AQ130" s="106"/>
      <c r="AR130" s="106"/>
      <c r="AS130" s="106"/>
      <c r="AT130" s="108"/>
      <c r="AU130" s="107">
        <v>2</v>
      </c>
      <c r="AV130" s="107" t="s">
        <v>489</v>
      </c>
      <c r="AW130" s="109" t="s">
        <v>489</v>
      </c>
      <c r="AX130" s="106"/>
      <c r="AY130" s="80"/>
      <c r="AZ130" s="80"/>
      <c r="BA130" s="80"/>
      <c r="BB130" s="80"/>
    </row>
    <row r="131" spans="1:54" s="81" customFormat="1" ht="12" x14ac:dyDescent="0.2">
      <c r="A131" s="80"/>
      <c r="B131" s="183" t="s">
        <v>312</v>
      </c>
      <c r="C131" s="183" t="s">
        <v>33</v>
      </c>
      <c r="D131" s="183" t="s">
        <v>20</v>
      </c>
      <c r="E131" s="183" t="s">
        <v>336</v>
      </c>
      <c r="F131" s="183" t="s">
        <v>104</v>
      </c>
      <c r="G131" s="183" t="s">
        <v>221</v>
      </c>
      <c r="H131" s="183" t="s">
        <v>55</v>
      </c>
      <c r="I131" s="183" t="s">
        <v>83</v>
      </c>
      <c r="J131" s="183" t="s">
        <v>276</v>
      </c>
      <c r="K131" s="183" t="s">
        <v>257</v>
      </c>
      <c r="L131" s="183" t="s">
        <v>944</v>
      </c>
      <c r="M131" s="184">
        <v>117</v>
      </c>
      <c r="N131" s="183" t="s">
        <v>945</v>
      </c>
      <c r="O131" s="184">
        <v>1</v>
      </c>
      <c r="P131" s="183" t="s">
        <v>45</v>
      </c>
      <c r="Q131" s="183" t="s">
        <v>946</v>
      </c>
      <c r="R131" s="183" t="s">
        <v>947</v>
      </c>
      <c r="S131" s="185">
        <v>44927</v>
      </c>
      <c r="T131" s="185" t="s">
        <v>494</v>
      </c>
      <c r="U131" s="183" t="s">
        <v>199</v>
      </c>
      <c r="V131" s="183" t="s">
        <v>487</v>
      </c>
      <c r="W131" s="184">
        <v>0</v>
      </c>
      <c r="X131" s="184"/>
      <c r="Y131" s="184"/>
      <c r="Z131" s="183"/>
      <c r="AA131" s="183"/>
      <c r="AB131" s="183" t="s">
        <v>487</v>
      </c>
      <c r="AC131" s="184">
        <v>0</v>
      </c>
      <c r="AD131" s="188"/>
      <c r="AE131" s="187"/>
      <c r="AF131" s="188"/>
      <c r="AG131" s="188"/>
      <c r="AH131" s="183" t="s">
        <v>487</v>
      </c>
      <c r="AI131" s="184">
        <v>0</v>
      </c>
      <c r="AJ131" s="181"/>
      <c r="AK131" s="106"/>
      <c r="AL131" s="106"/>
      <c r="AM131" s="106"/>
      <c r="AN131" s="106" t="s">
        <v>948</v>
      </c>
      <c r="AO131" s="107">
        <v>1</v>
      </c>
      <c r="AP131" s="106"/>
      <c r="AQ131" s="106"/>
      <c r="AR131" s="106"/>
      <c r="AS131" s="106"/>
      <c r="AT131" s="108"/>
      <c r="AU131" s="107">
        <v>1</v>
      </c>
      <c r="AV131" s="107" t="s">
        <v>489</v>
      </c>
      <c r="AW131" s="109" t="s">
        <v>489</v>
      </c>
      <c r="AX131" s="106"/>
      <c r="AY131" s="80"/>
      <c r="AZ131" s="80"/>
      <c r="BA131" s="80"/>
      <c r="BB131" s="80"/>
    </row>
    <row r="132" spans="1:54" s="81" customFormat="1" ht="12" x14ac:dyDescent="0.2">
      <c r="A132" s="80"/>
      <c r="B132" s="183" t="s">
        <v>312</v>
      </c>
      <c r="C132" s="183" t="s">
        <v>33</v>
      </c>
      <c r="D132" s="183" t="s">
        <v>20</v>
      </c>
      <c r="E132" s="183" t="s">
        <v>609</v>
      </c>
      <c r="F132" s="183" t="s">
        <v>146</v>
      </c>
      <c r="G132" s="183" t="s">
        <v>221</v>
      </c>
      <c r="H132" s="183" t="s">
        <v>55</v>
      </c>
      <c r="I132" s="183" t="s">
        <v>83</v>
      </c>
      <c r="J132" s="183" t="s">
        <v>280</v>
      </c>
      <c r="K132" s="183" t="s">
        <v>257</v>
      </c>
      <c r="L132" s="183" t="s">
        <v>225</v>
      </c>
      <c r="M132" s="184">
        <v>118</v>
      </c>
      <c r="N132" s="183" t="s">
        <v>949</v>
      </c>
      <c r="O132" s="184">
        <v>1</v>
      </c>
      <c r="P132" s="183" t="s">
        <v>45</v>
      </c>
      <c r="Q132" s="183" t="s">
        <v>950</v>
      </c>
      <c r="R132" s="183" t="s">
        <v>951</v>
      </c>
      <c r="S132" s="185">
        <v>44927</v>
      </c>
      <c r="T132" s="185" t="s">
        <v>494</v>
      </c>
      <c r="U132" s="183" t="s">
        <v>199</v>
      </c>
      <c r="V132" s="183" t="s">
        <v>487</v>
      </c>
      <c r="W132" s="184">
        <v>0</v>
      </c>
      <c r="X132" s="184"/>
      <c r="Y132" s="184"/>
      <c r="Z132" s="183"/>
      <c r="AA132" s="183"/>
      <c r="AB132" s="183" t="s">
        <v>952</v>
      </c>
      <c r="AC132" s="184">
        <v>1</v>
      </c>
      <c r="AD132" s="186"/>
      <c r="AE132" s="187"/>
      <c r="AF132" s="188"/>
      <c r="AG132" s="188"/>
      <c r="AH132" s="183" t="s">
        <v>487</v>
      </c>
      <c r="AI132" s="184">
        <v>0</v>
      </c>
      <c r="AJ132" s="181"/>
      <c r="AK132" s="106"/>
      <c r="AL132" s="106"/>
      <c r="AM132" s="106"/>
      <c r="AN132" s="106" t="s">
        <v>487</v>
      </c>
      <c r="AO132" s="107">
        <v>0</v>
      </c>
      <c r="AP132" s="106"/>
      <c r="AQ132" s="106"/>
      <c r="AR132" s="106"/>
      <c r="AS132" s="106"/>
      <c r="AT132" s="108"/>
      <c r="AU132" s="107">
        <v>1</v>
      </c>
      <c r="AV132" s="107" t="s">
        <v>489</v>
      </c>
      <c r="AW132" s="109" t="s">
        <v>489</v>
      </c>
      <c r="AX132" s="106"/>
      <c r="AY132" s="80"/>
      <c r="AZ132" s="80"/>
      <c r="BA132" s="80"/>
      <c r="BB132" s="80"/>
    </row>
    <row r="133" spans="1:54" s="81" customFormat="1" ht="12" x14ac:dyDescent="0.2">
      <c r="A133" s="80"/>
      <c r="B133" s="183" t="s">
        <v>316</v>
      </c>
      <c r="C133" s="183" t="s">
        <v>33</v>
      </c>
      <c r="D133" s="183" t="s">
        <v>20</v>
      </c>
      <c r="E133" s="183" t="s">
        <v>953</v>
      </c>
      <c r="F133" s="183" t="s">
        <v>104</v>
      </c>
      <c r="G133" s="183" t="s">
        <v>221</v>
      </c>
      <c r="H133" s="183" t="s">
        <v>25</v>
      </c>
      <c r="I133" s="183" t="s">
        <v>83</v>
      </c>
      <c r="J133" s="183" t="s">
        <v>272</v>
      </c>
      <c r="K133" s="183" t="s">
        <v>257</v>
      </c>
      <c r="L133" s="183" t="s">
        <v>225</v>
      </c>
      <c r="M133" s="184">
        <v>119</v>
      </c>
      <c r="N133" s="183" t="s">
        <v>954</v>
      </c>
      <c r="O133" s="184">
        <v>2</v>
      </c>
      <c r="P133" s="183" t="s">
        <v>45</v>
      </c>
      <c r="Q133" s="183" t="s">
        <v>955</v>
      </c>
      <c r="R133" s="183" t="s">
        <v>956</v>
      </c>
      <c r="S133" s="185">
        <v>44927</v>
      </c>
      <c r="T133" s="185" t="s">
        <v>494</v>
      </c>
      <c r="U133" s="183" t="s">
        <v>199</v>
      </c>
      <c r="V133" s="183" t="s">
        <v>487</v>
      </c>
      <c r="W133" s="184">
        <v>0</v>
      </c>
      <c r="X133" s="184"/>
      <c r="Y133" s="184"/>
      <c r="Z133" s="183"/>
      <c r="AA133" s="183"/>
      <c r="AB133" s="183" t="s">
        <v>487</v>
      </c>
      <c r="AC133" s="184">
        <v>0</v>
      </c>
      <c r="AD133" s="188"/>
      <c r="AE133" s="187"/>
      <c r="AF133" s="188"/>
      <c r="AG133" s="188"/>
      <c r="AH133" s="183" t="s">
        <v>957</v>
      </c>
      <c r="AI133" s="184">
        <v>1</v>
      </c>
      <c r="AJ133" s="181"/>
      <c r="AK133" s="106"/>
      <c r="AL133" s="106"/>
      <c r="AM133" s="106"/>
      <c r="AN133" s="106" t="s">
        <v>957</v>
      </c>
      <c r="AO133" s="107">
        <v>1</v>
      </c>
      <c r="AP133" s="106"/>
      <c r="AQ133" s="106"/>
      <c r="AR133" s="106"/>
      <c r="AS133" s="106"/>
      <c r="AT133" s="108"/>
      <c r="AU133" s="107">
        <v>2</v>
      </c>
      <c r="AV133" s="107" t="s">
        <v>489</v>
      </c>
      <c r="AW133" s="109" t="s">
        <v>489</v>
      </c>
      <c r="AX133" s="106"/>
      <c r="AY133" s="80"/>
      <c r="AZ133" s="80"/>
      <c r="BA133" s="80"/>
      <c r="BB133" s="80"/>
    </row>
    <row r="134" spans="1:54" s="81" customFormat="1" ht="12" x14ac:dyDescent="0.2">
      <c r="A134" s="80"/>
      <c r="B134" s="183" t="s">
        <v>320</v>
      </c>
      <c r="C134" s="183" t="s">
        <v>48</v>
      </c>
      <c r="D134" s="183" t="s">
        <v>65</v>
      </c>
      <c r="E134" s="183" t="s">
        <v>336</v>
      </c>
      <c r="F134" s="183" t="s">
        <v>93</v>
      </c>
      <c r="G134" s="183" t="s">
        <v>958</v>
      </c>
      <c r="H134" s="183" t="s">
        <v>25</v>
      </c>
      <c r="I134" s="183" t="s">
        <v>222</v>
      </c>
      <c r="J134" s="183" t="s">
        <v>403</v>
      </c>
      <c r="K134" s="183" t="s">
        <v>257</v>
      </c>
      <c r="L134" s="183" t="s">
        <v>225</v>
      </c>
      <c r="M134" s="184">
        <v>120</v>
      </c>
      <c r="N134" s="183" t="s">
        <v>959</v>
      </c>
      <c r="O134" s="184">
        <v>2</v>
      </c>
      <c r="P134" s="183" t="s">
        <v>45</v>
      </c>
      <c r="Q134" s="183" t="s">
        <v>960</v>
      </c>
      <c r="R134" s="183" t="s">
        <v>961</v>
      </c>
      <c r="S134" s="185">
        <v>44927</v>
      </c>
      <c r="T134" s="185" t="s">
        <v>494</v>
      </c>
      <c r="U134" s="183" t="s">
        <v>199</v>
      </c>
      <c r="V134" s="183" t="s">
        <v>487</v>
      </c>
      <c r="W134" s="184">
        <v>0</v>
      </c>
      <c r="X134" s="184"/>
      <c r="Y134" s="184"/>
      <c r="Z134" s="183"/>
      <c r="AA134" s="183"/>
      <c r="AB134" s="183" t="s">
        <v>962</v>
      </c>
      <c r="AC134" s="184">
        <v>1</v>
      </c>
      <c r="AD134" s="186"/>
      <c r="AE134" s="187"/>
      <c r="AF134" s="188"/>
      <c r="AG134" s="188"/>
      <c r="AH134" s="183" t="s">
        <v>487</v>
      </c>
      <c r="AI134" s="184">
        <v>0</v>
      </c>
      <c r="AJ134" s="181"/>
      <c r="AK134" s="106"/>
      <c r="AL134" s="106"/>
      <c r="AM134" s="106"/>
      <c r="AN134" s="106" t="s">
        <v>962</v>
      </c>
      <c r="AO134" s="107">
        <v>1</v>
      </c>
      <c r="AP134" s="106"/>
      <c r="AQ134" s="106"/>
      <c r="AR134" s="106"/>
      <c r="AS134" s="106"/>
      <c r="AT134" s="108"/>
      <c r="AU134" s="107">
        <v>2</v>
      </c>
      <c r="AV134" s="107" t="s">
        <v>489</v>
      </c>
      <c r="AW134" s="109" t="s">
        <v>489</v>
      </c>
      <c r="AX134" s="106"/>
      <c r="AY134" s="80"/>
      <c r="AZ134" s="80"/>
      <c r="BA134" s="80"/>
      <c r="BB134" s="80"/>
    </row>
    <row r="135" spans="1:54" s="81" customFormat="1" ht="12" x14ac:dyDescent="0.2">
      <c r="A135" s="80"/>
      <c r="B135" s="183" t="s">
        <v>259</v>
      </c>
      <c r="C135" s="183" t="s">
        <v>18</v>
      </c>
      <c r="D135" s="183" t="s">
        <v>20</v>
      </c>
      <c r="E135" s="183" t="s">
        <v>963</v>
      </c>
      <c r="F135" s="183" t="s">
        <v>104</v>
      </c>
      <c r="G135" s="183" t="s">
        <v>964</v>
      </c>
      <c r="H135" s="183" t="s">
        <v>25</v>
      </c>
      <c r="I135" s="183" t="s">
        <v>965</v>
      </c>
      <c r="J135" s="183" t="s">
        <v>966</v>
      </c>
      <c r="K135" s="183" t="s">
        <v>257</v>
      </c>
      <c r="L135" s="183" t="s">
        <v>225</v>
      </c>
      <c r="M135" s="184">
        <v>121</v>
      </c>
      <c r="N135" s="183" t="s">
        <v>967</v>
      </c>
      <c r="O135" s="184">
        <v>4</v>
      </c>
      <c r="P135" s="183" t="s">
        <v>45</v>
      </c>
      <c r="Q135" s="183" t="s">
        <v>968</v>
      </c>
      <c r="R135" s="183" t="s">
        <v>969</v>
      </c>
      <c r="S135" s="185" t="s">
        <v>970</v>
      </c>
      <c r="T135" s="185" t="s">
        <v>494</v>
      </c>
      <c r="U135" s="183" t="s">
        <v>971</v>
      </c>
      <c r="V135" s="183" t="s">
        <v>972</v>
      </c>
      <c r="W135" s="184">
        <v>1</v>
      </c>
      <c r="X135" s="184"/>
      <c r="Y135" s="189"/>
      <c r="Z135" s="183"/>
      <c r="AA135" s="183"/>
      <c r="AB135" s="183" t="s">
        <v>972</v>
      </c>
      <c r="AC135" s="184">
        <v>1</v>
      </c>
      <c r="AD135" s="186"/>
      <c r="AE135" s="187"/>
      <c r="AF135" s="188"/>
      <c r="AG135" s="188"/>
      <c r="AH135" s="183" t="s">
        <v>972</v>
      </c>
      <c r="AI135" s="184">
        <v>1</v>
      </c>
      <c r="AJ135" s="181"/>
      <c r="AK135" s="106"/>
      <c r="AL135" s="106"/>
      <c r="AM135" s="106"/>
      <c r="AN135" s="106" t="s">
        <v>972</v>
      </c>
      <c r="AO135" s="107">
        <v>1</v>
      </c>
      <c r="AP135" s="106"/>
      <c r="AQ135" s="106"/>
      <c r="AR135" s="106"/>
      <c r="AS135" s="106"/>
      <c r="AT135" s="108"/>
      <c r="AU135" s="107">
        <v>4</v>
      </c>
      <c r="AV135" s="110">
        <f>(Tabla3[[#This Row],[Avance cuantitativo I trimestre]]/AU135)</f>
        <v>0</v>
      </c>
      <c r="AW135" s="109">
        <f t="shared" ref="AW135:AW136" si="6">+AV135*100</f>
        <v>0</v>
      </c>
      <c r="AX135" s="106"/>
      <c r="AY135" s="80"/>
      <c r="AZ135" s="80"/>
      <c r="BA135" s="80"/>
      <c r="BB135" s="80"/>
    </row>
    <row r="136" spans="1:54" s="81" customFormat="1" ht="12" x14ac:dyDescent="0.2">
      <c r="A136" s="80"/>
      <c r="B136" s="183" t="s">
        <v>100</v>
      </c>
      <c r="C136" s="183" t="s">
        <v>18</v>
      </c>
      <c r="D136" s="183" t="s">
        <v>20</v>
      </c>
      <c r="E136" s="183" t="s">
        <v>973</v>
      </c>
      <c r="F136" s="183" t="s">
        <v>104</v>
      </c>
      <c r="G136" s="183" t="s">
        <v>964</v>
      </c>
      <c r="H136" s="183" t="s">
        <v>25</v>
      </c>
      <c r="I136" s="183" t="s">
        <v>56</v>
      </c>
      <c r="J136" s="183" t="s">
        <v>974</v>
      </c>
      <c r="K136" s="183" t="s">
        <v>257</v>
      </c>
      <c r="L136" s="183" t="s">
        <v>225</v>
      </c>
      <c r="M136" s="184">
        <v>122</v>
      </c>
      <c r="N136" s="183" t="s">
        <v>975</v>
      </c>
      <c r="O136" s="184">
        <v>4</v>
      </c>
      <c r="P136" s="183" t="s">
        <v>45</v>
      </c>
      <c r="Q136" s="183" t="s">
        <v>976</v>
      </c>
      <c r="R136" s="183" t="s">
        <v>977</v>
      </c>
      <c r="S136" s="185" t="s">
        <v>970</v>
      </c>
      <c r="T136" s="185" t="s">
        <v>494</v>
      </c>
      <c r="U136" s="183" t="s">
        <v>971</v>
      </c>
      <c r="V136" s="183" t="s">
        <v>978</v>
      </c>
      <c r="W136" s="184">
        <v>1</v>
      </c>
      <c r="X136" s="184"/>
      <c r="Y136" s="189"/>
      <c r="Z136" s="183"/>
      <c r="AA136" s="183"/>
      <c r="AB136" s="183" t="s">
        <v>978</v>
      </c>
      <c r="AC136" s="184">
        <v>1</v>
      </c>
      <c r="AD136" s="186"/>
      <c r="AE136" s="187"/>
      <c r="AF136" s="188"/>
      <c r="AG136" s="188"/>
      <c r="AH136" s="183" t="s">
        <v>978</v>
      </c>
      <c r="AI136" s="184">
        <v>1</v>
      </c>
      <c r="AJ136" s="181"/>
      <c r="AK136" s="106"/>
      <c r="AL136" s="106"/>
      <c r="AM136" s="106"/>
      <c r="AN136" s="106" t="s">
        <v>978</v>
      </c>
      <c r="AO136" s="107">
        <v>1</v>
      </c>
      <c r="AP136" s="106"/>
      <c r="AQ136" s="106"/>
      <c r="AR136" s="106"/>
      <c r="AS136" s="106"/>
      <c r="AT136" s="108"/>
      <c r="AU136" s="107">
        <v>4</v>
      </c>
      <c r="AV136" s="110">
        <f>(Tabla3[[#This Row],[Avance cuantitativo I trimestre]]/AU136)</f>
        <v>0</v>
      </c>
      <c r="AW136" s="109">
        <f t="shared" si="6"/>
        <v>0</v>
      </c>
      <c r="AX136" s="106"/>
      <c r="AY136" s="80"/>
      <c r="AZ136" s="80"/>
      <c r="BA136" s="80"/>
      <c r="BB136" s="80"/>
    </row>
    <row r="137" spans="1:54" s="81" customFormat="1" ht="12" x14ac:dyDescent="0.2">
      <c r="A137" s="80"/>
      <c r="B137" s="183" t="s">
        <v>133</v>
      </c>
      <c r="C137" s="183" t="s">
        <v>63</v>
      </c>
      <c r="D137" s="183" t="s">
        <v>20</v>
      </c>
      <c r="E137" s="183" t="s">
        <v>78</v>
      </c>
      <c r="F137" s="183" t="s">
        <v>979</v>
      </c>
      <c r="G137" s="183" t="s">
        <v>555</v>
      </c>
      <c r="H137" s="183" t="s">
        <v>25</v>
      </c>
      <c r="I137" s="183" t="s">
        <v>337</v>
      </c>
      <c r="J137" s="183" t="s">
        <v>339</v>
      </c>
      <c r="K137" s="183" t="s">
        <v>257</v>
      </c>
      <c r="L137" s="183" t="s">
        <v>980</v>
      </c>
      <c r="M137" s="184">
        <v>123</v>
      </c>
      <c r="N137" s="183" t="s">
        <v>981</v>
      </c>
      <c r="O137" s="189">
        <v>1</v>
      </c>
      <c r="P137" s="183" t="s">
        <v>30</v>
      </c>
      <c r="Q137" s="183" t="s">
        <v>982</v>
      </c>
      <c r="R137" s="183" t="s">
        <v>983</v>
      </c>
      <c r="S137" s="185">
        <v>44927</v>
      </c>
      <c r="T137" s="185" t="s">
        <v>494</v>
      </c>
      <c r="U137" s="183" t="s">
        <v>226</v>
      </c>
      <c r="V137" s="183" t="s">
        <v>984</v>
      </c>
      <c r="W137" s="189">
        <v>1</v>
      </c>
      <c r="X137" s="199"/>
      <c r="Y137" s="189"/>
      <c r="Z137" s="190"/>
      <c r="AA137" s="183"/>
      <c r="AB137" s="183" t="s">
        <v>984</v>
      </c>
      <c r="AC137" s="189">
        <v>1</v>
      </c>
      <c r="AD137" s="200"/>
      <c r="AE137" s="187"/>
      <c r="AF137" s="188"/>
      <c r="AG137" s="188"/>
      <c r="AH137" s="183" t="s">
        <v>984</v>
      </c>
      <c r="AI137" s="189">
        <v>1</v>
      </c>
      <c r="AJ137" s="181"/>
      <c r="AK137" s="106"/>
      <c r="AL137" s="106"/>
      <c r="AM137" s="106"/>
      <c r="AN137" s="106" t="s">
        <v>984</v>
      </c>
      <c r="AO137" s="78">
        <v>1</v>
      </c>
      <c r="AP137" s="106"/>
      <c r="AQ137" s="106"/>
      <c r="AR137" s="106"/>
      <c r="AS137" s="106"/>
      <c r="AT137" s="108"/>
      <c r="AU137" s="113">
        <v>1</v>
      </c>
      <c r="AV137" s="78">
        <f>(+Tabla3[[#This Row],[Porcentaje de cumplimiento 
I trimestre]]/AU137)/4</f>
        <v>0</v>
      </c>
      <c r="AW137" s="112">
        <v>10</v>
      </c>
      <c r="AX137" s="106"/>
      <c r="AY137" s="80"/>
      <c r="AZ137" s="80"/>
      <c r="BA137" s="80"/>
      <c r="BB137" s="80"/>
    </row>
    <row r="138" spans="1:54" s="80" customFormat="1" ht="12" x14ac:dyDescent="0.2">
      <c r="B138" s="190" t="s">
        <v>133</v>
      </c>
      <c r="C138" s="190" t="s">
        <v>63</v>
      </c>
      <c r="D138" s="190" t="s">
        <v>20</v>
      </c>
      <c r="E138" s="190" t="s">
        <v>78</v>
      </c>
      <c r="F138" s="190" t="s">
        <v>979</v>
      </c>
      <c r="G138" s="183" t="s">
        <v>555</v>
      </c>
      <c r="H138" s="190" t="s">
        <v>25</v>
      </c>
      <c r="I138" s="183" t="s">
        <v>337</v>
      </c>
      <c r="J138" s="190" t="s">
        <v>339</v>
      </c>
      <c r="K138" s="190" t="s">
        <v>257</v>
      </c>
      <c r="L138" s="190" t="s">
        <v>980</v>
      </c>
      <c r="M138" s="184">
        <v>124</v>
      </c>
      <c r="N138" s="190" t="s">
        <v>985</v>
      </c>
      <c r="O138" s="208">
        <v>1</v>
      </c>
      <c r="P138" s="190" t="s">
        <v>30</v>
      </c>
      <c r="Q138" s="190" t="s">
        <v>986</v>
      </c>
      <c r="R138" s="190" t="s">
        <v>987</v>
      </c>
      <c r="S138" s="209">
        <v>44927</v>
      </c>
      <c r="T138" s="190" t="s">
        <v>494</v>
      </c>
      <c r="U138" s="190" t="s">
        <v>226</v>
      </c>
      <c r="V138" s="190" t="s">
        <v>988</v>
      </c>
      <c r="W138" s="208">
        <v>1</v>
      </c>
      <c r="X138" s="184"/>
      <c r="Y138" s="189"/>
      <c r="Z138" s="190"/>
      <c r="AA138" s="183"/>
      <c r="AB138" s="190" t="s">
        <v>988</v>
      </c>
      <c r="AC138" s="208">
        <v>1</v>
      </c>
      <c r="AD138" s="200"/>
      <c r="AE138" s="187"/>
      <c r="AF138" s="188"/>
      <c r="AG138" s="188"/>
      <c r="AH138" s="190" t="s">
        <v>989</v>
      </c>
      <c r="AI138" s="208">
        <v>1</v>
      </c>
      <c r="AJ138" s="181"/>
      <c r="AK138" s="106"/>
      <c r="AL138" s="106"/>
      <c r="AM138" s="106"/>
      <c r="AN138" s="105" t="s">
        <v>989</v>
      </c>
      <c r="AO138" s="79">
        <v>1</v>
      </c>
      <c r="AP138" s="106"/>
      <c r="AQ138" s="106"/>
      <c r="AR138" s="106"/>
      <c r="AS138" s="106"/>
      <c r="AT138" s="108"/>
      <c r="AU138" s="113">
        <v>1</v>
      </c>
      <c r="AV138" s="78">
        <f>(+Tabla3[[#This Row],[Porcentaje de cumplimiento 
I trimestre]]/AU138)/4</f>
        <v>0</v>
      </c>
      <c r="AW138" s="109">
        <v>0</v>
      </c>
      <c r="AX138" s="106"/>
    </row>
    <row r="139" spans="1:54" s="81" customFormat="1" ht="12" x14ac:dyDescent="0.2">
      <c r="A139" s="80"/>
      <c r="B139" s="183" t="s">
        <v>133</v>
      </c>
      <c r="C139" s="183" t="s">
        <v>63</v>
      </c>
      <c r="D139" s="183" t="s">
        <v>20</v>
      </c>
      <c r="E139" s="183" t="s">
        <v>990</v>
      </c>
      <c r="F139" s="183" t="s">
        <v>979</v>
      </c>
      <c r="G139" s="183" t="s">
        <v>555</v>
      </c>
      <c r="H139" s="183" t="s">
        <v>25</v>
      </c>
      <c r="I139" s="183" t="s">
        <v>337</v>
      </c>
      <c r="J139" s="183" t="s">
        <v>339</v>
      </c>
      <c r="K139" s="183" t="s">
        <v>257</v>
      </c>
      <c r="L139" s="183" t="s">
        <v>980</v>
      </c>
      <c r="M139" s="184">
        <v>125</v>
      </c>
      <c r="N139" s="183" t="s">
        <v>991</v>
      </c>
      <c r="O139" s="184">
        <v>20</v>
      </c>
      <c r="P139" s="183" t="s">
        <v>45</v>
      </c>
      <c r="Q139" s="183" t="s">
        <v>992</v>
      </c>
      <c r="R139" s="183" t="s">
        <v>993</v>
      </c>
      <c r="S139" s="185">
        <v>44927</v>
      </c>
      <c r="T139" s="185" t="s">
        <v>494</v>
      </c>
      <c r="U139" s="183" t="s">
        <v>226</v>
      </c>
      <c r="V139" s="183" t="s">
        <v>487</v>
      </c>
      <c r="W139" s="184">
        <v>0</v>
      </c>
      <c r="X139" s="184"/>
      <c r="Y139" s="184"/>
      <c r="Z139" s="183"/>
      <c r="AA139" s="183"/>
      <c r="AB139" s="183" t="s">
        <v>487</v>
      </c>
      <c r="AC139" s="184">
        <v>0</v>
      </c>
      <c r="AD139" s="186"/>
      <c r="AE139" s="187"/>
      <c r="AF139" s="188"/>
      <c r="AG139" s="188"/>
      <c r="AH139" s="183" t="s">
        <v>994</v>
      </c>
      <c r="AI139" s="184">
        <v>20</v>
      </c>
      <c r="AJ139" s="181"/>
      <c r="AK139" s="106"/>
      <c r="AL139" s="106"/>
      <c r="AM139" s="106"/>
      <c r="AN139" s="106" t="s">
        <v>487</v>
      </c>
      <c r="AO139" s="107">
        <v>0</v>
      </c>
      <c r="AP139" s="106"/>
      <c r="AQ139" s="106"/>
      <c r="AR139" s="106"/>
      <c r="AS139" s="106"/>
      <c r="AT139" s="108"/>
      <c r="AU139" s="107">
        <v>20</v>
      </c>
      <c r="AV139" s="107" t="s">
        <v>489</v>
      </c>
      <c r="AW139" s="109" t="s">
        <v>489</v>
      </c>
      <c r="AX139" s="106"/>
      <c r="AY139" s="80"/>
      <c r="AZ139" s="80"/>
      <c r="BA139" s="80"/>
      <c r="BB139" s="80"/>
    </row>
    <row r="140" spans="1:54" s="81" customFormat="1" ht="12" x14ac:dyDescent="0.2">
      <c r="A140" s="80"/>
      <c r="B140" s="183" t="s">
        <v>143</v>
      </c>
      <c r="C140" s="183" t="s">
        <v>48</v>
      </c>
      <c r="D140" s="183" t="s">
        <v>78</v>
      </c>
      <c r="E140" s="183" t="s">
        <v>995</v>
      </c>
      <c r="F140" s="183" t="s">
        <v>53</v>
      </c>
      <c r="G140" s="183" t="s">
        <v>221</v>
      </c>
      <c r="H140" s="183" t="s">
        <v>25</v>
      </c>
      <c r="I140" s="183" t="s">
        <v>337</v>
      </c>
      <c r="J140" s="183" t="s">
        <v>340</v>
      </c>
      <c r="K140" s="183" t="s">
        <v>257</v>
      </c>
      <c r="L140" s="183" t="s">
        <v>980</v>
      </c>
      <c r="M140" s="184">
        <v>126</v>
      </c>
      <c r="N140" s="183" t="s">
        <v>996</v>
      </c>
      <c r="O140" s="184">
        <v>2</v>
      </c>
      <c r="P140" s="183" t="s">
        <v>45</v>
      </c>
      <c r="Q140" s="183" t="s">
        <v>997</v>
      </c>
      <c r="R140" s="183" t="s">
        <v>998</v>
      </c>
      <c r="S140" s="185">
        <v>44927</v>
      </c>
      <c r="T140" s="185" t="s">
        <v>494</v>
      </c>
      <c r="U140" s="183" t="s">
        <v>226</v>
      </c>
      <c r="V140" s="183" t="s">
        <v>487</v>
      </c>
      <c r="W140" s="184">
        <v>0</v>
      </c>
      <c r="X140" s="184"/>
      <c r="Y140" s="184"/>
      <c r="Z140" s="183"/>
      <c r="AA140" s="183"/>
      <c r="AB140" s="183" t="s">
        <v>999</v>
      </c>
      <c r="AC140" s="184">
        <v>1</v>
      </c>
      <c r="AD140" s="186"/>
      <c r="AE140" s="187"/>
      <c r="AF140" s="188"/>
      <c r="AG140" s="188"/>
      <c r="AH140" s="183" t="s">
        <v>487</v>
      </c>
      <c r="AI140" s="184">
        <v>0</v>
      </c>
      <c r="AJ140" s="181"/>
      <c r="AK140" s="106"/>
      <c r="AL140" s="106"/>
      <c r="AM140" s="106"/>
      <c r="AN140" s="106" t="s">
        <v>999</v>
      </c>
      <c r="AO140" s="107">
        <v>1</v>
      </c>
      <c r="AP140" s="106"/>
      <c r="AQ140" s="106"/>
      <c r="AR140" s="106"/>
      <c r="AS140" s="106"/>
      <c r="AT140" s="108"/>
      <c r="AU140" s="107">
        <v>2</v>
      </c>
      <c r="AV140" s="107" t="s">
        <v>489</v>
      </c>
      <c r="AW140" s="109" t="s">
        <v>489</v>
      </c>
      <c r="AX140" s="106"/>
      <c r="AY140" s="80"/>
      <c r="AZ140" s="80"/>
      <c r="BA140" s="80"/>
      <c r="BB140" s="80"/>
    </row>
    <row r="141" spans="1:54" s="81" customFormat="1" ht="12" x14ac:dyDescent="0.2">
      <c r="A141" s="80"/>
      <c r="B141" s="183" t="s">
        <v>143</v>
      </c>
      <c r="C141" s="183" t="s">
        <v>48</v>
      </c>
      <c r="D141" s="183" t="s">
        <v>78</v>
      </c>
      <c r="E141" s="183" t="s">
        <v>995</v>
      </c>
      <c r="F141" s="183" t="s">
        <v>53</v>
      </c>
      <c r="G141" s="183" t="s">
        <v>221</v>
      </c>
      <c r="H141" s="183" t="s">
        <v>25</v>
      </c>
      <c r="I141" s="183" t="s">
        <v>337</v>
      </c>
      <c r="J141" s="183" t="s">
        <v>340</v>
      </c>
      <c r="K141" s="183" t="s">
        <v>257</v>
      </c>
      <c r="L141" s="183" t="s">
        <v>980</v>
      </c>
      <c r="M141" s="184">
        <v>127</v>
      </c>
      <c r="N141" s="183" t="s">
        <v>1000</v>
      </c>
      <c r="O141" s="184">
        <v>4</v>
      </c>
      <c r="P141" s="183" t="s">
        <v>45</v>
      </c>
      <c r="Q141" s="183" t="s">
        <v>1001</v>
      </c>
      <c r="R141" s="183" t="s">
        <v>998</v>
      </c>
      <c r="S141" s="185">
        <v>44927</v>
      </c>
      <c r="T141" s="185" t="s">
        <v>494</v>
      </c>
      <c r="U141" s="183" t="s">
        <v>226</v>
      </c>
      <c r="V141" s="183" t="s">
        <v>1002</v>
      </c>
      <c r="W141" s="184">
        <v>1</v>
      </c>
      <c r="X141" s="184"/>
      <c r="Y141" s="189"/>
      <c r="Z141" s="190"/>
      <c r="AA141" s="183"/>
      <c r="AB141" s="183" t="s">
        <v>1002</v>
      </c>
      <c r="AC141" s="184">
        <v>1</v>
      </c>
      <c r="AD141" s="186"/>
      <c r="AE141" s="187"/>
      <c r="AF141" s="188"/>
      <c r="AG141" s="198"/>
      <c r="AH141" s="183" t="s">
        <v>1000</v>
      </c>
      <c r="AI141" s="184">
        <v>1</v>
      </c>
      <c r="AJ141" s="181"/>
      <c r="AK141" s="106"/>
      <c r="AL141" s="106"/>
      <c r="AM141" s="106"/>
      <c r="AN141" s="106" t="s">
        <v>1002</v>
      </c>
      <c r="AO141" s="107">
        <v>1</v>
      </c>
      <c r="AP141" s="106"/>
      <c r="AQ141" s="106"/>
      <c r="AR141" s="106"/>
      <c r="AS141" s="106"/>
      <c r="AT141" s="108"/>
      <c r="AU141" s="107">
        <v>4</v>
      </c>
      <c r="AV141" s="110">
        <f>(Tabla3[[#This Row],[Avance cuantitativo I trimestre]]/AU141)</f>
        <v>0</v>
      </c>
      <c r="AW141" s="109">
        <f>+AV141*100</f>
        <v>0</v>
      </c>
      <c r="AX141" s="106"/>
      <c r="AY141" s="80"/>
      <c r="AZ141" s="80"/>
      <c r="BA141" s="80"/>
      <c r="BB141" s="80"/>
    </row>
    <row r="142" spans="1:54" s="81" customFormat="1" ht="12" x14ac:dyDescent="0.2">
      <c r="A142" s="80"/>
      <c r="B142" s="183" t="s">
        <v>1003</v>
      </c>
      <c r="C142" s="183" t="s">
        <v>1004</v>
      </c>
      <c r="D142" s="183" t="s">
        <v>1005</v>
      </c>
      <c r="E142" s="183" t="s">
        <v>1006</v>
      </c>
      <c r="F142" s="183" t="s">
        <v>53</v>
      </c>
      <c r="G142" s="183" t="s">
        <v>221</v>
      </c>
      <c r="H142" s="183" t="s">
        <v>55</v>
      </c>
      <c r="I142" s="183" t="s">
        <v>95</v>
      </c>
      <c r="J142" s="183" t="s">
        <v>287</v>
      </c>
      <c r="K142" s="183" t="s">
        <v>257</v>
      </c>
      <c r="L142" s="183" t="s">
        <v>1007</v>
      </c>
      <c r="M142" s="184">
        <v>128</v>
      </c>
      <c r="N142" s="183" t="s">
        <v>1008</v>
      </c>
      <c r="O142" s="189">
        <v>1</v>
      </c>
      <c r="P142" s="183" t="s">
        <v>30</v>
      </c>
      <c r="Q142" s="183" t="s">
        <v>1009</v>
      </c>
      <c r="R142" s="183" t="s">
        <v>1010</v>
      </c>
      <c r="S142" s="185">
        <v>44958</v>
      </c>
      <c r="T142" s="185">
        <v>45291</v>
      </c>
      <c r="U142" s="183" t="s">
        <v>234</v>
      </c>
      <c r="V142" s="183" t="s">
        <v>1011</v>
      </c>
      <c r="W142" s="189">
        <v>1</v>
      </c>
      <c r="X142" s="199"/>
      <c r="Y142" s="189"/>
      <c r="Z142" s="183"/>
      <c r="AA142" s="183"/>
      <c r="AB142" s="183" t="s">
        <v>1011</v>
      </c>
      <c r="AC142" s="189">
        <v>1</v>
      </c>
      <c r="AD142" s="210"/>
      <c r="AE142" s="187"/>
      <c r="AF142" s="205"/>
      <c r="AG142" s="198"/>
      <c r="AH142" s="183" t="s">
        <v>1011</v>
      </c>
      <c r="AI142" s="189">
        <v>1</v>
      </c>
      <c r="AJ142" s="181"/>
      <c r="AK142" s="106"/>
      <c r="AL142" s="106"/>
      <c r="AM142" s="106"/>
      <c r="AN142" s="106" t="s">
        <v>1011</v>
      </c>
      <c r="AO142" s="78">
        <v>1</v>
      </c>
      <c r="AP142" s="106"/>
      <c r="AQ142" s="106"/>
      <c r="AR142" s="106"/>
      <c r="AS142" s="106"/>
      <c r="AT142" s="108"/>
      <c r="AU142" s="113">
        <v>1</v>
      </c>
      <c r="AV142" s="78">
        <f>(+Tabla3[[#This Row],[Porcentaje de cumplimiento 
I trimestre]]/AU142)/4</f>
        <v>0</v>
      </c>
      <c r="AW142" s="109">
        <v>25</v>
      </c>
      <c r="AX142" s="106"/>
      <c r="AY142" s="80"/>
      <c r="AZ142" s="80"/>
      <c r="BA142" s="80"/>
      <c r="BB142" s="163"/>
    </row>
    <row r="143" spans="1:54" s="81" customFormat="1" ht="12" x14ac:dyDescent="0.2">
      <c r="A143" s="80"/>
      <c r="B143" s="183" t="s">
        <v>1012</v>
      </c>
      <c r="C143" s="183" t="s">
        <v>63</v>
      </c>
      <c r="D143" s="183" t="s">
        <v>65</v>
      </c>
      <c r="E143" s="183" t="s">
        <v>336</v>
      </c>
      <c r="F143" s="183" t="s">
        <v>93</v>
      </c>
      <c r="G143" s="183" t="s">
        <v>555</v>
      </c>
      <c r="H143" s="183" t="s">
        <v>25</v>
      </c>
      <c r="I143" s="183" t="s">
        <v>204</v>
      </c>
      <c r="J143" s="183" t="s">
        <v>395</v>
      </c>
      <c r="K143" s="183" t="s">
        <v>257</v>
      </c>
      <c r="L143" s="183" t="s">
        <v>109</v>
      </c>
      <c r="M143" s="184">
        <v>129</v>
      </c>
      <c r="N143" s="183" t="s">
        <v>2800</v>
      </c>
      <c r="O143" s="184">
        <v>2</v>
      </c>
      <c r="P143" s="183" t="s">
        <v>45</v>
      </c>
      <c r="Q143" s="183" t="s">
        <v>1013</v>
      </c>
      <c r="R143" s="183" t="s">
        <v>586</v>
      </c>
      <c r="S143" s="185">
        <v>44927</v>
      </c>
      <c r="T143" s="185" t="s">
        <v>494</v>
      </c>
      <c r="U143" s="183" t="s">
        <v>247</v>
      </c>
      <c r="V143" s="183" t="s">
        <v>487</v>
      </c>
      <c r="W143" s="184">
        <v>0</v>
      </c>
      <c r="X143" s="184"/>
      <c r="Y143" s="184"/>
      <c r="Z143" s="183"/>
      <c r="AA143" s="183"/>
      <c r="AB143" s="183" t="s">
        <v>1014</v>
      </c>
      <c r="AC143" s="184">
        <v>1</v>
      </c>
      <c r="AD143" s="186"/>
      <c r="AE143" s="187"/>
      <c r="AF143" s="188"/>
      <c r="AG143" s="198"/>
      <c r="AH143" s="183" t="s">
        <v>487</v>
      </c>
      <c r="AI143" s="184">
        <v>0</v>
      </c>
      <c r="AJ143" s="181"/>
      <c r="AK143" s="106"/>
      <c r="AL143" s="106"/>
      <c r="AM143" s="106"/>
      <c r="AN143" s="183" t="s">
        <v>2801</v>
      </c>
      <c r="AO143" s="107">
        <v>1</v>
      </c>
      <c r="AP143" s="106"/>
      <c r="AQ143" s="106"/>
      <c r="AR143" s="106"/>
      <c r="AS143" s="106"/>
      <c r="AT143" s="108"/>
      <c r="AU143" s="107">
        <v>2</v>
      </c>
      <c r="AV143" s="107" t="s">
        <v>489</v>
      </c>
      <c r="AW143" s="109" t="s">
        <v>489</v>
      </c>
      <c r="AX143" s="106"/>
      <c r="AY143" s="80"/>
      <c r="AZ143" s="80"/>
      <c r="BA143" s="80"/>
      <c r="BB143" s="80"/>
    </row>
    <row r="144" spans="1:54" s="81" customFormat="1" ht="12" x14ac:dyDescent="0.2">
      <c r="A144" s="80"/>
      <c r="B144" s="183" t="s">
        <v>301</v>
      </c>
      <c r="C144" s="183" t="s">
        <v>48</v>
      </c>
      <c r="D144" s="183" t="s">
        <v>91</v>
      </c>
      <c r="E144" s="183" t="s">
        <v>758</v>
      </c>
      <c r="F144" s="183" t="s">
        <v>53</v>
      </c>
      <c r="G144" s="183" t="s">
        <v>203</v>
      </c>
      <c r="H144" s="183" t="s">
        <v>25</v>
      </c>
      <c r="I144" s="183" t="s">
        <v>70</v>
      </c>
      <c r="J144" s="183" t="s">
        <v>1015</v>
      </c>
      <c r="K144" s="183" t="s">
        <v>257</v>
      </c>
      <c r="L144" s="183" t="s">
        <v>225</v>
      </c>
      <c r="M144" s="184">
        <v>130</v>
      </c>
      <c r="N144" s="183" t="s">
        <v>1016</v>
      </c>
      <c r="O144" s="189">
        <v>1</v>
      </c>
      <c r="P144" s="183" t="s">
        <v>30</v>
      </c>
      <c r="Q144" s="183" t="s">
        <v>1017</v>
      </c>
      <c r="R144" s="183" t="s">
        <v>1018</v>
      </c>
      <c r="S144" s="185">
        <v>44927</v>
      </c>
      <c r="T144" s="185">
        <v>45291</v>
      </c>
      <c r="U144" s="183" t="s">
        <v>406</v>
      </c>
      <c r="V144" s="183" t="s">
        <v>1019</v>
      </c>
      <c r="W144" s="189">
        <v>1</v>
      </c>
      <c r="X144" s="199"/>
      <c r="Y144" s="189"/>
      <c r="Z144" s="183"/>
      <c r="AA144" s="183"/>
      <c r="AB144" s="183" t="s">
        <v>1020</v>
      </c>
      <c r="AC144" s="189">
        <v>1</v>
      </c>
      <c r="AD144" s="200"/>
      <c r="AE144" s="187"/>
      <c r="AF144" s="188"/>
      <c r="AG144" s="198"/>
      <c r="AH144" s="183" t="s">
        <v>1021</v>
      </c>
      <c r="AI144" s="189">
        <v>1</v>
      </c>
      <c r="AJ144" s="181"/>
      <c r="AK144" s="106"/>
      <c r="AL144" s="106"/>
      <c r="AM144" s="106"/>
      <c r="AN144" s="106" t="s">
        <v>1022</v>
      </c>
      <c r="AO144" s="78">
        <v>1</v>
      </c>
      <c r="AP144" s="106"/>
      <c r="AQ144" s="106"/>
      <c r="AR144" s="106"/>
      <c r="AS144" s="106"/>
      <c r="AT144" s="108"/>
      <c r="AU144" s="113">
        <v>1</v>
      </c>
      <c r="AV144" s="78">
        <f>(+Tabla3[[#This Row],[Porcentaje de cumplimiento 
I trimestre]]/AU144)/4</f>
        <v>0</v>
      </c>
      <c r="AW144" s="109">
        <v>25</v>
      </c>
      <c r="AX144" s="106"/>
      <c r="AY144" s="80"/>
      <c r="AZ144" s="80"/>
      <c r="BA144" s="80"/>
      <c r="BB144" s="80"/>
    </row>
    <row r="145" spans="1:52" s="81" customFormat="1" ht="12" x14ac:dyDescent="0.2">
      <c r="A145" s="80"/>
      <c r="B145" s="183" t="s">
        <v>297</v>
      </c>
      <c r="C145" s="183" t="s">
        <v>48</v>
      </c>
      <c r="D145" s="183" t="s">
        <v>91</v>
      </c>
      <c r="E145" s="183" t="s">
        <v>900</v>
      </c>
      <c r="F145" s="183" t="s">
        <v>104</v>
      </c>
      <c r="G145" s="183" t="s">
        <v>24</v>
      </c>
      <c r="H145" s="183" t="s">
        <v>25</v>
      </c>
      <c r="I145" s="183" t="s">
        <v>70</v>
      </c>
      <c r="J145" s="183" t="s">
        <v>245</v>
      </c>
      <c r="K145" s="183" t="s">
        <v>224</v>
      </c>
      <c r="L145" s="183" t="s">
        <v>225</v>
      </c>
      <c r="M145" s="184">
        <v>131</v>
      </c>
      <c r="N145" s="183" t="s">
        <v>1023</v>
      </c>
      <c r="O145" s="184">
        <v>4</v>
      </c>
      <c r="P145" s="183" t="s">
        <v>45</v>
      </c>
      <c r="Q145" s="183" t="s">
        <v>1024</v>
      </c>
      <c r="R145" s="183" t="s">
        <v>1025</v>
      </c>
      <c r="S145" s="185">
        <v>44958</v>
      </c>
      <c r="T145" s="185">
        <v>45291</v>
      </c>
      <c r="U145" s="183" t="s">
        <v>407</v>
      </c>
      <c r="V145" s="183" t="s">
        <v>1026</v>
      </c>
      <c r="W145" s="184">
        <v>1</v>
      </c>
      <c r="X145" s="184"/>
      <c r="Y145" s="189"/>
      <c r="Z145" s="183"/>
      <c r="AA145" s="183"/>
      <c r="AB145" s="183" t="s">
        <v>1027</v>
      </c>
      <c r="AC145" s="184">
        <v>1</v>
      </c>
      <c r="AD145" s="186"/>
      <c r="AE145" s="187"/>
      <c r="AF145" s="188"/>
      <c r="AG145" s="198"/>
      <c r="AH145" s="183" t="s">
        <v>1028</v>
      </c>
      <c r="AI145" s="184">
        <v>1</v>
      </c>
      <c r="AJ145" s="181"/>
      <c r="AK145" s="106"/>
      <c r="AL145" s="106"/>
      <c r="AM145" s="106"/>
      <c r="AN145" s="106" t="s">
        <v>1029</v>
      </c>
      <c r="AO145" s="107">
        <v>1</v>
      </c>
      <c r="AP145" s="106"/>
      <c r="AQ145" s="106"/>
      <c r="AR145" s="106"/>
      <c r="AS145" s="106"/>
      <c r="AT145" s="108"/>
      <c r="AU145" s="107">
        <v>4</v>
      </c>
      <c r="AV145" s="110">
        <f>(Tabla3[[#This Row],[Avance cuantitativo I trimestre]]/AU145)</f>
        <v>0</v>
      </c>
      <c r="AW145" s="109">
        <f t="shared" ref="AW145:AW147" si="7">+AV145*100</f>
        <v>0</v>
      </c>
      <c r="AX145" s="106"/>
      <c r="AY145" s="80"/>
      <c r="AZ145" s="80"/>
    </row>
    <row r="146" spans="1:52" s="81" customFormat="1" ht="12" x14ac:dyDescent="0.2">
      <c r="A146" s="80"/>
      <c r="B146" s="183" t="s">
        <v>297</v>
      </c>
      <c r="C146" s="183" t="s">
        <v>48</v>
      </c>
      <c r="D146" s="183" t="s">
        <v>91</v>
      </c>
      <c r="E146" s="183" t="s">
        <v>900</v>
      </c>
      <c r="F146" s="183" t="s">
        <v>104</v>
      </c>
      <c r="G146" s="183" t="s">
        <v>24</v>
      </c>
      <c r="H146" s="183" t="s">
        <v>25</v>
      </c>
      <c r="I146" s="183" t="s">
        <v>70</v>
      </c>
      <c r="J146" s="183" t="s">
        <v>245</v>
      </c>
      <c r="K146" s="183" t="s">
        <v>224</v>
      </c>
      <c r="L146" s="183" t="s">
        <v>225</v>
      </c>
      <c r="M146" s="184">
        <v>132</v>
      </c>
      <c r="N146" s="183" t="s">
        <v>1030</v>
      </c>
      <c r="O146" s="184">
        <v>3</v>
      </c>
      <c r="P146" s="183" t="s">
        <v>45</v>
      </c>
      <c r="Q146" s="183" t="s">
        <v>1031</v>
      </c>
      <c r="R146" s="183" t="s">
        <v>1032</v>
      </c>
      <c r="S146" s="185">
        <v>44958</v>
      </c>
      <c r="T146" s="185">
        <v>45291</v>
      </c>
      <c r="U146" s="183" t="s">
        <v>407</v>
      </c>
      <c r="V146" s="183" t="s">
        <v>1033</v>
      </c>
      <c r="W146" s="184">
        <v>1</v>
      </c>
      <c r="X146" s="184"/>
      <c r="Y146" s="189"/>
      <c r="Z146" s="183"/>
      <c r="AA146" s="183"/>
      <c r="AB146" s="183" t="s">
        <v>1034</v>
      </c>
      <c r="AC146" s="184">
        <v>1</v>
      </c>
      <c r="AD146" s="186"/>
      <c r="AE146" s="187"/>
      <c r="AF146" s="188"/>
      <c r="AG146" s="198"/>
      <c r="AH146" s="183" t="s">
        <v>1033</v>
      </c>
      <c r="AI146" s="184">
        <v>1</v>
      </c>
      <c r="AJ146" s="181"/>
      <c r="AK146" s="106"/>
      <c r="AL146" s="106"/>
      <c r="AM146" s="106"/>
      <c r="AN146" s="106" t="s">
        <v>487</v>
      </c>
      <c r="AO146" s="107">
        <v>0</v>
      </c>
      <c r="AP146" s="106"/>
      <c r="AQ146" s="106"/>
      <c r="AR146" s="106"/>
      <c r="AS146" s="106"/>
      <c r="AT146" s="108"/>
      <c r="AU146" s="107">
        <v>3</v>
      </c>
      <c r="AV146" s="110">
        <f>(Tabla3[[#This Row],[Avance cuantitativo I trimestre]]/AU146)</f>
        <v>0</v>
      </c>
      <c r="AW146" s="112">
        <f t="shared" si="7"/>
        <v>0</v>
      </c>
      <c r="AX146" s="106"/>
      <c r="AY146" s="80"/>
      <c r="AZ146" s="80"/>
    </row>
    <row r="147" spans="1:52" s="81" customFormat="1" ht="12" x14ac:dyDescent="0.2">
      <c r="A147" s="80"/>
      <c r="B147" s="183" t="s">
        <v>297</v>
      </c>
      <c r="C147" s="183" t="s">
        <v>48</v>
      </c>
      <c r="D147" s="183" t="s">
        <v>91</v>
      </c>
      <c r="E147" s="183" t="s">
        <v>900</v>
      </c>
      <c r="F147" s="183" t="s">
        <v>104</v>
      </c>
      <c r="G147" s="183" t="s">
        <v>24</v>
      </c>
      <c r="H147" s="183" t="s">
        <v>25</v>
      </c>
      <c r="I147" s="183" t="s">
        <v>70</v>
      </c>
      <c r="J147" s="183" t="s">
        <v>245</v>
      </c>
      <c r="K147" s="183" t="s">
        <v>257</v>
      </c>
      <c r="L147" s="183" t="s">
        <v>225</v>
      </c>
      <c r="M147" s="184">
        <v>133</v>
      </c>
      <c r="N147" s="183" t="s">
        <v>1035</v>
      </c>
      <c r="O147" s="184">
        <v>1</v>
      </c>
      <c r="P147" s="183" t="s">
        <v>60</v>
      </c>
      <c r="Q147" s="183" t="s">
        <v>1036</v>
      </c>
      <c r="R147" s="183" t="s">
        <v>1037</v>
      </c>
      <c r="S147" s="185">
        <v>44927</v>
      </c>
      <c r="T147" s="185">
        <v>45291</v>
      </c>
      <c r="U147" s="183" t="s">
        <v>407</v>
      </c>
      <c r="V147" s="183" t="s">
        <v>1038</v>
      </c>
      <c r="W147" s="184">
        <v>0.25</v>
      </c>
      <c r="X147" s="184"/>
      <c r="Y147" s="189"/>
      <c r="Z147" s="183"/>
      <c r="AA147" s="183"/>
      <c r="AB147" s="183" t="s">
        <v>1039</v>
      </c>
      <c r="AC147" s="207">
        <v>0.5</v>
      </c>
      <c r="AD147" s="211"/>
      <c r="AE147" s="187"/>
      <c r="AF147" s="188"/>
      <c r="AG147" s="198"/>
      <c r="AH147" s="183" t="s">
        <v>1040</v>
      </c>
      <c r="AI147" s="184">
        <v>0.75</v>
      </c>
      <c r="AJ147" s="181"/>
      <c r="AK147" s="106"/>
      <c r="AL147" s="106"/>
      <c r="AM147" s="106"/>
      <c r="AN147" s="106" t="s">
        <v>1041</v>
      </c>
      <c r="AO147" s="107">
        <v>1</v>
      </c>
      <c r="AP147" s="106"/>
      <c r="AQ147" s="106"/>
      <c r="AR147" s="106"/>
      <c r="AS147" s="106"/>
      <c r="AT147" s="108"/>
      <c r="AU147" s="107">
        <v>1</v>
      </c>
      <c r="AV147" s="110">
        <f>(Tabla3[[#This Row],[Avance cuantitativo I trimestre]]/AU147)</f>
        <v>0</v>
      </c>
      <c r="AW147" s="109">
        <f t="shared" si="7"/>
        <v>0</v>
      </c>
      <c r="AX147" s="106"/>
      <c r="AY147" s="80"/>
      <c r="AZ147" s="80"/>
    </row>
    <row r="148" spans="1:52" s="81" customFormat="1" ht="12" x14ac:dyDescent="0.2">
      <c r="A148" s="80"/>
      <c r="B148" s="183" t="s">
        <v>320</v>
      </c>
      <c r="C148" s="183" t="s">
        <v>48</v>
      </c>
      <c r="D148" s="183" t="s">
        <v>20</v>
      </c>
      <c r="E148" s="183" t="s">
        <v>336</v>
      </c>
      <c r="F148" s="183" t="s">
        <v>146</v>
      </c>
      <c r="G148" s="183" t="s">
        <v>555</v>
      </c>
      <c r="H148" s="183" t="s">
        <v>25</v>
      </c>
      <c r="I148" s="183" t="s">
        <v>70</v>
      </c>
      <c r="J148" s="183" t="s">
        <v>256</v>
      </c>
      <c r="K148" s="183" t="s">
        <v>257</v>
      </c>
      <c r="L148" s="183" t="s">
        <v>225</v>
      </c>
      <c r="M148" s="184">
        <v>134</v>
      </c>
      <c r="N148" s="183" t="s">
        <v>1042</v>
      </c>
      <c r="O148" s="189">
        <v>1</v>
      </c>
      <c r="P148" s="183" t="s">
        <v>30</v>
      </c>
      <c r="Q148" s="183" t="s">
        <v>1043</v>
      </c>
      <c r="R148" s="183" t="s">
        <v>1044</v>
      </c>
      <c r="S148" s="185">
        <v>44927</v>
      </c>
      <c r="T148" s="185">
        <v>45291</v>
      </c>
      <c r="U148" s="183" t="s">
        <v>406</v>
      </c>
      <c r="V148" s="183" t="s">
        <v>1045</v>
      </c>
      <c r="W148" s="189">
        <v>1</v>
      </c>
      <c r="X148" s="184"/>
      <c r="Y148" s="189"/>
      <c r="Z148" s="183"/>
      <c r="AA148" s="183"/>
      <c r="AB148" s="183" t="s">
        <v>1046</v>
      </c>
      <c r="AC148" s="189">
        <v>1</v>
      </c>
      <c r="AD148" s="200"/>
      <c r="AE148" s="187"/>
      <c r="AF148" s="188"/>
      <c r="AG148" s="198"/>
      <c r="AH148" s="183" t="s">
        <v>1046</v>
      </c>
      <c r="AI148" s="189">
        <v>1</v>
      </c>
      <c r="AJ148" s="181"/>
      <c r="AK148" s="106"/>
      <c r="AL148" s="106"/>
      <c r="AM148" s="106"/>
      <c r="AN148" s="106" t="s">
        <v>1047</v>
      </c>
      <c r="AO148" s="78">
        <v>1</v>
      </c>
      <c r="AP148" s="106"/>
      <c r="AQ148" s="106"/>
      <c r="AR148" s="106"/>
      <c r="AS148" s="106"/>
      <c r="AT148" s="108"/>
      <c r="AU148" s="113">
        <v>1</v>
      </c>
      <c r="AV148" s="78">
        <f>(+Tabla3[[#This Row],[Porcentaje de cumplimiento 
I trimestre]]/AU148)/4</f>
        <v>0</v>
      </c>
      <c r="AW148" s="109">
        <v>25</v>
      </c>
      <c r="AX148" s="106"/>
      <c r="AY148" s="80"/>
      <c r="AZ148" s="80"/>
    </row>
    <row r="149" spans="1:52" s="81" customFormat="1" ht="12" x14ac:dyDescent="0.2">
      <c r="A149" s="80"/>
      <c r="B149" s="183" t="s">
        <v>297</v>
      </c>
      <c r="C149" s="183" t="s">
        <v>48</v>
      </c>
      <c r="D149" s="183" t="s">
        <v>65</v>
      </c>
      <c r="E149" s="183" t="s">
        <v>900</v>
      </c>
      <c r="F149" s="183" t="s">
        <v>202</v>
      </c>
      <c r="G149" s="183" t="s">
        <v>555</v>
      </c>
      <c r="H149" s="183" t="s">
        <v>25</v>
      </c>
      <c r="I149" s="183" t="s">
        <v>70</v>
      </c>
      <c r="J149" s="183" t="s">
        <v>251</v>
      </c>
      <c r="K149" s="183" t="s">
        <v>224</v>
      </c>
      <c r="L149" s="183" t="s">
        <v>225</v>
      </c>
      <c r="M149" s="184">
        <v>135</v>
      </c>
      <c r="N149" s="183" t="s">
        <v>1048</v>
      </c>
      <c r="O149" s="184">
        <v>2</v>
      </c>
      <c r="P149" s="183" t="s">
        <v>45</v>
      </c>
      <c r="Q149" s="183" t="s">
        <v>1049</v>
      </c>
      <c r="R149" s="183" t="s">
        <v>1050</v>
      </c>
      <c r="S149" s="185">
        <v>45017</v>
      </c>
      <c r="T149" s="185">
        <v>45291</v>
      </c>
      <c r="U149" s="183" t="s">
        <v>407</v>
      </c>
      <c r="V149" s="183" t="s">
        <v>487</v>
      </c>
      <c r="W149" s="184">
        <v>0</v>
      </c>
      <c r="X149" s="184"/>
      <c r="Y149" s="184"/>
      <c r="Z149" s="183"/>
      <c r="AA149" s="183"/>
      <c r="AB149" s="183" t="s">
        <v>1051</v>
      </c>
      <c r="AC149" s="184">
        <v>1</v>
      </c>
      <c r="AD149" s="186"/>
      <c r="AE149" s="187"/>
      <c r="AF149" s="188"/>
      <c r="AG149" s="198"/>
      <c r="AH149" s="183" t="s">
        <v>487</v>
      </c>
      <c r="AI149" s="184">
        <v>0</v>
      </c>
      <c r="AJ149" s="181"/>
      <c r="AK149" s="106"/>
      <c r="AL149" s="106"/>
      <c r="AM149" s="106"/>
      <c r="AN149" s="106" t="s">
        <v>1052</v>
      </c>
      <c r="AO149" s="107">
        <v>1</v>
      </c>
      <c r="AP149" s="106"/>
      <c r="AQ149" s="106"/>
      <c r="AR149" s="106"/>
      <c r="AS149" s="106"/>
      <c r="AT149" s="108"/>
      <c r="AU149" s="107">
        <v>2</v>
      </c>
      <c r="AV149" s="107" t="s">
        <v>489</v>
      </c>
      <c r="AW149" s="109" t="s">
        <v>489</v>
      </c>
      <c r="AX149" s="106"/>
      <c r="AY149" s="80"/>
      <c r="AZ149" s="80"/>
    </row>
    <row r="150" spans="1:52" s="81" customFormat="1" ht="12" x14ac:dyDescent="0.2">
      <c r="A150" s="80"/>
      <c r="B150" s="183" t="s">
        <v>320</v>
      </c>
      <c r="C150" s="183" t="s">
        <v>48</v>
      </c>
      <c r="D150" s="183" t="s">
        <v>65</v>
      </c>
      <c r="E150" s="183" t="s">
        <v>1053</v>
      </c>
      <c r="F150" s="183" t="s">
        <v>104</v>
      </c>
      <c r="G150" s="183" t="s">
        <v>212</v>
      </c>
      <c r="H150" s="183" t="s">
        <v>55</v>
      </c>
      <c r="I150" s="183" t="s">
        <v>106</v>
      </c>
      <c r="J150" s="183" t="s">
        <v>328</v>
      </c>
      <c r="K150" s="183" t="s">
        <v>224</v>
      </c>
      <c r="L150" s="183" t="s">
        <v>225</v>
      </c>
      <c r="M150" s="184">
        <v>136</v>
      </c>
      <c r="N150" s="183" t="s">
        <v>1054</v>
      </c>
      <c r="O150" s="184">
        <v>3</v>
      </c>
      <c r="P150" s="183" t="s">
        <v>45</v>
      </c>
      <c r="Q150" s="183" t="s">
        <v>1055</v>
      </c>
      <c r="R150" s="183" t="s">
        <v>1056</v>
      </c>
      <c r="S150" s="185">
        <v>44927</v>
      </c>
      <c r="T150" s="185">
        <v>45291</v>
      </c>
      <c r="U150" s="183" t="s">
        <v>172</v>
      </c>
      <c r="V150" s="183" t="s">
        <v>1057</v>
      </c>
      <c r="W150" s="184">
        <v>1</v>
      </c>
      <c r="X150" s="207"/>
      <c r="Y150" s="189"/>
      <c r="Z150" s="183"/>
      <c r="AA150" s="183"/>
      <c r="AB150" s="183" t="s">
        <v>1058</v>
      </c>
      <c r="AC150" s="184">
        <v>1</v>
      </c>
      <c r="AD150" s="186"/>
      <c r="AE150" s="187"/>
      <c r="AF150" s="188"/>
      <c r="AG150" s="198"/>
      <c r="AH150" s="183" t="s">
        <v>1059</v>
      </c>
      <c r="AI150" s="184">
        <v>1</v>
      </c>
      <c r="AJ150" s="181"/>
      <c r="AK150" s="106"/>
      <c r="AL150" s="106"/>
      <c r="AM150" s="106"/>
      <c r="AN150" s="106" t="s">
        <v>487</v>
      </c>
      <c r="AO150" s="107">
        <v>0</v>
      </c>
      <c r="AP150" s="106"/>
      <c r="AQ150" s="106"/>
      <c r="AR150" s="106"/>
      <c r="AS150" s="106"/>
      <c r="AT150" s="108"/>
      <c r="AU150" s="107">
        <v>3</v>
      </c>
      <c r="AV150" s="110">
        <f>(Tabla3[[#This Row],[Avance cuantitativo I trimestre]]/AU150)</f>
        <v>0</v>
      </c>
      <c r="AW150" s="109">
        <v>33</v>
      </c>
      <c r="AX150" s="106"/>
      <c r="AY150" s="80"/>
      <c r="AZ150" s="80"/>
    </row>
    <row r="151" spans="1:52" x14ac:dyDescent="0.2">
      <c r="B151" s="183" t="s">
        <v>320</v>
      </c>
      <c r="C151" s="299" t="s">
        <v>63</v>
      </c>
      <c r="D151" s="299" t="s">
        <v>50</v>
      </c>
      <c r="E151" s="299" t="s">
        <v>336</v>
      </c>
      <c r="F151" s="183" t="s">
        <v>53</v>
      </c>
      <c r="G151" s="183" t="s">
        <v>212</v>
      </c>
      <c r="H151" s="183" t="s">
        <v>55</v>
      </c>
      <c r="I151" s="183" t="s">
        <v>1379</v>
      </c>
      <c r="J151" s="183" t="s">
        <v>403</v>
      </c>
      <c r="K151" s="183" t="s">
        <v>257</v>
      </c>
      <c r="L151" s="183" t="s">
        <v>225</v>
      </c>
      <c r="M151" s="184">
        <v>137</v>
      </c>
      <c r="N151" s="183" t="s">
        <v>2178</v>
      </c>
      <c r="O151" s="184">
        <v>1</v>
      </c>
      <c r="P151" s="183" t="s">
        <v>60</v>
      </c>
      <c r="Q151" s="183" t="s">
        <v>2179</v>
      </c>
      <c r="R151" s="183" t="s">
        <v>2180</v>
      </c>
      <c r="S151" s="185">
        <v>45078</v>
      </c>
      <c r="T151" s="185">
        <v>45291</v>
      </c>
      <c r="U151" s="183" t="s">
        <v>2181</v>
      </c>
      <c r="V151" s="183" t="s">
        <v>487</v>
      </c>
      <c r="W151" s="184">
        <v>0</v>
      </c>
      <c r="X151" s="184"/>
      <c r="Y151" s="184"/>
      <c r="Z151" s="184"/>
      <c r="AA151" s="184"/>
      <c r="AB151" s="183" t="s">
        <v>487</v>
      </c>
      <c r="AC151" s="184">
        <v>0</v>
      </c>
      <c r="AD151" s="184"/>
      <c r="AE151" s="184"/>
      <c r="AF151" s="183"/>
      <c r="AG151" s="183"/>
      <c r="AH151" s="183" t="s">
        <v>2182</v>
      </c>
      <c r="AI151" s="184">
        <v>0.5</v>
      </c>
      <c r="AJ151" s="106"/>
      <c r="AK151" s="106"/>
      <c r="AL151" s="106"/>
      <c r="AM151" s="106"/>
      <c r="AN151" s="106" t="s">
        <v>2183</v>
      </c>
      <c r="AO151" s="107">
        <v>1</v>
      </c>
      <c r="AP151" s="106"/>
      <c r="AQ151" s="106"/>
      <c r="AR151" s="106"/>
      <c r="AS151" s="106"/>
    </row>
    <row r="152" spans="1:52" x14ac:dyDescent="0.2">
      <c r="B152" s="183" t="s">
        <v>320</v>
      </c>
      <c r="C152" s="299" t="s">
        <v>63</v>
      </c>
      <c r="D152" s="299" t="s">
        <v>50</v>
      </c>
      <c r="E152" s="299" t="s">
        <v>336</v>
      </c>
      <c r="F152" s="183" t="s">
        <v>53</v>
      </c>
      <c r="G152" s="183" t="s">
        <v>212</v>
      </c>
      <c r="H152" s="183" t="s">
        <v>40</v>
      </c>
      <c r="I152" s="183" t="s">
        <v>1379</v>
      </c>
      <c r="J152" s="183" t="s">
        <v>403</v>
      </c>
      <c r="K152" s="183" t="s">
        <v>257</v>
      </c>
      <c r="L152" s="183" t="s">
        <v>225</v>
      </c>
      <c r="M152" s="184">
        <v>138</v>
      </c>
      <c r="N152" s="183" t="s">
        <v>2184</v>
      </c>
      <c r="O152" s="184">
        <v>1</v>
      </c>
      <c r="P152" s="183" t="s">
        <v>60</v>
      </c>
      <c r="Q152" s="183" t="s">
        <v>2185</v>
      </c>
      <c r="R152" s="183" t="s">
        <v>2186</v>
      </c>
      <c r="S152" s="185">
        <v>45078</v>
      </c>
      <c r="T152" s="185">
        <v>45291</v>
      </c>
      <c r="U152" s="183" t="s">
        <v>2187</v>
      </c>
      <c r="V152" s="183" t="s">
        <v>487</v>
      </c>
      <c r="W152" s="184">
        <v>0</v>
      </c>
      <c r="X152" s="184"/>
      <c r="Y152" s="184"/>
      <c r="Z152" s="184"/>
      <c r="AA152" s="184"/>
      <c r="AB152" s="183" t="s">
        <v>487</v>
      </c>
      <c r="AC152" s="184">
        <v>0</v>
      </c>
      <c r="AD152" s="184"/>
      <c r="AE152" s="184"/>
      <c r="AF152" s="183"/>
      <c r="AG152" s="183"/>
      <c r="AH152" s="183" t="s">
        <v>2188</v>
      </c>
      <c r="AI152" s="184">
        <v>0.5</v>
      </c>
      <c r="AJ152" s="106"/>
      <c r="AK152" s="106"/>
      <c r="AL152" s="106"/>
      <c r="AM152" s="106"/>
      <c r="AN152" s="106" t="s">
        <v>2189</v>
      </c>
      <c r="AO152" s="107">
        <v>1</v>
      </c>
      <c r="AP152" s="106"/>
      <c r="AQ152" s="106"/>
      <c r="AR152" s="106"/>
      <c r="AS152" s="106"/>
    </row>
    <row r="153" spans="1:52" x14ac:dyDescent="0.2">
      <c r="B153" s="300" t="s">
        <v>320</v>
      </c>
      <c r="C153" s="301" t="s">
        <v>63</v>
      </c>
      <c r="D153" s="301" t="s">
        <v>50</v>
      </c>
      <c r="E153" s="301" t="s">
        <v>336</v>
      </c>
      <c r="F153" s="300" t="s">
        <v>53</v>
      </c>
      <c r="G153" s="300" t="s">
        <v>212</v>
      </c>
      <c r="H153" s="300" t="s">
        <v>40</v>
      </c>
      <c r="I153" s="300" t="s">
        <v>1379</v>
      </c>
      <c r="J153" s="300" t="s">
        <v>403</v>
      </c>
      <c r="K153" s="300" t="s">
        <v>257</v>
      </c>
      <c r="L153" s="300" t="s">
        <v>225</v>
      </c>
      <c r="M153" s="302">
        <v>139</v>
      </c>
      <c r="N153" s="183" t="s">
        <v>2194</v>
      </c>
      <c r="O153" s="302">
        <v>2</v>
      </c>
      <c r="P153" s="300" t="s">
        <v>45</v>
      </c>
      <c r="Q153" s="300" t="s">
        <v>2190</v>
      </c>
      <c r="R153" s="300" t="s">
        <v>2191</v>
      </c>
      <c r="S153" s="303">
        <v>45078</v>
      </c>
      <c r="T153" s="303">
        <v>45291</v>
      </c>
      <c r="U153" s="300" t="s">
        <v>2181</v>
      </c>
      <c r="V153" s="300" t="s">
        <v>487</v>
      </c>
      <c r="W153" s="302">
        <v>0</v>
      </c>
      <c r="X153" s="184"/>
      <c r="Y153" s="184"/>
      <c r="Z153" s="184"/>
      <c r="AA153" s="184"/>
      <c r="AB153" s="300" t="s">
        <v>487</v>
      </c>
      <c r="AC153" s="184">
        <v>0</v>
      </c>
      <c r="AD153" s="184"/>
      <c r="AE153" s="184"/>
      <c r="AF153" s="183"/>
      <c r="AG153" s="183"/>
      <c r="AH153" s="300" t="s">
        <v>2192</v>
      </c>
      <c r="AI153" s="302">
        <v>1</v>
      </c>
      <c r="AJ153" s="106"/>
      <c r="AK153" s="106"/>
      <c r="AL153" s="106"/>
      <c r="AM153" s="106"/>
      <c r="AN153" s="106" t="s">
        <v>2193</v>
      </c>
      <c r="AO153" s="107">
        <v>1</v>
      </c>
      <c r="AP153" s="106"/>
      <c r="AQ153" s="106"/>
      <c r="AR153" s="106"/>
      <c r="AS153" s="106"/>
    </row>
    <row r="159" spans="1:52" x14ac:dyDescent="0.2">
      <c r="AG159" s="170"/>
    </row>
    <row r="160" spans="1:52" x14ac:dyDescent="0.2">
      <c r="AG160" s="170"/>
    </row>
  </sheetData>
  <sheetProtection formatCells="0" formatColumns="0" sort="0" autoFilter="0" pivotTables="0"/>
  <autoFilter ref="AU14:AX150" xr:uid="{62EF442F-37A9-4006-9F9F-006955944A48}"/>
  <mergeCells count="23">
    <mergeCell ref="B2:C5"/>
    <mergeCell ref="D2:AO5"/>
    <mergeCell ref="AP2:AS2"/>
    <mergeCell ref="AP3:AS3"/>
    <mergeCell ref="AP4:AS4"/>
    <mergeCell ref="AP5:AS5"/>
    <mergeCell ref="C7:AS7"/>
    <mergeCell ref="C8:AS8"/>
    <mergeCell ref="C9:AS9"/>
    <mergeCell ref="B11:C13"/>
    <mergeCell ref="D11:E13"/>
    <mergeCell ref="F11:AS11"/>
    <mergeCell ref="F12:L13"/>
    <mergeCell ref="M12:U13"/>
    <mergeCell ref="V12:W13"/>
    <mergeCell ref="X12:AA13"/>
    <mergeCell ref="AU13:AX13"/>
    <mergeCell ref="AB12:AC13"/>
    <mergeCell ref="AD12:AG13"/>
    <mergeCell ref="AH12:AI13"/>
    <mergeCell ref="AJ12:AM13"/>
    <mergeCell ref="AN12:AO13"/>
    <mergeCell ref="AP12:AS13"/>
  </mergeCells>
  <dataValidations count="1">
    <dataValidation type="list" allowBlank="1" showInputMessage="1" showErrorMessage="1" sqref="E103:E108 E44 E70 E46:E54 E56 E58:E62 E64 E66 E68 E72 E74 E76 E78 E80 E82 E84 E86 E88 E90 E92 E97 E100 J22:K27 E35:E40 E42 E111:E118 E122 E124 E126:E127 E130:E131 E133:E136 E31:E33 U15 E16:E28 U52:U54 I27 P10 S15:T27 S52:S54 S103:U107 P15 P17:P27 P47:P48 P52:P55 P103:P107 L17:L27 L103:L106 K15:L15 K17:K20 J15:J20 H15:I15 H17:H27 G22 F15:F22 F25:G27 F47:L48 F52:L54 F103:K107 D103:D104 D106:D107 C107 C52 U25:U27 B15 B17:B19 G15:G20 B22 B25:B26 B47:B48 B52:B54 B96:B98 B62:B63 B58 B65 B67 B69 B71 B73 B75 B77 B79 B81 B83 B85 B87 B89 B91 B93 B103:B107 S154:U1048576 B154:L1048576 S10:U10 U18:U23 C10:L10 B6:B10 P6:P7 S6:U7 C6:L7 E139:E149 S1:U1 P1 B1:L1 P154:P1048576" xr:uid="{C9B9DB70-953D-449F-A40C-55E08BEDC722}">
      <formula1>#REF!</formula1>
    </dataValidation>
  </dataValidations>
  <pageMargins left="0.7" right="0.7" top="0.75" bottom="0.75" header="0.3" footer="0.3"/>
  <pageSetup paperSize="9"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3D691-18B9-46F6-AA55-98D4778DC199}">
  <dimension ref="B1:E6"/>
  <sheetViews>
    <sheetView workbookViewId="0">
      <selection activeCell="D7" sqref="D7"/>
    </sheetView>
  </sheetViews>
  <sheetFormatPr baseColWidth="10" defaultColWidth="11.42578125" defaultRowHeight="15" x14ac:dyDescent="0.25"/>
  <cols>
    <col min="2" max="2" width="12.85546875" bestFit="1" customWidth="1"/>
    <col min="3" max="3" width="18.140625" bestFit="1" customWidth="1"/>
    <col min="4" max="4" width="46" customWidth="1"/>
    <col min="5" max="5" width="26.42578125" customWidth="1"/>
  </cols>
  <sheetData>
    <row r="1" spans="2:5" x14ac:dyDescent="0.25">
      <c r="B1" s="101" t="s">
        <v>1060</v>
      </c>
      <c r="C1" s="102" t="s">
        <v>1061</v>
      </c>
      <c r="D1" s="102" t="s">
        <v>1062</v>
      </c>
      <c r="E1" s="102" t="s">
        <v>1063</v>
      </c>
    </row>
    <row r="2" spans="2:5" ht="28.5" x14ac:dyDescent="0.25">
      <c r="B2" s="103" t="s">
        <v>1064</v>
      </c>
      <c r="C2" s="103" t="s">
        <v>1065</v>
      </c>
      <c r="D2" s="104" t="s">
        <v>1066</v>
      </c>
      <c r="E2" s="104" t="s">
        <v>1067</v>
      </c>
    </row>
    <row r="3" spans="2:5" ht="85.5" x14ac:dyDescent="0.25">
      <c r="B3" s="103" t="s">
        <v>1068</v>
      </c>
      <c r="C3" s="103" t="s">
        <v>1069</v>
      </c>
      <c r="D3" s="104" t="s">
        <v>1070</v>
      </c>
      <c r="E3" s="104" t="s">
        <v>1067</v>
      </c>
    </row>
    <row r="4" spans="2:5" ht="57" x14ac:dyDescent="0.25">
      <c r="B4" s="103" t="s">
        <v>2172</v>
      </c>
      <c r="C4" s="103" t="s">
        <v>2173</v>
      </c>
      <c r="D4" s="104" t="s">
        <v>2174</v>
      </c>
      <c r="E4" s="104" t="s">
        <v>1067</v>
      </c>
    </row>
    <row r="5" spans="2:5" ht="28.5" x14ac:dyDescent="0.25">
      <c r="B5" s="103" t="s">
        <v>2175</v>
      </c>
      <c r="C5" s="103" t="s">
        <v>2176</v>
      </c>
      <c r="D5" s="104" t="s">
        <v>2177</v>
      </c>
      <c r="E5" s="104" t="s">
        <v>1067</v>
      </c>
    </row>
    <row r="6" spans="2:5" ht="57" x14ac:dyDescent="0.25">
      <c r="B6" s="103" t="s">
        <v>2803</v>
      </c>
      <c r="C6" s="103" t="s">
        <v>2804</v>
      </c>
      <c r="D6" s="104" t="s">
        <v>2805</v>
      </c>
      <c r="E6" s="104" t="s">
        <v>2802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4325B-CFD5-44DA-9253-497BBD8CDDB2}">
  <sheetPr>
    <tabColor theme="0" tint="-0.14999847407452621"/>
  </sheetPr>
  <dimension ref="A1:Q72"/>
  <sheetViews>
    <sheetView showGridLines="0" topLeftCell="D1" zoomScale="50" zoomScaleNormal="50" workbookViewId="0">
      <selection activeCell="F9" sqref="F9:L71"/>
    </sheetView>
  </sheetViews>
  <sheetFormatPr baseColWidth="10" defaultColWidth="11.42578125" defaultRowHeight="15" x14ac:dyDescent="0.25"/>
  <cols>
    <col min="2" max="2" width="26" style="23" bestFit="1" customWidth="1"/>
    <col min="3" max="3" width="93.42578125" customWidth="1"/>
    <col min="4" max="4" width="42.140625" style="41" bestFit="1" customWidth="1"/>
    <col min="5" max="5" width="28.7109375" style="41" bestFit="1" customWidth="1"/>
    <col min="6" max="7" width="28.7109375" style="41" customWidth="1"/>
    <col min="8" max="8" width="15.42578125" style="41" bestFit="1" customWidth="1"/>
    <col min="9" max="9" width="25.28515625" customWidth="1"/>
    <col min="10" max="10" width="25.42578125" customWidth="1"/>
    <col min="11" max="11" width="16.42578125" customWidth="1"/>
    <col min="12" max="12" width="20.42578125" bestFit="1" customWidth="1"/>
    <col min="13" max="13" width="18.42578125" customWidth="1"/>
    <col min="14" max="14" width="11" bestFit="1" customWidth="1"/>
    <col min="15" max="15" width="24.140625" customWidth="1"/>
    <col min="16" max="16" width="24.28515625" customWidth="1"/>
    <col min="17" max="17" width="11" bestFit="1" customWidth="1"/>
  </cols>
  <sheetData>
    <row r="1" spans="1:17" s="20" customFormat="1" ht="36" customHeight="1" x14ac:dyDescent="0.25">
      <c r="C1" s="21"/>
      <c r="D1" s="21"/>
    </row>
    <row r="2" spans="1:17" ht="18" customHeight="1" x14ac:dyDescent="0.25">
      <c r="B2" s="579"/>
      <c r="C2" s="580" t="s">
        <v>1071</v>
      </c>
      <c r="D2" s="581"/>
      <c r="E2" s="581"/>
      <c r="F2" s="581"/>
      <c r="G2" s="581"/>
      <c r="H2" s="581"/>
      <c r="I2" s="581"/>
      <c r="J2" s="581"/>
      <c r="K2" s="581"/>
      <c r="L2" s="581"/>
      <c r="M2" s="581"/>
      <c r="N2" s="581"/>
      <c r="O2" s="581"/>
      <c r="P2" s="581"/>
      <c r="Q2" s="581"/>
    </row>
    <row r="3" spans="1:17" ht="18" customHeight="1" x14ac:dyDescent="0.25">
      <c r="B3" s="579"/>
      <c r="C3" s="580"/>
      <c r="D3" s="581"/>
      <c r="E3" s="581"/>
      <c r="F3" s="581"/>
      <c r="G3" s="581"/>
      <c r="H3" s="581"/>
      <c r="I3" s="581"/>
      <c r="J3" s="581"/>
      <c r="K3" s="581"/>
      <c r="L3" s="581"/>
      <c r="M3" s="581"/>
      <c r="N3" s="581"/>
      <c r="O3" s="581"/>
      <c r="P3" s="581"/>
      <c r="Q3" s="581"/>
    </row>
    <row r="4" spans="1:17" ht="18" customHeight="1" x14ac:dyDescent="0.25">
      <c r="B4" s="579"/>
      <c r="C4" s="580"/>
      <c r="D4" s="581"/>
      <c r="E4" s="581"/>
      <c r="F4" s="581"/>
      <c r="G4" s="581"/>
      <c r="H4" s="581"/>
      <c r="I4" s="581"/>
      <c r="J4" s="581"/>
      <c r="K4" s="581"/>
      <c r="L4" s="581"/>
      <c r="M4" s="581"/>
      <c r="N4" s="581"/>
      <c r="O4" s="581"/>
      <c r="P4" s="581"/>
      <c r="Q4" s="581"/>
    </row>
    <row r="5" spans="1:17" ht="18" customHeight="1" x14ac:dyDescent="0.25">
      <c r="B5" s="579"/>
      <c r="C5" s="580"/>
      <c r="D5" s="581"/>
      <c r="E5" s="581"/>
      <c r="F5" s="581"/>
      <c r="G5" s="581"/>
      <c r="H5" s="581"/>
      <c r="I5" s="581"/>
      <c r="J5" s="581"/>
      <c r="K5" s="581"/>
      <c r="L5" s="581"/>
      <c r="M5" s="581"/>
      <c r="N5" s="581"/>
      <c r="O5" s="581"/>
      <c r="P5" s="581"/>
      <c r="Q5" s="581"/>
    </row>
    <row r="6" spans="1:17" ht="18" customHeight="1" x14ac:dyDescent="0.25">
      <c r="C6" s="22"/>
      <c r="D6" s="22"/>
      <c r="E6" s="22"/>
      <c r="F6" s="22"/>
      <c r="G6" s="22"/>
      <c r="H6" s="22"/>
    </row>
    <row r="7" spans="1:17" x14ac:dyDescent="0.25">
      <c r="B7" s="24" t="s">
        <v>1072</v>
      </c>
      <c r="C7" s="24"/>
      <c r="D7" s="25"/>
      <c r="E7" s="25"/>
      <c r="F7" s="576" t="s">
        <v>1073</v>
      </c>
      <c r="G7" s="576"/>
      <c r="H7" s="576"/>
      <c r="I7" s="576" t="s">
        <v>1074</v>
      </c>
      <c r="J7" s="576"/>
      <c r="K7" s="576"/>
      <c r="L7" s="576" t="s">
        <v>1075</v>
      </c>
      <c r="M7" s="576"/>
      <c r="N7" s="576"/>
      <c r="O7" s="576" t="s">
        <v>1076</v>
      </c>
      <c r="P7" s="576"/>
      <c r="Q7" s="576"/>
    </row>
    <row r="8" spans="1:17" ht="25.5" x14ac:dyDescent="0.25">
      <c r="B8" s="26" t="s">
        <v>1077</v>
      </c>
      <c r="C8" s="26" t="s">
        <v>1078</v>
      </c>
      <c r="D8" s="27" t="s">
        <v>1079</v>
      </c>
      <c r="E8" s="28" t="s">
        <v>1080</v>
      </c>
      <c r="F8" s="29" t="s">
        <v>1081</v>
      </c>
      <c r="G8" s="29" t="s">
        <v>1082</v>
      </c>
      <c r="H8" s="30" t="s">
        <v>1083</v>
      </c>
      <c r="I8" s="29" t="s">
        <v>1081</v>
      </c>
      <c r="J8" s="29" t="s">
        <v>1082</v>
      </c>
      <c r="K8" s="30" t="s">
        <v>1083</v>
      </c>
      <c r="L8" s="29" t="s">
        <v>1081</v>
      </c>
      <c r="M8" s="29" t="s">
        <v>1082</v>
      </c>
      <c r="N8" s="30" t="s">
        <v>1083</v>
      </c>
      <c r="O8" s="29" t="s">
        <v>1081</v>
      </c>
      <c r="P8" s="29" t="s">
        <v>1082</v>
      </c>
      <c r="Q8" s="30" t="s">
        <v>1083</v>
      </c>
    </row>
    <row r="9" spans="1:17" x14ac:dyDescent="0.25">
      <c r="A9" s="93" t="str">
        <f>+CONCATENATE(122,D9)</f>
        <v>1221-100-F001  VA-Recursos distrito</v>
      </c>
      <c r="B9" s="577" t="s">
        <v>40</v>
      </c>
      <c r="C9" s="578"/>
      <c r="D9" s="31" t="s">
        <v>1084</v>
      </c>
      <c r="E9" s="32">
        <f>+VLOOKUP(A9,[15]Hoja3!$A$4:$C$59,2,0)</f>
        <v>31861530000</v>
      </c>
      <c r="F9" s="32"/>
      <c r="G9" s="32"/>
      <c r="H9" s="33"/>
      <c r="I9" s="32"/>
      <c r="J9" s="32"/>
      <c r="K9" s="33"/>
      <c r="L9" s="32"/>
      <c r="M9" s="32"/>
      <c r="N9" s="33" t="str">
        <f>IFERROR((M9/L9),"")</f>
        <v/>
      </c>
      <c r="O9" s="32"/>
      <c r="P9" s="32"/>
      <c r="Q9" s="33" t="str">
        <f>IFERROR((P9/O9),"")</f>
        <v/>
      </c>
    </row>
    <row r="10" spans="1:17" x14ac:dyDescent="0.25">
      <c r="A10" s="93" t="str">
        <f>+CONCATENATE(B10,D10)</f>
        <v>75641-100-F001  VA-Recursos distrito</v>
      </c>
      <c r="B10" s="34">
        <v>7564</v>
      </c>
      <c r="C10" s="35" t="s">
        <v>1085</v>
      </c>
      <c r="D10" s="31" t="s">
        <v>1084</v>
      </c>
      <c r="E10" s="32">
        <v>5893498000</v>
      </c>
      <c r="F10" s="32"/>
      <c r="G10" s="32"/>
      <c r="H10" s="33"/>
      <c r="I10" s="32"/>
      <c r="J10" s="32"/>
      <c r="K10" s="33"/>
      <c r="L10" s="32"/>
      <c r="M10" s="32"/>
      <c r="N10" s="33" t="str">
        <f t="shared" ref="N10:N71" si="0">IFERROR((M10/L10),"")</f>
        <v/>
      </c>
      <c r="O10" s="32"/>
      <c r="P10" s="32"/>
      <c r="Q10" s="33" t="str">
        <f t="shared" ref="Q10:Q71" si="1">IFERROR((P10/O10),"")</f>
        <v/>
      </c>
    </row>
    <row r="11" spans="1:17" x14ac:dyDescent="0.25">
      <c r="A11" s="93" t="str">
        <f t="shared" ref="A11:A70" si="2">+CONCATENATE(B11,D11)</f>
        <v>75641-601-I052  PAS-SGP propósito general</v>
      </c>
      <c r="B11" s="34">
        <v>7564</v>
      </c>
      <c r="C11" s="35" t="s">
        <v>1085</v>
      </c>
      <c r="D11" s="31" t="s">
        <v>1086</v>
      </c>
      <c r="E11" s="32">
        <v>2698000</v>
      </c>
      <c r="F11" s="32"/>
      <c r="G11" s="32"/>
      <c r="H11" s="33"/>
      <c r="I11" s="32"/>
      <c r="J11" s="32"/>
      <c r="K11" s="33"/>
      <c r="L11" s="32"/>
      <c r="M11" s="32"/>
      <c r="N11" s="33" t="str">
        <f t="shared" si="0"/>
        <v/>
      </c>
      <c r="O11" s="32"/>
      <c r="P11" s="32"/>
      <c r="Q11" s="33" t="str">
        <f t="shared" si="1"/>
        <v/>
      </c>
    </row>
    <row r="12" spans="1:17" x14ac:dyDescent="0.25">
      <c r="A12" s="93" t="str">
        <f t="shared" si="2"/>
        <v>75642-100-I009  VA-SGP propósito general</v>
      </c>
      <c r="B12" s="34">
        <v>7564</v>
      </c>
      <c r="C12" s="35" t="s">
        <v>1085</v>
      </c>
      <c r="D12" s="31" t="s">
        <v>1087</v>
      </c>
      <c r="E12" s="32">
        <v>10324812000</v>
      </c>
      <c r="F12" s="32"/>
      <c r="G12" s="32"/>
      <c r="H12" s="33"/>
      <c r="I12" s="32"/>
      <c r="J12" s="32"/>
      <c r="K12" s="33"/>
      <c r="L12" s="32"/>
      <c r="M12" s="32"/>
      <c r="N12" s="33" t="str">
        <f t="shared" si="0"/>
        <v/>
      </c>
      <c r="O12" s="32"/>
      <c r="P12" s="32"/>
      <c r="Q12" s="33" t="str">
        <f t="shared" si="1"/>
        <v/>
      </c>
    </row>
    <row r="13" spans="1:17" x14ac:dyDescent="0.25">
      <c r="A13" s="93" t="str">
        <f t="shared" si="2"/>
        <v>75651-100-F001  VA-Recursos distrito</v>
      </c>
      <c r="B13" s="34">
        <v>7565</v>
      </c>
      <c r="C13" s="35" t="s">
        <v>1088</v>
      </c>
      <c r="D13" s="31" t="s">
        <v>1084</v>
      </c>
      <c r="E13" s="32">
        <v>15888153000</v>
      </c>
      <c r="F13" s="32"/>
      <c r="G13" s="32"/>
      <c r="H13" s="33"/>
      <c r="I13" s="32"/>
      <c r="J13" s="32"/>
      <c r="K13" s="155"/>
      <c r="L13" s="32"/>
      <c r="M13" s="32"/>
      <c r="N13" s="33" t="str">
        <f t="shared" si="0"/>
        <v/>
      </c>
      <c r="O13" s="32"/>
      <c r="P13" s="32"/>
      <c r="Q13" s="33" t="str">
        <f t="shared" si="1"/>
        <v/>
      </c>
    </row>
    <row r="14" spans="1:17" x14ac:dyDescent="0.25">
      <c r="A14" s="93" t="str">
        <f t="shared" si="2"/>
        <v>75651-100-F039  VA-Crédito</v>
      </c>
      <c r="B14" s="34">
        <v>7565</v>
      </c>
      <c r="C14" s="35" t="s">
        <v>1088</v>
      </c>
      <c r="D14" s="31" t="s">
        <v>1089</v>
      </c>
      <c r="E14" s="32">
        <v>72908000000</v>
      </c>
      <c r="F14" s="32"/>
      <c r="G14" s="32"/>
      <c r="H14" s="33"/>
      <c r="I14" s="32"/>
      <c r="J14" s="32"/>
      <c r="K14" s="156"/>
      <c r="L14" s="32"/>
      <c r="M14" s="32"/>
      <c r="N14" s="33" t="str">
        <f t="shared" si="0"/>
        <v/>
      </c>
      <c r="O14" s="32"/>
      <c r="P14" s="32"/>
      <c r="Q14" s="33" t="str">
        <f t="shared" si="1"/>
        <v/>
      </c>
    </row>
    <row r="15" spans="1:17" x14ac:dyDescent="0.25">
      <c r="A15" s="93" t="str">
        <f t="shared" si="2"/>
        <v>75651-100-I012  VA-Estampilla propersonas mayores</v>
      </c>
      <c r="B15" s="34">
        <v>7565</v>
      </c>
      <c r="C15" s="35" t="s">
        <v>1088</v>
      </c>
      <c r="D15" s="31" t="s">
        <v>1090</v>
      </c>
      <c r="E15" s="32">
        <v>7233946000</v>
      </c>
      <c r="F15" s="32"/>
      <c r="G15" s="32"/>
      <c r="H15" s="33"/>
      <c r="I15" s="32"/>
      <c r="J15" s="32"/>
      <c r="K15" s="156"/>
      <c r="L15" s="32"/>
      <c r="M15" s="32"/>
      <c r="N15" s="33" t="str">
        <f t="shared" si="0"/>
        <v/>
      </c>
      <c r="O15" s="32"/>
      <c r="P15" s="32"/>
      <c r="Q15" s="33" t="str">
        <f t="shared" si="1"/>
        <v/>
      </c>
    </row>
    <row r="16" spans="1:17" x14ac:dyDescent="0.25">
      <c r="A16" s="93" t="str">
        <f t="shared" si="2"/>
        <v>75651-601-I012  PAS-Estampilla propersonas mayore</v>
      </c>
      <c r="B16" s="34">
        <v>7565</v>
      </c>
      <c r="C16" s="35" t="s">
        <v>1088</v>
      </c>
      <c r="D16" s="31" t="s">
        <v>1091</v>
      </c>
      <c r="E16" s="32">
        <v>2175915000</v>
      </c>
      <c r="F16" s="32"/>
      <c r="G16" s="32"/>
      <c r="H16" s="33"/>
      <c r="I16" s="32"/>
      <c r="J16" s="32"/>
      <c r="K16" s="156"/>
      <c r="L16" s="32"/>
      <c r="M16" s="32"/>
      <c r="N16" s="33" t="str">
        <f t="shared" si="0"/>
        <v/>
      </c>
      <c r="O16" s="32"/>
      <c r="P16" s="32"/>
      <c r="Q16" s="33" t="str">
        <f t="shared" si="1"/>
        <v/>
      </c>
    </row>
    <row r="17" spans="1:17" x14ac:dyDescent="0.25">
      <c r="A17" s="93" t="str">
        <f t="shared" si="2"/>
        <v>75651-601-I037  PAS-Crédito</v>
      </c>
      <c r="B17" s="34">
        <v>7565</v>
      </c>
      <c r="C17" s="35" t="s">
        <v>1088</v>
      </c>
      <c r="D17" s="31" t="s">
        <v>1092</v>
      </c>
      <c r="E17" s="32">
        <v>321170000</v>
      </c>
      <c r="F17" s="32"/>
      <c r="G17" s="32"/>
      <c r="H17" s="33"/>
      <c r="I17" s="32"/>
      <c r="J17" s="32"/>
      <c r="K17" s="156"/>
      <c r="L17" s="32"/>
      <c r="M17" s="32"/>
      <c r="N17" s="33" t="str">
        <f t="shared" si="0"/>
        <v/>
      </c>
      <c r="O17" s="32"/>
      <c r="P17" s="32"/>
      <c r="Q17" s="33" t="str">
        <f t="shared" si="1"/>
        <v/>
      </c>
    </row>
    <row r="18" spans="1:17" x14ac:dyDescent="0.25">
      <c r="A18" s="93" t="str">
        <f t="shared" si="2"/>
        <v>75651-601-F001  PAS-Otros distrito</v>
      </c>
      <c r="B18" s="34">
        <v>7565</v>
      </c>
      <c r="C18" s="35" t="s">
        <v>1088</v>
      </c>
      <c r="D18" s="31" t="s">
        <v>1093</v>
      </c>
      <c r="E18" s="32"/>
      <c r="F18" s="32"/>
      <c r="G18" s="32"/>
      <c r="H18" s="33"/>
      <c r="I18" s="32"/>
      <c r="J18" s="32"/>
      <c r="K18" s="156"/>
      <c r="L18" s="32"/>
      <c r="M18" s="32"/>
      <c r="N18" s="33"/>
      <c r="O18" s="32"/>
      <c r="P18" s="32"/>
      <c r="Q18" s="33"/>
    </row>
    <row r="19" spans="1:17" x14ac:dyDescent="0.25">
      <c r="A19" s="93" t="str">
        <f t="shared" si="2"/>
        <v>77301-100-F001  VA-Recursos distrito</v>
      </c>
      <c r="B19" s="34">
        <v>7730</v>
      </c>
      <c r="C19" s="35" t="s">
        <v>1094</v>
      </c>
      <c r="D19" s="31" t="s">
        <v>1084</v>
      </c>
      <c r="E19" s="32">
        <v>1667505000</v>
      </c>
      <c r="F19" s="32"/>
      <c r="G19" s="32"/>
      <c r="H19" s="33"/>
      <c r="I19" s="32"/>
      <c r="J19" s="32"/>
      <c r="K19" s="33"/>
      <c r="L19" s="32"/>
      <c r="M19" s="32"/>
      <c r="N19" s="33" t="str">
        <f t="shared" si="0"/>
        <v/>
      </c>
      <c r="O19" s="32"/>
      <c r="P19" s="32"/>
      <c r="Q19" s="33" t="str">
        <f t="shared" si="1"/>
        <v/>
      </c>
    </row>
    <row r="20" spans="1:17" x14ac:dyDescent="0.25">
      <c r="A20" s="93" t="str">
        <f t="shared" si="2"/>
        <v>77331-100-F001  VA-Recursos distrito</v>
      </c>
      <c r="B20" s="34">
        <v>7733</v>
      </c>
      <c r="C20" s="35" t="s">
        <v>1095</v>
      </c>
      <c r="D20" s="31" t="s">
        <v>1084</v>
      </c>
      <c r="E20" s="32">
        <v>3338176000</v>
      </c>
      <c r="F20" s="32"/>
      <c r="G20" s="32"/>
      <c r="H20" s="33"/>
      <c r="I20" s="32"/>
      <c r="J20" s="32"/>
      <c r="K20" s="33"/>
      <c r="L20" s="32"/>
      <c r="M20" s="32"/>
      <c r="N20" s="33" t="str">
        <f t="shared" si="0"/>
        <v/>
      </c>
      <c r="O20" s="32"/>
      <c r="P20" s="32"/>
      <c r="Q20" s="33" t="str">
        <f t="shared" si="1"/>
        <v/>
      </c>
    </row>
    <row r="21" spans="1:17" x14ac:dyDescent="0.25">
      <c r="A21" s="93" t="str">
        <f t="shared" si="2"/>
        <v>77351-100-F001  VA-Recursos distrito</v>
      </c>
      <c r="B21" s="34">
        <v>7735</v>
      </c>
      <c r="C21" s="35" t="s">
        <v>1096</v>
      </c>
      <c r="D21" s="36" t="s">
        <v>1084</v>
      </c>
      <c r="E21" s="32">
        <v>5480955000</v>
      </c>
      <c r="F21" s="32"/>
      <c r="G21" s="32"/>
      <c r="H21" s="33"/>
      <c r="I21" s="32"/>
      <c r="J21" s="32"/>
      <c r="K21" s="33"/>
      <c r="L21" s="32"/>
      <c r="M21" s="32"/>
      <c r="N21" s="33" t="str">
        <f t="shared" si="0"/>
        <v/>
      </c>
      <c r="O21" s="32"/>
      <c r="P21" s="32"/>
      <c r="Q21" s="33" t="str">
        <f t="shared" si="1"/>
        <v/>
      </c>
    </row>
    <row r="22" spans="1:17" x14ac:dyDescent="0.25">
      <c r="A22" s="93" t="str">
        <f t="shared" si="2"/>
        <v>77401-100-F001  VA-Recursos distrito</v>
      </c>
      <c r="B22" s="34">
        <v>7740</v>
      </c>
      <c r="C22" s="35" t="s">
        <v>1097</v>
      </c>
      <c r="D22" s="31" t="s">
        <v>1084</v>
      </c>
      <c r="E22" s="32">
        <v>12079708000</v>
      </c>
      <c r="F22" s="32"/>
      <c r="G22" s="32"/>
      <c r="H22" s="33"/>
      <c r="I22" s="32"/>
      <c r="J22" s="32"/>
      <c r="K22" s="33"/>
      <c r="L22" s="32"/>
      <c r="M22" s="32"/>
      <c r="N22" s="33" t="str">
        <f t="shared" si="0"/>
        <v/>
      </c>
      <c r="O22" s="32"/>
      <c r="P22" s="32"/>
      <c r="Q22" s="33" t="str">
        <f t="shared" si="1"/>
        <v/>
      </c>
    </row>
    <row r="23" spans="1:17" x14ac:dyDescent="0.25">
      <c r="A23" s="93" t="str">
        <f t="shared" si="2"/>
        <v>77401-100-F039  VA-Crédito</v>
      </c>
      <c r="B23" s="34">
        <v>7740</v>
      </c>
      <c r="C23" s="35" t="s">
        <v>1097</v>
      </c>
      <c r="D23" s="31" t="s">
        <v>1089</v>
      </c>
      <c r="E23" s="32"/>
      <c r="F23" s="32"/>
      <c r="G23" s="32"/>
      <c r="H23" s="33"/>
      <c r="I23" s="32"/>
      <c r="J23" s="32"/>
      <c r="K23" s="33"/>
      <c r="L23" s="32"/>
      <c r="M23" s="32"/>
      <c r="N23" s="33"/>
      <c r="O23" s="32"/>
      <c r="P23" s="32"/>
      <c r="Q23" s="33"/>
    </row>
    <row r="24" spans="1:17" x14ac:dyDescent="0.25">
      <c r="A24" s="93" t="str">
        <f t="shared" si="2"/>
        <v>77401-100-I036  VA-Convenios</v>
      </c>
      <c r="B24" s="34">
        <v>7740</v>
      </c>
      <c r="C24" s="35" t="s">
        <v>1097</v>
      </c>
      <c r="D24" s="31" t="s">
        <v>1098</v>
      </c>
      <c r="E24" s="32"/>
      <c r="F24" s="32"/>
      <c r="G24" s="32"/>
      <c r="H24" s="33"/>
      <c r="I24" s="32"/>
      <c r="J24" s="32"/>
      <c r="K24" s="33"/>
      <c r="L24" s="32"/>
      <c r="M24" s="32"/>
      <c r="N24" s="33"/>
      <c r="O24" s="32"/>
      <c r="P24" s="32"/>
      <c r="Q24" s="33"/>
    </row>
    <row r="25" spans="1:17" x14ac:dyDescent="0.25">
      <c r="A25" s="93" t="str">
        <f t="shared" si="2"/>
        <v>77411-100-F001  VA-Recursos distrito</v>
      </c>
      <c r="B25" s="34">
        <v>7741</v>
      </c>
      <c r="C25" s="35" t="s">
        <v>1099</v>
      </c>
      <c r="D25" s="31" t="s">
        <v>1084</v>
      </c>
      <c r="E25" s="32">
        <v>21687908000</v>
      </c>
      <c r="F25" s="32"/>
      <c r="G25" s="32"/>
      <c r="H25" s="33"/>
      <c r="I25" s="32"/>
      <c r="J25" s="32"/>
      <c r="K25" s="33"/>
      <c r="L25" s="32"/>
      <c r="M25" s="32"/>
      <c r="N25" s="33" t="str">
        <f t="shared" si="0"/>
        <v/>
      </c>
      <c r="O25" s="32"/>
      <c r="P25" s="32"/>
      <c r="Q25" s="33" t="str">
        <f t="shared" si="1"/>
        <v/>
      </c>
    </row>
    <row r="26" spans="1:17" x14ac:dyDescent="0.25">
      <c r="A26" s="93" t="str">
        <f t="shared" si="2"/>
        <v>77411-100-F039  VA-Crédito</v>
      </c>
      <c r="B26" s="34">
        <v>7741</v>
      </c>
      <c r="C26" s="35" t="s">
        <v>1099</v>
      </c>
      <c r="D26" s="31" t="s">
        <v>1089</v>
      </c>
      <c r="E26" s="32">
        <v>8000000000</v>
      </c>
      <c r="F26" s="32"/>
      <c r="G26" s="32"/>
      <c r="H26" s="33"/>
      <c r="I26" s="32"/>
      <c r="J26" s="32"/>
      <c r="K26" s="33"/>
      <c r="L26" s="32"/>
      <c r="M26" s="32"/>
      <c r="N26" s="33" t="str">
        <f t="shared" si="0"/>
        <v/>
      </c>
      <c r="O26" s="32"/>
      <c r="P26" s="32"/>
      <c r="Q26" s="33" t="str">
        <f t="shared" si="1"/>
        <v/>
      </c>
    </row>
    <row r="27" spans="1:17" x14ac:dyDescent="0.25">
      <c r="A27" s="93" t="str">
        <f t="shared" ref="A27" si="3">+CONCATENATE(B27,D27)</f>
        <v>77411-100-I012  VA-Estampilla propersonas mayores</v>
      </c>
      <c r="B27" s="34">
        <v>7741</v>
      </c>
      <c r="C27" s="35" t="s">
        <v>1099</v>
      </c>
      <c r="D27" s="31" t="s">
        <v>1090</v>
      </c>
      <c r="E27" s="32"/>
      <c r="F27" s="32"/>
      <c r="G27" s="32"/>
      <c r="H27" s="33"/>
      <c r="I27" s="32"/>
      <c r="J27" s="32"/>
      <c r="K27" s="33"/>
      <c r="L27" s="32"/>
      <c r="M27" s="32"/>
      <c r="N27" s="33"/>
      <c r="O27" s="32"/>
      <c r="P27" s="32"/>
      <c r="Q27" s="33"/>
    </row>
    <row r="28" spans="1:17" x14ac:dyDescent="0.25">
      <c r="A28" s="93" t="str">
        <f t="shared" si="2"/>
        <v>77441-100-F001  VA-Recursos distrito</v>
      </c>
      <c r="B28" s="34">
        <v>7744</v>
      </c>
      <c r="C28" s="35" t="s">
        <v>1100</v>
      </c>
      <c r="D28" s="31" t="s">
        <v>1084</v>
      </c>
      <c r="E28" s="32">
        <v>11765540000</v>
      </c>
      <c r="F28" s="32"/>
      <c r="G28" s="32"/>
      <c r="H28" s="33"/>
      <c r="I28" s="32"/>
      <c r="J28" s="32"/>
      <c r="K28" s="33"/>
      <c r="L28" s="32"/>
      <c r="M28" s="32"/>
      <c r="N28" s="33" t="str">
        <f t="shared" si="0"/>
        <v/>
      </c>
      <c r="O28" s="32"/>
      <c r="P28" s="32"/>
      <c r="Q28" s="33" t="str">
        <f t="shared" si="1"/>
        <v/>
      </c>
    </row>
    <row r="29" spans="1:17" x14ac:dyDescent="0.25">
      <c r="A29" s="93" t="str">
        <f t="shared" si="2"/>
        <v>77441-200-I049  RB-SGP propósito general</v>
      </c>
      <c r="B29" s="34">
        <v>7744</v>
      </c>
      <c r="C29" s="35" t="s">
        <v>1100</v>
      </c>
      <c r="D29" s="31" t="s">
        <v>1101</v>
      </c>
      <c r="E29" s="32">
        <v>528474000</v>
      </c>
      <c r="F29" s="32"/>
      <c r="G29" s="32"/>
      <c r="H29" s="33"/>
      <c r="I29" s="32"/>
      <c r="J29" s="32"/>
      <c r="K29" s="33"/>
      <c r="L29" s="32"/>
      <c r="M29" s="32"/>
      <c r="N29" s="33" t="str">
        <f t="shared" si="0"/>
        <v/>
      </c>
      <c r="O29" s="32"/>
      <c r="P29" s="32"/>
      <c r="Q29" s="33" t="str">
        <f t="shared" si="1"/>
        <v/>
      </c>
    </row>
    <row r="30" spans="1:17" x14ac:dyDescent="0.25">
      <c r="A30" s="93" t="str">
        <f t="shared" si="2"/>
        <v>77441-200-I062  RB-Otras Nación</v>
      </c>
      <c r="B30" s="34">
        <v>7744</v>
      </c>
      <c r="C30" s="35" t="s">
        <v>1100</v>
      </c>
      <c r="D30" s="36" t="s">
        <v>1102</v>
      </c>
      <c r="E30" s="32">
        <v>35010000</v>
      </c>
      <c r="F30" s="32"/>
      <c r="G30" s="32"/>
      <c r="H30" s="33"/>
      <c r="I30" s="32"/>
      <c r="J30" s="32"/>
      <c r="K30" s="33"/>
      <c r="L30" s="32"/>
      <c r="M30" s="32"/>
      <c r="N30" s="33" t="str">
        <f t="shared" si="0"/>
        <v/>
      </c>
      <c r="O30" s="32"/>
      <c r="P30" s="32"/>
      <c r="Q30" s="33" t="str">
        <f t="shared" si="1"/>
        <v/>
      </c>
    </row>
    <row r="31" spans="1:17" x14ac:dyDescent="0.25">
      <c r="A31" s="93" t="str">
        <f t="shared" si="2"/>
        <v>77441-400-I023  RF-SGP propósito general</v>
      </c>
      <c r="B31" s="34">
        <v>7744</v>
      </c>
      <c r="C31" s="35" t="s">
        <v>1100</v>
      </c>
      <c r="D31" s="31" t="s">
        <v>1103</v>
      </c>
      <c r="E31" s="32">
        <v>3834173000</v>
      </c>
      <c r="F31" s="32"/>
      <c r="G31" s="32"/>
      <c r="H31" s="33"/>
      <c r="I31" s="32"/>
      <c r="J31" s="32"/>
      <c r="K31" s="33"/>
      <c r="L31" s="32"/>
      <c r="M31" s="32"/>
      <c r="N31" s="33" t="str">
        <f t="shared" si="0"/>
        <v/>
      </c>
      <c r="O31" s="32"/>
      <c r="P31" s="32"/>
      <c r="Q31" s="33" t="str">
        <f t="shared" si="1"/>
        <v/>
      </c>
    </row>
    <row r="32" spans="1:17" x14ac:dyDescent="0.25">
      <c r="A32" s="93" t="str">
        <f t="shared" si="2"/>
        <v>77441-601-I037  PAS-Crédito</v>
      </c>
      <c r="B32" s="34">
        <v>7744</v>
      </c>
      <c r="C32" s="35" t="s">
        <v>1100</v>
      </c>
      <c r="D32" s="31" t="s">
        <v>1092</v>
      </c>
      <c r="E32" s="32">
        <v>8180000</v>
      </c>
      <c r="F32" s="32"/>
      <c r="G32" s="32"/>
      <c r="H32" s="33"/>
      <c r="I32" s="32"/>
      <c r="J32" s="32"/>
      <c r="K32" s="33"/>
      <c r="L32" s="32"/>
      <c r="M32" s="32"/>
      <c r="N32" s="33" t="str">
        <f t="shared" si="0"/>
        <v/>
      </c>
      <c r="O32" s="32"/>
      <c r="P32" s="32"/>
      <c r="Q32" s="33" t="str">
        <f t="shared" si="1"/>
        <v/>
      </c>
    </row>
    <row r="33" spans="1:17" x14ac:dyDescent="0.25">
      <c r="A33" s="93" t="str">
        <f t="shared" si="2"/>
        <v>77441-601-I039  PAS-Otras nación</v>
      </c>
      <c r="B33" s="34">
        <v>7744</v>
      </c>
      <c r="C33" s="35" t="s">
        <v>1100</v>
      </c>
      <c r="D33" s="31" t="s">
        <v>1104</v>
      </c>
      <c r="E33" s="32">
        <v>54575000</v>
      </c>
      <c r="F33" s="32"/>
      <c r="G33" s="32"/>
      <c r="H33" s="33"/>
      <c r="I33" s="32"/>
      <c r="J33" s="32"/>
      <c r="K33" s="33"/>
      <c r="L33" s="32"/>
      <c r="M33" s="32"/>
      <c r="N33" s="33" t="str">
        <f t="shared" si="0"/>
        <v/>
      </c>
      <c r="O33" s="32"/>
      <c r="P33" s="32"/>
      <c r="Q33" s="33" t="str">
        <f t="shared" si="1"/>
        <v/>
      </c>
    </row>
    <row r="34" spans="1:17" x14ac:dyDescent="0.25">
      <c r="A34" s="93" t="str">
        <f t="shared" si="2"/>
        <v>77441-601-I052  PAS-SGP propósito general</v>
      </c>
      <c r="B34" s="34">
        <v>7744</v>
      </c>
      <c r="C34" s="35" t="s">
        <v>1100</v>
      </c>
      <c r="D34" s="31" t="s">
        <v>1086</v>
      </c>
      <c r="E34" s="32">
        <v>176400000</v>
      </c>
      <c r="F34" s="32"/>
      <c r="G34" s="32"/>
      <c r="H34" s="33"/>
      <c r="I34" s="32"/>
      <c r="J34" s="32"/>
      <c r="K34" s="33"/>
      <c r="L34" s="32"/>
      <c r="M34" s="32"/>
      <c r="N34" s="33" t="str">
        <f t="shared" si="0"/>
        <v/>
      </c>
      <c r="O34" s="32"/>
      <c r="P34" s="32"/>
      <c r="Q34" s="33" t="str">
        <f t="shared" si="1"/>
        <v/>
      </c>
    </row>
    <row r="35" spans="1:17" x14ac:dyDescent="0.25">
      <c r="A35" s="93" t="str">
        <f t="shared" si="2"/>
        <v>77441-604-I023  PAS-RF-SGP propósito general</v>
      </c>
      <c r="B35" s="34">
        <v>7744</v>
      </c>
      <c r="C35" s="35" t="s">
        <v>1100</v>
      </c>
      <c r="D35" s="37" t="s">
        <v>1105</v>
      </c>
      <c r="E35" s="32">
        <v>3139000</v>
      </c>
      <c r="F35" s="32"/>
      <c r="G35" s="32"/>
      <c r="H35" s="33"/>
      <c r="I35" s="32"/>
      <c r="J35" s="32"/>
      <c r="K35" s="33"/>
      <c r="L35" s="32"/>
      <c r="M35" s="32"/>
      <c r="N35" s="33" t="str">
        <f t="shared" si="0"/>
        <v/>
      </c>
      <c r="O35" s="32"/>
      <c r="P35" s="32"/>
      <c r="Q35" s="33" t="str">
        <f t="shared" si="1"/>
        <v/>
      </c>
    </row>
    <row r="36" spans="1:17" x14ac:dyDescent="0.25">
      <c r="A36" s="93" t="str">
        <f t="shared" si="2"/>
        <v>77442-100-I009  VA-SGP propósito general</v>
      </c>
      <c r="B36" s="34">
        <v>7744</v>
      </c>
      <c r="C36" s="35" t="s">
        <v>1100</v>
      </c>
      <c r="D36" s="37" t="s">
        <v>1087</v>
      </c>
      <c r="E36" s="32">
        <v>126419052000</v>
      </c>
      <c r="F36" s="32"/>
      <c r="G36" s="32"/>
      <c r="H36" s="33"/>
      <c r="I36" s="32"/>
      <c r="J36" s="32"/>
      <c r="K36" s="33"/>
      <c r="L36" s="32"/>
      <c r="M36" s="32"/>
      <c r="N36" s="33" t="str">
        <f t="shared" si="0"/>
        <v/>
      </c>
      <c r="O36" s="32"/>
      <c r="P36" s="32"/>
      <c r="Q36" s="33" t="str">
        <f t="shared" si="1"/>
        <v/>
      </c>
    </row>
    <row r="37" spans="1:17" x14ac:dyDescent="0.25">
      <c r="A37" s="93" t="str">
        <f t="shared" si="2"/>
        <v>77442-100-I016  VA-Otras transferencias nación</v>
      </c>
      <c r="B37" s="34">
        <v>7744</v>
      </c>
      <c r="C37" s="35" t="s">
        <v>1100</v>
      </c>
      <c r="D37" s="37" t="s">
        <v>1106</v>
      </c>
      <c r="E37" s="32">
        <v>55297356000</v>
      </c>
      <c r="F37" s="32"/>
      <c r="G37" s="32"/>
      <c r="H37" s="33"/>
      <c r="I37" s="32"/>
      <c r="J37" s="32"/>
      <c r="K37" s="33"/>
      <c r="L37" s="32"/>
      <c r="M37" s="32"/>
      <c r="N37" s="33" t="str">
        <f t="shared" si="0"/>
        <v/>
      </c>
      <c r="O37" s="32"/>
      <c r="P37" s="32"/>
      <c r="Q37" s="33" t="str">
        <f t="shared" si="1"/>
        <v/>
      </c>
    </row>
    <row r="38" spans="1:17" x14ac:dyDescent="0.25">
      <c r="A38" s="93" t="str">
        <f t="shared" si="2"/>
        <v>77451-100-F001  VA-Recursos distrito</v>
      </c>
      <c r="B38" s="34">
        <v>7745</v>
      </c>
      <c r="C38" s="35" t="s">
        <v>1107</v>
      </c>
      <c r="D38" s="31" t="s">
        <v>1084</v>
      </c>
      <c r="E38" s="32">
        <v>208545909000</v>
      </c>
      <c r="F38" s="32"/>
      <c r="G38" s="32"/>
      <c r="H38" s="33"/>
      <c r="I38" s="32"/>
      <c r="J38" s="32"/>
      <c r="K38" s="33"/>
      <c r="L38" s="32"/>
      <c r="M38" s="32"/>
      <c r="N38" s="33" t="str">
        <f t="shared" si="0"/>
        <v/>
      </c>
      <c r="O38" s="32"/>
      <c r="P38" s="32"/>
      <c r="Q38" s="33" t="str">
        <f t="shared" si="1"/>
        <v/>
      </c>
    </row>
    <row r="39" spans="1:17" x14ac:dyDescent="0.25">
      <c r="A39" s="93" t="str">
        <f t="shared" si="2"/>
        <v>77451-100-I012  VA-Estampilla propersonas mayores</v>
      </c>
      <c r="B39" s="34">
        <v>7745</v>
      </c>
      <c r="C39" s="35" t="s">
        <v>1107</v>
      </c>
      <c r="D39" s="31" t="s">
        <v>1090</v>
      </c>
      <c r="E39" s="32">
        <v>9101513000</v>
      </c>
      <c r="F39" s="32"/>
      <c r="G39" s="32"/>
      <c r="H39" s="33"/>
      <c r="I39" s="32"/>
      <c r="J39" s="32"/>
      <c r="K39" s="33"/>
      <c r="L39" s="32"/>
      <c r="M39" s="32"/>
      <c r="N39" s="33" t="str">
        <f t="shared" si="0"/>
        <v/>
      </c>
      <c r="O39" s="32"/>
      <c r="P39" s="32"/>
      <c r="Q39" s="33" t="str">
        <f t="shared" si="1"/>
        <v/>
      </c>
    </row>
    <row r="40" spans="1:17" x14ac:dyDescent="0.25">
      <c r="A40" s="93" t="str">
        <f t="shared" si="2"/>
        <v>77451-601-I037  PAS-Crédito</v>
      </c>
      <c r="B40" s="34">
        <v>7745</v>
      </c>
      <c r="C40" s="35" t="s">
        <v>1107</v>
      </c>
      <c r="D40" s="31" t="s">
        <v>1092</v>
      </c>
      <c r="E40" s="32">
        <v>347654000</v>
      </c>
      <c r="F40" s="32"/>
      <c r="G40" s="32"/>
      <c r="H40" s="33"/>
      <c r="I40" s="32"/>
      <c r="J40" s="32"/>
      <c r="K40" s="33"/>
      <c r="L40" s="32"/>
      <c r="M40" s="32"/>
      <c r="N40" s="33" t="str">
        <f t="shared" si="0"/>
        <v/>
      </c>
      <c r="O40" s="32"/>
      <c r="P40" s="32"/>
      <c r="Q40" s="33" t="str">
        <f t="shared" si="1"/>
        <v/>
      </c>
    </row>
    <row r="41" spans="1:17" x14ac:dyDescent="0.25">
      <c r="A41" s="93" t="str">
        <f t="shared" si="2"/>
        <v>77451-601-I052  PAS-SGP propósito general</v>
      </c>
      <c r="B41" s="34">
        <v>7745</v>
      </c>
      <c r="C41" s="35" t="s">
        <v>1107</v>
      </c>
      <c r="D41" s="31" t="s">
        <v>1086</v>
      </c>
      <c r="E41" s="32">
        <v>1177481000</v>
      </c>
      <c r="F41" s="32"/>
      <c r="G41" s="32"/>
      <c r="H41" s="33"/>
      <c r="I41" s="32"/>
      <c r="J41" s="32"/>
      <c r="K41" s="33"/>
      <c r="L41" s="32"/>
      <c r="M41" s="32"/>
      <c r="N41" s="33" t="str">
        <f t="shared" si="0"/>
        <v/>
      </c>
      <c r="O41" s="32"/>
      <c r="P41" s="32"/>
      <c r="Q41" s="33" t="str">
        <f t="shared" si="1"/>
        <v/>
      </c>
    </row>
    <row r="42" spans="1:17" x14ac:dyDescent="0.25">
      <c r="A42" s="93" t="str">
        <f t="shared" si="2"/>
        <v>77452-100-I009  VA-SGP propósito general</v>
      </c>
      <c r="B42" s="34">
        <v>7745</v>
      </c>
      <c r="C42" s="35" t="s">
        <v>1107</v>
      </c>
      <c r="D42" s="31" t="s">
        <v>1087</v>
      </c>
      <c r="E42" s="32">
        <v>13079880000</v>
      </c>
      <c r="F42" s="32"/>
      <c r="G42" s="32"/>
      <c r="H42" s="33"/>
      <c r="I42" s="32"/>
      <c r="J42" s="32"/>
      <c r="K42" s="33"/>
      <c r="L42" s="32"/>
      <c r="M42" s="32"/>
      <c r="N42" s="33" t="str">
        <f t="shared" si="0"/>
        <v/>
      </c>
      <c r="O42" s="32"/>
      <c r="P42" s="32"/>
      <c r="Q42" s="33" t="str">
        <f t="shared" si="1"/>
        <v/>
      </c>
    </row>
    <row r="43" spans="1:17" x14ac:dyDescent="0.25">
      <c r="A43" s="93" t="str">
        <f t="shared" si="2"/>
        <v>77481-100-F001  VA-Recursos distrito</v>
      </c>
      <c r="B43" s="34">
        <v>7748</v>
      </c>
      <c r="C43" s="35" t="s">
        <v>1108</v>
      </c>
      <c r="D43" s="31" t="s">
        <v>1084</v>
      </c>
      <c r="E43" s="32">
        <v>332178993000</v>
      </c>
      <c r="F43" s="32"/>
      <c r="G43" s="32"/>
      <c r="H43" s="33"/>
      <c r="I43" s="32"/>
      <c r="J43" s="32"/>
      <c r="K43" s="33"/>
      <c r="L43" s="32"/>
      <c r="M43" s="32"/>
      <c r="N43" s="33" t="str">
        <f t="shared" si="0"/>
        <v/>
      </c>
      <c r="O43" s="32"/>
      <c r="P43" s="32"/>
      <c r="Q43" s="33" t="str">
        <f t="shared" si="1"/>
        <v/>
      </c>
    </row>
    <row r="44" spans="1:17" x14ac:dyDescent="0.25">
      <c r="A44" s="93" t="str">
        <f t="shared" si="2"/>
        <v>77481-100-I012  VA-Estampilla propersonas mayores</v>
      </c>
      <c r="B44" s="34">
        <v>7748</v>
      </c>
      <c r="C44" s="35" t="s">
        <v>1108</v>
      </c>
      <c r="D44" s="31" t="s">
        <v>1090</v>
      </c>
      <c r="E44" s="32">
        <v>13973888000</v>
      </c>
      <c r="F44" s="32"/>
      <c r="G44" s="32"/>
      <c r="H44" s="33"/>
      <c r="I44" s="32"/>
      <c r="J44" s="32"/>
      <c r="K44" s="33"/>
      <c r="L44" s="32"/>
      <c r="M44" s="32"/>
      <c r="N44" s="33" t="str">
        <f t="shared" si="0"/>
        <v/>
      </c>
      <c r="O44" s="32"/>
      <c r="P44" s="32"/>
      <c r="Q44" s="33" t="str">
        <f t="shared" si="1"/>
        <v/>
      </c>
    </row>
    <row r="45" spans="1:17" x14ac:dyDescent="0.25">
      <c r="A45" s="93" t="str">
        <f t="shared" ref="A45:A46" si="4">+CONCATENATE(B45,D45)</f>
        <v>77481-200-F001  RB-Otros distrito</v>
      </c>
      <c r="B45" s="34">
        <v>7748</v>
      </c>
      <c r="C45" s="35" t="s">
        <v>1108</v>
      </c>
      <c r="D45" s="31" t="s">
        <v>1109</v>
      </c>
      <c r="E45" s="32"/>
      <c r="F45" s="32"/>
      <c r="G45" s="32"/>
      <c r="H45" s="33"/>
      <c r="I45" s="32"/>
      <c r="J45" s="32"/>
      <c r="K45" s="33"/>
      <c r="L45" s="32"/>
      <c r="M45" s="32"/>
      <c r="N45" s="33"/>
      <c r="O45" s="32"/>
      <c r="P45" s="32"/>
      <c r="Q45" s="33"/>
    </row>
    <row r="46" spans="1:17" x14ac:dyDescent="0.25">
      <c r="A46" s="93" t="str">
        <f t="shared" si="4"/>
        <v>77481-601-F001  PAS-Otros distrito</v>
      </c>
      <c r="B46" s="34">
        <v>7748</v>
      </c>
      <c r="C46" s="35" t="s">
        <v>1108</v>
      </c>
      <c r="D46" s="31" t="s">
        <v>1093</v>
      </c>
      <c r="E46" s="32"/>
      <c r="F46" s="32"/>
      <c r="G46" s="32"/>
      <c r="H46" s="33"/>
      <c r="I46" s="32"/>
      <c r="J46" s="32"/>
      <c r="K46" s="33"/>
      <c r="L46" s="32"/>
      <c r="M46" s="32"/>
      <c r="N46" s="33"/>
      <c r="O46" s="32"/>
      <c r="P46" s="32"/>
      <c r="Q46" s="33"/>
    </row>
    <row r="47" spans="1:17" x14ac:dyDescent="0.25">
      <c r="A47" s="93" t="str">
        <f t="shared" si="2"/>
        <v>77491-100-F001  VA-Recursos distrito</v>
      </c>
      <c r="B47" s="34">
        <v>7749</v>
      </c>
      <c r="C47" s="35" t="s">
        <v>1110</v>
      </c>
      <c r="D47" s="31" t="s">
        <v>1084</v>
      </c>
      <c r="E47" s="32">
        <v>3432877000</v>
      </c>
      <c r="F47" s="32"/>
      <c r="G47" s="32"/>
      <c r="H47" s="33"/>
      <c r="I47" s="32"/>
      <c r="J47" s="32"/>
      <c r="K47" s="33"/>
      <c r="L47" s="32"/>
      <c r="M47" s="32"/>
      <c r="N47" s="33" t="str">
        <f t="shared" si="0"/>
        <v/>
      </c>
      <c r="O47" s="32"/>
      <c r="P47" s="32"/>
      <c r="Q47" s="33" t="str">
        <f t="shared" si="1"/>
        <v/>
      </c>
    </row>
    <row r="48" spans="1:17" x14ac:dyDescent="0.25">
      <c r="A48" s="93" t="str">
        <f t="shared" si="2"/>
        <v>77521-100-F001  VA-Recursos distrito</v>
      </c>
      <c r="B48" s="34">
        <v>7752</v>
      </c>
      <c r="C48" s="35" t="s">
        <v>1111</v>
      </c>
      <c r="D48" s="31" t="s">
        <v>1084</v>
      </c>
      <c r="E48" s="32">
        <v>1645474000</v>
      </c>
      <c r="F48" s="32"/>
      <c r="G48" s="32"/>
      <c r="H48" s="33"/>
      <c r="I48" s="32"/>
      <c r="J48" s="32"/>
      <c r="K48" s="33"/>
      <c r="L48" s="32"/>
      <c r="M48" s="32"/>
      <c r="N48" s="33" t="str">
        <f t="shared" si="0"/>
        <v/>
      </c>
      <c r="O48" s="32"/>
      <c r="P48" s="32"/>
      <c r="Q48" s="33" t="str">
        <f t="shared" si="1"/>
        <v/>
      </c>
    </row>
    <row r="49" spans="1:17" x14ac:dyDescent="0.25">
      <c r="A49" s="93" t="str">
        <f t="shared" si="2"/>
        <v>77522-100-I009  VA-SGP propósito general</v>
      </c>
      <c r="B49" s="34">
        <v>7752</v>
      </c>
      <c r="C49" s="35" t="s">
        <v>1111</v>
      </c>
      <c r="D49" s="31" t="s">
        <v>1087</v>
      </c>
      <c r="E49" s="32">
        <v>2738965000</v>
      </c>
      <c r="F49" s="32"/>
      <c r="G49" s="32"/>
      <c r="H49" s="33"/>
      <c r="I49" s="32"/>
      <c r="J49" s="32"/>
      <c r="K49" s="33"/>
      <c r="L49" s="32"/>
      <c r="M49" s="32"/>
      <c r="N49" s="33" t="str">
        <f t="shared" si="0"/>
        <v/>
      </c>
      <c r="O49" s="32"/>
      <c r="P49" s="32"/>
      <c r="Q49" s="33" t="str">
        <f t="shared" si="1"/>
        <v/>
      </c>
    </row>
    <row r="50" spans="1:17" x14ac:dyDescent="0.25">
      <c r="A50" s="93" t="str">
        <f t="shared" si="2"/>
        <v>77531-100-F001  VA-Recursos distrito</v>
      </c>
      <c r="B50" s="34">
        <v>7753</v>
      </c>
      <c r="C50" s="35" t="s">
        <v>1112</v>
      </c>
      <c r="D50" s="31" t="s">
        <v>1084</v>
      </c>
      <c r="E50" s="32">
        <v>825000000</v>
      </c>
      <c r="F50" s="32"/>
      <c r="G50" s="32"/>
      <c r="H50" s="33"/>
      <c r="I50" s="32"/>
      <c r="J50" s="32"/>
      <c r="K50" s="33"/>
      <c r="L50" s="32"/>
      <c r="M50" s="32"/>
      <c r="N50" s="33" t="str">
        <f t="shared" si="0"/>
        <v/>
      </c>
      <c r="O50" s="32"/>
      <c r="P50" s="32"/>
      <c r="Q50" s="33" t="str">
        <f t="shared" si="1"/>
        <v/>
      </c>
    </row>
    <row r="51" spans="1:17" x14ac:dyDescent="0.25">
      <c r="A51" s="93" t="str">
        <f t="shared" si="2"/>
        <v>77561-100-F001  VA-Recursos distrito</v>
      </c>
      <c r="B51" s="34">
        <v>7756</v>
      </c>
      <c r="C51" s="35" t="s">
        <v>1113</v>
      </c>
      <c r="D51" s="31" t="s">
        <v>1084</v>
      </c>
      <c r="E51" s="32">
        <v>3714771000</v>
      </c>
      <c r="F51" s="32"/>
      <c r="G51" s="32"/>
      <c r="H51" s="33"/>
      <c r="I51" s="32"/>
      <c r="J51" s="32"/>
      <c r="K51" s="33"/>
      <c r="L51" s="32"/>
      <c r="M51" s="32"/>
      <c r="N51" s="33" t="str">
        <f t="shared" si="0"/>
        <v/>
      </c>
      <c r="O51" s="32"/>
      <c r="P51" s="32"/>
      <c r="Q51" s="33" t="str">
        <f t="shared" si="1"/>
        <v/>
      </c>
    </row>
    <row r="52" spans="1:17" x14ac:dyDescent="0.25">
      <c r="A52" s="93" t="str">
        <f t="shared" si="2"/>
        <v>77571-100-F001  VA-Recursos distrito</v>
      </c>
      <c r="B52" s="34">
        <v>7757</v>
      </c>
      <c r="C52" s="35" t="s">
        <v>1114</v>
      </c>
      <c r="D52" s="31" t="s">
        <v>1084</v>
      </c>
      <c r="E52" s="32">
        <v>23603303000</v>
      </c>
      <c r="F52" s="32"/>
      <c r="G52" s="32"/>
      <c r="H52" s="33"/>
      <c r="I52" s="32"/>
      <c r="J52" s="32"/>
      <c r="K52" s="33"/>
      <c r="L52" s="32"/>
      <c r="M52" s="32"/>
      <c r="N52" s="33" t="str">
        <f t="shared" si="0"/>
        <v/>
      </c>
      <c r="O52" s="32"/>
      <c r="P52" s="32"/>
      <c r="Q52" s="33" t="str">
        <f t="shared" si="1"/>
        <v/>
      </c>
    </row>
    <row r="53" spans="1:17" x14ac:dyDescent="0.25">
      <c r="A53" s="93" t="str">
        <f t="shared" si="2"/>
        <v>77571-100-I008  VA-Fondo de pobres y espectáculos</v>
      </c>
      <c r="B53" s="34">
        <v>7757</v>
      </c>
      <c r="C53" s="35" t="s">
        <v>1114</v>
      </c>
      <c r="D53" s="31" t="s">
        <v>1115</v>
      </c>
      <c r="E53" s="32">
        <v>11160936000</v>
      </c>
      <c r="F53" s="32"/>
      <c r="G53" s="32"/>
      <c r="H53" s="33"/>
      <c r="I53" s="32"/>
      <c r="J53" s="32"/>
      <c r="K53" s="33"/>
      <c r="L53" s="32"/>
      <c r="M53" s="32"/>
      <c r="N53" s="33" t="str">
        <f t="shared" si="0"/>
        <v/>
      </c>
      <c r="O53" s="32"/>
      <c r="P53" s="32"/>
      <c r="Q53" s="33" t="str">
        <f t="shared" si="1"/>
        <v/>
      </c>
    </row>
    <row r="54" spans="1:17" x14ac:dyDescent="0.25">
      <c r="A54" s="93" t="str">
        <f t="shared" si="2"/>
        <v>77571-601-I008  PAS-Fondo pobres y espectáculos p</v>
      </c>
      <c r="B54" s="34">
        <v>7757</v>
      </c>
      <c r="C54" s="35" t="s">
        <v>1114</v>
      </c>
      <c r="D54" s="31" t="s">
        <v>1116</v>
      </c>
      <c r="E54" s="32">
        <v>20419000</v>
      </c>
      <c r="F54" s="32"/>
      <c r="G54" s="32"/>
      <c r="H54" s="33"/>
      <c r="I54" s="32"/>
      <c r="J54" s="32"/>
      <c r="K54" s="33"/>
      <c r="L54" s="32"/>
      <c r="M54" s="32"/>
      <c r="N54" s="33" t="str">
        <f t="shared" si="0"/>
        <v/>
      </c>
      <c r="O54" s="32"/>
      <c r="P54" s="32"/>
      <c r="Q54" s="33" t="str">
        <f t="shared" si="1"/>
        <v/>
      </c>
    </row>
    <row r="55" spans="1:17" x14ac:dyDescent="0.25">
      <c r="A55" s="93" t="str">
        <f t="shared" si="2"/>
        <v>77571-601-I052  PAS-SGP propósito general</v>
      </c>
      <c r="B55" s="34">
        <v>7757</v>
      </c>
      <c r="C55" s="35" t="s">
        <v>1114</v>
      </c>
      <c r="D55" s="31" t="s">
        <v>1086</v>
      </c>
      <c r="E55" s="32">
        <v>18243000</v>
      </c>
      <c r="F55" s="32"/>
      <c r="G55" s="32"/>
      <c r="H55" s="33"/>
      <c r="I55" s="32"/>
      <c r="J55" s="32"/>
      <c r="K55" s="33"/>
      <c r="L55" s="32"/>
      <c r="M55" s="32"/>
      <c r="N55" s="33" t="str">
        <f t="shared" si="0"/>
        <v/>
      </c>
      <c r="O55" s="32"/>
      <c r="P55" s="32"/>
      <c r="Q55" s="33" t="str">
        <f t="shared" si="1"/>
        <v/>
      </c>
    </row>
    <row r="56" spans="1:17" x14ac:dyDescent="0.25">
      <c r="A56" s="93" t="str">
        <f t="shared" ref="A56" si="5">+CONCATENATE(B56,D56)</f>
        <v>77572-100-I009  VA-SGP propósito general</v>
      </c>
      <c r="B56" s="34">
        <v>7757</v>
      </c>
      <c r="C56" s="35" t="s">
        <v>1114</v>
      </c>
      <c r="D56" s="31" t="s">
        <v>1087</v>
      </c>
      <c r="E56" s="32"/>
      <c r="F56" s="32"/>
      <c r="G56" s="32"/>
      <c r="H56" s="33"/>
      <c r="I56" s="32"/>
      <c r="J56" s="32"/>
      <c r="K56" s="33"/>
      <c r="L56" s="32"/>
      <c r="M56" s="32"/>
      <c r="N56" s="33"/>
      <c r="O56" s="32"/>
      <c r="P56" s="32"/>
      <c r="Q56" s="33"/>
    </row>
    <row r="57" spans="1:17" x14ac:dyDescent="0.25">
      <c r="A57" s="93" t="str">
        <f t="shared" si="2"/>
        <v>77681-100-F001  VA-Recursos distrito</v>
      </c>
      <c r="B57" s="34">
        <v>7768</v>
      </c>
      <c r="C57" s="35" t="s">
        <v>1117</v>
      </c>
      <c r="D57" s="31" t="s">
        <v>1084</v>
      </c>
      <c r="E57" s="32">
        <v>3432850000</v>
      </c>
      <c r="F57" s="32"/>
      <c r="G57" s="32"/>
      <c r="H57" s="33"/>
      <c r="I57" s="32"/>
      <c r="J57" s="32"/>
      <c r="K57" s="33"/>
      <c r="L57" s="32"/>
      <c r="M57" s="32"/>
      <c r="N57" s="33" t="str">
        <f t="shared" si="0"/>
        <v/>
      </c>
      <c r="O57" s="32"/>
      <c r="P57" s="32"/>
      <c r="Q57" s="33" t="str">
        <f t="shared" si="1"/>
        <v/>
      </c>
    </row>
    <row r="58" spans="1:17" x14ac:dyDescent="0.25">
      <c r="A58" s="93" t="str">
        <f t="shared" si="2"/>
        <v>77701-100-F001  VA-Recursos distrito</v>
      </c>
      <c r="B58" s="34">
        <v>7770</v>
      </c>
      <c r="C58" s="35" t="s">
        <v>1118</v>
      </c>
      <c r="D58" s="31" t="s">
        <v>1084</v>
      </c>
      <c r="E58" s="32">
        <v>167461201000</v>
      </c>
      <c r="F58" s="32"/>
      <c r="G58" s="32"/>
      <c r="H58" s="33"/>
      <c r="I58" s="32"/>
      <c r="J58" s="32"/>
      <c r="K58" s="33"/>
      <c r="L58" s="32"/>
      <c r="M58" s="32"/>
      <c r="N58" s="33" t="str">
        <f t="shared" si="0"/>
        <v/>
      </c>
      <c r="O58" s="32"/>
      <c r="P58" s="32"/>
      <c r="Q58" s="33" t="str">
        <f t="shared" si="1"/>
        <v/>
      </c>
    </row>
    <row r="59" spans="1:17" x14ac:dyDescent="0.25">
      <c r="A59" s="93" t="str">
        <f t="shared" si="2"/>
        <v>77701-100-I012  VA-Estampilla propersonas mayores</v>
      </c>
      <c r="B59" s="34">
        <v>7770</v>
      </c>
      <c r="C59" s="35" t="s">
        <v>1118</v>
      </c>
      <c r="D59" s="31" t="s">
        <v>1090</v>
      </c>
      <c r="E59" s="32">
        <v>68367023000</v>
      </c>
      <c r="F59" s="32"/>
      <c r="G59" s="32"/>
      <c r="H59" s="33"/>
      <c r="I59" s="32"/>
      <c r="J59" s="32"/>
      <c r="K59" s="33"/>
      <c r="L59" s="32"/>
      <c r="M59" s="32"/>
      <c r="N59" s="33" t="str">
        <f t="shared" si="0"/>
        <v/>
      </c>
      <c r="O59" s="32"/>
      <c r="P59" s="32"/>
      <c r="Q59" s="33" t="str">
        <f t="shared" si="1"/>
        <v/>
      </c>
    </row>
    <row r="60" spans="1:17" x14ac:dyDescent="0.25">
      <c r="A60" s="93" t="str">
        <f t="shared" si="2"/>
        <v>77701-200-I012  RB-Estampilla propersonas mayores</v>
      </c>
      <c r="B60" s="34">
        <v>7770</v>
      </c>
      <c r="C60" s="35" t="s">
        <v>1118</v>
      </c>
      <c r="D60" t="s">
        <v>1119</v>
      </c>
      <c r="E60" s="32">
        <v>1130070000</v>
      </c>
      <c r="F60" s="32"/>
      <c r="G60" s="32"/>
      <c r="H60" s="33"/>
      <c r="I60" s="32"/>
      <c r="J60" s="32"/>
      <c r="K60" s="33"/>
      <c r="L60" s="32"/>
      <c r="M60" s="32"/>
      <c r="N60" s="33" t="str">
        <f t="shared" si="0"/>
        <v/>
      </c>
      <c r="O60" s="32"/>
      <c r="P60" s="32"/>
      <c r="Q60" s="33" t="str">
        <f t="shared" si="1"/>
        <v/>
      </c>
    </row>
    <row r="61" spans="1:17" x14ac:dyDescent="0.25">
      <c r="A61" s="93" t="str">
        <f t="shared" si="2"/>
        <v>77701-300-I010  REAF-Estampilla propersonas mayor</v>
      </c>
      <c r="B61" s="34">
        <v>7770</v>
      </c>
      <c r="C61" s="35" t="s">
        <v>1118</v>
      </c>
      <c r="D61" s="37" t="s">
        <v>1120</v>
      </c>
      <c r="E61" s="32">
        <v>87367000</v>
      </c>
      <c r="F61" s="32"/>
      <c r="G61" s="32"/>
      <c r="H61" s="33"/>
      <c r="I61" s="32"/>
      <c r="J61" s="32"/>
      <c r="K61" s="33"/>
      <c r="L61" s="32"/>
      <c r="M61" s="32"/>
      <c r="N61" s="33" t="str">
        <f t="shared" si="0"/>
        <v/>
      </c>
      <c r="O61" s="32"/>
      <c r="P61" s="32"/>
      <c r="Q61" s="33" t="str">
        <f t="shared" si="1"/>
        <v/>
      </c>
    </row>
    <row r="62" spans="1:17" x14ac:dyDescent="0.25">
      <c r="A62" s="93" t="str">
        <f t="shared" si="2"/>
        <v>77701-601-I012  PAS-Estampilla propersonas mayore</v>
      </c>
      <c r="B62" s="34">
        <v>7770</v>
      </c>
      <c r="C62" s="35" t="s">
        <v>1118</v>
      </c>
      <c r="D62" s="31" t="s">
        <v>1091</v>
      </c>
      <c r="E62" s="32">
        <v>874552000</v>
      </c>
      <c r="F62" s="32"/>
      <c r="G62" s="32"/>
      <c r="H62" s="33"/>
      <c r="I62" s="32"/>
      <c r="J62" s="32"/>
      <c r="K62" s="33"/>
      <c r="L62" s="32"/>
      <c r="M62" s="32"/>
      <c r="N62" s="33" t="str">
        <f t="shared" si="0"/>
        <v/>
      </c>
      <c r="O62" s="32"/>
      <c r="P62" s="32"/>
      <c r="Q62" s="33" t="str">
        <f t="shared" si="1"/>
        <v/>
      </c>
    </row>
    <row r="63" spans="1:17" x14ac:dyDescent="0.25">
      <c r="A63" s="93" t="str">
        <f t="shared" si="2"/>
        <v>77701-601-I052  PAS-SGP propósito general</v>
      </c>
      <c r="B63" s="34">
        <v>7770</v>
      </c>
      <c r="C63" s="35" t="s">
        <v>1118</v>
      </c>
      <c r="D63" s="31" t="s">
        <v>1086</v>
      </c>
      <c r="E63" s="32">
        <v>41264000</v>
      </c>
      <c r="F63" s="32"/>
      <c r="G63" s="32"/>
      <c r="H63" s="33"/>
      <c r="I63" s="32"/>
      <c r="J63" s="32"/>
      <c r="K63" s="33"/>
      <c r="L63" s="32"/>
      <c r="M63" s="32"/>
      <c r="N63" s="33" t="str">
        <f t="shared" si="0"/>
        <v/>
      </c>
      <c r="O63" s="32"/>
      <c r="P63" s="32"/>
      <c r="Q63" s="33" t="str">
        <f t="shared" si="1"/>
        <v/>
      </c>
    </row>
    <row r="64" spans="1:17" x14ac:dyDescent="0.25">
      <c r="A64" s="93" t="str">
        <f t="shared" si="2"/>
        <v>77701-604-I023  PAS-RF-SGP propósito general</v>
      </c>
      <c r="B64" s="34">
        <v>7770</v>
      </c>
      <c r="C64" s="35" t="s">
        <v>1118</v>
      </c>
      <c r="D64" s="31" t="s">
        <v>1105</v>
      </c>
      <c r="E64" s="32">
        <v>43221000</v>
      </c>
      <c r="F64" s="32"/>
      <c r="G64" s="32"/>
      <c r="H64" s="33"/>
      <c r="I64" s="32"/>
      <c r="J64" s="32"/>
      <c r="K64" s="33"/>
      <c r="L64" s="32"/>
      <c r="M64" s="32"/>
      <c r="N64" s="33" t="str">
        <f t="shared" si="0"/>
        <v/>
      </c>
      <c r="O64" s="32"/>
      <c r="P64" s="32"/>
      <c r="Q64" s="33" t="str">
        <f t="shared" si="1"/>
        <v/>
      </c>
    </row>
    <row r="65" spans="1:17" x14ac:dyDescent="0.25">
      <c r="A65" s="93" t="str">
        <f t="shared" ref="A65" si="6">+CONCATENATE(B65,D65)</f>
        <v>77701-200-F001  RB-Otros distrito</v>
      </c>
      <c r="B65" s="34">
        <v>7770</v>
      </c>
      <c r="C65" s="35" t="s">
        <v>1118</v>
      </c>
      <c r="D65" s="31" t="s">
        <v>1109</v>
      </c>
      <c r="E65" s="32"/>
      <c r="F65" s="32"/>
      <c r="G65" s="32"/>
      <c r="H65" s="33"/>
      <c r="I65" s="32"/>
      <c r="J65" s="32"/>
      <c r="K65" s="33"/>
      <c r="L65" s="32"/>
      <c r="M65" s="32"/>
      <c r="N65" s="33"/>
      <c r="O65" s="32"/>
      <c r="P65" s="32"/>
      <c r="Q65" s="33"/>
    </row>
    <row r="66" spans="1:17" x14ac:dyDescent="0.25">
      <c r="A66" s="93" t="str">
        <f t="shared" si="2"/>
        <v>77711-100-F001  VA-Recursos distrito</v>
      </c>
      <c r="B66" s="34">
        <v>7771</v>
      </c>
      <c r="C66" s="35" t="s">
        <v>1121</v>
      </c>
      <c r="D66" s="31" t="s">
        <v>1084</v>
      </c>
      <c r="E66" s="32">
        <v>2363535000</v>
      </c>
      <c r="F66" s="32"/>
      <c r="G66" s="32"/>
      <c r="H66" s="33"/>
      <c r="I66" s="32"/>
      <c r="J66" s="32"/>
      <c r="K66" s="33"/>
      <c r="L66" s="32"/>
      <c r="M66" s="32"/>
      <c r="N66" s="33" t="str">
        <f t="shared" si="0"/>
        <v/>
      </c>
      <c r="O66" s="32"/>
      <c r="P66" s="32"/>
      <c r="Q66" s="33" t="str">
        <f t="shared" si="1"/>
        <v/>
      </c>
    </row>
    <row r="67" spans="1:17" x14ac:dyDescent="0.25">
      <c r="A67" s="93" t="str">
        <f t="shared" si="2"/>
        <v>77711-604-I023  PAS-RF-SGP propósito general</v>
      </c>
      <c r="B67" s="34">
        <v>7771</v>
      </c>
      <c r="C67" s="35" t="s">
        <v>1121</v>
      </c>
      <c r="D67" s="31" t="s">
        <v>1105</v>
      </c>
      <c r="E67" s="32">
        <v>3289000</v>
      </c>
      <c r="F67" s="32"/>
      <c r="G67" s="32"/>
      <c r="H67" s="33"/>
      <c r="I67" s="32"/>
      <c r="J67" s="32"/>
      <c r="K67" s="33"/>
      <c r="L67" s="32"/>
      <c r="M67" s="32"/>
      <c r="N67" s="33" t="str">
        <f t="shared" si="0"/>
        <v/>
      </c>
      <c r="O67" s="32"/>
      <c r="P67" s="32"/>
      <c r="Q67" s="33" t="str">
        <f t="shared" si="1"/>
        <v/>
      </c>
    </row>
    <row r="68" spans="1:17" x14ac:dyDescent="0.25">
      <c r="A68" s="93" t="str">
        <f t="shared" si="2"/>
        <v>77712-100-I009  VA-SGP propósito general</v>
      </c>
      <c r="B68" s="34">
        <v>7771</v>
      </c>
      <c r="C68" s="35" t="s">
        <v>1121</v>
      </c>
      <c r="D68" s="31" t="s">
        <v>1087</v>
      </c>
      <c r="E68" s="32">
        <v>77638224000</v>
      </c>
      <c r="F68" s="32"/>
      <c r="G68" s="32"/>
      <c r="H68" s="33"/>
      <c r="I68" s="32"/>
      <c r="J68" s="32"/>
      <c r="K68" s="33"/>
      <c r="L68" s="32"/>
      <c r="M68" s="32"/>
      <c r="N68" s="33" t="str">
        <f t="shared" si="0"/>
        <v/>
      </c>
      <c r="O68" s="32"/>
      <c r="P68" s="32"/>
      <c r="Q68" s="33" t="str">
        <f t="shared" si="1"/>
        <v/>
      </c>
    </row>
    <row r="69" spans="1:17" x14ac:dyDescent="0.25">
      <c r="A69" s="93" t="str">
        <f t="shared" si="2"/>
        <v>79181-100-F001  VA-Recursos distrito</v>
      </c>
      <c r="B69" s="34">
        <v>7918</v>
      </c>
      <c r="C69" s="35" t="s">
        <v>1122</v>
      </c>
      <c r="D69" s="31" t="s">
        <v>1084</v>
      </c>
      <c r="E69" s="32">
        <v>497438433000</v>
      </c>
      <c r="F69" s="32"/>
      <c r="G69" s="32"/>
      <c r="H69" s="33"/>
      <c r="I69" s="32"/>
      <c r="J69" s="32"/>
      <c r="K69" s="33"/>
      <c r="L69" s="32"/>
      <c r="M69" s="32"/>
      <c r="N69" s="33" t="str">
        <f t="shared" si="0"/>
        <v/>
      </c>
      <c r="O69" s="32"/>
      <c r="P69" s="32"/>
      <c r="Q69" s="33" t="str">
        <f t="shared" si="1"/>
        <v/>
      </c>
    </row>
    <row r="70" spans="1:17" x14ac:dyDescent="0.25">
      <c r="A70" s="93" t="str">
        <f t="shared" si="2"/>
        <v>79181-200-I031  RB-Donaciones 110% con Bogotá</v>
      </c>
      <c r="B70" s="34">
        <v>7918</v>
      </c>
      <c r="C70" s="35" t="s">
        <v>1122</v>
      </c>
      <c r="D70" s="31" t="s">
        <v>1123</v>
      </c>
      <c r="E70" s="32">
        <v>851606000</v>
      </c>
      <c r="F70" s="32"/>
      <c r="G70" s="32"/>
      <c r="H70" s="33"/>
      <c r="I70" s="32"/>
      <c r="J70" s="32"/>
      <c r="K70" s="33"/>
      <c r="L70" s="32"/>
      <c r="M70" s="32"/>
      <c r="N70" s="33" t="str">
        <f t="shared" si="0"/>
        <v/>
      </c>
      <c r="O70" s="32"/>
      <c r="P70" s="32"/>
      <c r="Q70" s="33" t="str">
        <f t="shared" si="1"/>
        <v/>
      </c>
    </row>
    <row r="71" spans="1:17" x14ac:dyDescent="0.25">
      <c r="B71" s="38"/>
      <c r="C71" s="24"/>
      <c r="D71" s="39" t="s">
        <v>417</v>
      </c>
      <c r="E71" s="40">
        <f>+SUBTOTAL(9,E9:E70)</f>
        <v>1842283814000</v>
      </c>
      <c r="F71" s="40"/>
      <c r="G71" s="40"/>
      <c r="H71" s="33"/>
      <c r="I71" s="40"/>
      <c r="J71" s="40"/>
      <c r="K71" s="33"/>
      <c r="L71" s="40"/>
      <c r="M71" s="40">
        <f>+SUBTOTAL(9,M9:M70)</f>
        <v>0</v>
      </c>
      <c r="N71" s="33" t="str">
        <f t="shared" si="0"/>
        <v/>
      </c>
      <c r="O71" s="40">
        <f>+SUBTOTAL(9,O9:O70)</f>
        <v>0</v>
      </c>
      <c r="P71" s="40">
        <f>+SUBTOTAL(9,P9:P70)</f>
        <v>0</v>
      </c>
      <c r="Q71" s="33" t="str">
        <f t="shared" si="1"/>
        <v/>
      </c>
    </row>
    <row r="72" spans="1:17" x14ac:dyDescent="0.25">
      <c r="I72" s="42"/>
    </row>
  </sheetData>
  <autoFilter ref="B8:Q71" xr:uid="{A164325B-CFD5-44DA-9253-497BBD8CDDB2}"/>
  <mergeCells count="7">
    <mergeCell ref="L7:N7"/>
    <mergeCell ref="O7:Q7"/>
    <mergeCell ref="B9:C9"/>
    <mergeCell ref="B2:B5"/>
    <mergeCell ref="F7:H7"/>
    <mergeCell ref="I7:K7"/>
    <mergeCell ref="C2:Q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CA66D-80B5-419F-85B3-A355B54E530D}">
  <sheetPr>
    <tabColor theme="0" tint="-0.14999847407452621"/>
  </sheetPr>
  <dimension ref="A1:K57"/>
  <sheetViews>
    <sheetView showGridLines="0" topLeftCell="D1" zoomScale="60" zoomScaleNormal="60" workbookViewId="0">
      <pane xSplit="2" ySplit="3" topLeftCell="F4" activePane="bottomRight" state="frozen"/>
      <selection pane="topRight"/>
      <selection pane="bottomLeft"/>
      <selection pane="bottomRight" activeCell="J4" sqref="J4:K57"/>
    </sheetView>
  </sheetViews>
  <sheetFormatPr baseColWidth="10" defaultColWidth="11.42578125" defaultRowHeight="15" x14ac:dyDescent="0.25"/>
  <cols>
    <col min="1" max="1" width="6.42578125" style="68" customWidth="1"/>
    <col min="2" max="2" width="45.140625" style="68" customWidth="1"/>
    <col min="3" max="3" width="35.42578125" style="68" customWidth="1"/>
    <col min="4" max="4" width="21" style="68" customWidth="1"/>
    <col min="5" max="5" width="17" style="68" customWidth="1"/>
    <col min="6" max="6" width="93.7109375" style="68" customWidth="1"/>
    <col min="7" max="7" width="52.140625" style="70" customWidth="1"/>
    <col min="8" max="8" width="21.7109375" style="70" customWidth="1"/>
    <col min="9" max="11" width="23" style="70" customWidth="1"/>
    <col min="12" max="16384" width="11.42578125" style="68"/>
  </cols>
  <sheetData>
    <row r="1" spans="1:11" s="44" customFormat="1" ht="39.75" customHeight="1" x14ac:dyDescent="0.3">
      <c r="A1" s="43"/>
      <c r="C1" s="45"/>
      <c r="E1" s="45"/>
    </row>
    <row r="2" spans="1:11" customFormat="1" x14ac:dyDescent="0.25">
      <c r="D2" s="23"/>
      <c r="E2" s="23"/>
    </row>
    <row r="3" spans="1:11" ht="50.25" customHeight="1" x14ac:dyDescent="0.25">
      <c r="B3" s="77" t="s">
        <v>1124</v>
      </c>
      <c r="C3" s="77" t="s">
        <v>1125</v>
      </c>
      <c r="D3" s="75" t="s">
        <v>1126</v>
      </c>
      <c r="E3" s="75" t="s">
        <v>1127</v>
      </c>
      <c r="F3" s="76" t="s">
        <v>1128</v>
      </c>
      <c r="G3" s="75" t="s">
        <v>1129</v>
      </c>
      <c r="H3" s="75" t="s">
        <v>1130</v>
      </c>
      <c r="I3" s="75" t="s">
        <v>1131</v>
      </c>
      <c r="J3" s="75" t="s">
        <v>1132</v>
      </c>
      <c r="K3" s="75" t="s">
        <v>1133</v>
      </c>
    </row>
    <row r="4" spans="1:11" ht="50.25" customHeight="1" x14ac:dyDescent="0.2">
      <c r="B4" s="120" t="s">
        <v>1134</v>
      </c>
      <c r="C4" s="134" t="s">
        <v>1135</v>
      </c>
      <c r="D4" s="135">
        <v>7757</v>
      </c>
      <c r="E4" s="136">
        <v>13</v>
      </c>
      <c r="F4" s="74" t="s">
        <v>1136</v>
      </c>
      <c r="G4" s="71" t="s">
        <v>1137</v>
      </c>
      <c r="H4" s="122">
        <v>1</v>
      </c>
      <c r="I4" s="137">
        <v>0.9</v>
      </c>
      <c r="J4" s="137"/>
      <c r="K4" s="137"/>
    </row>
    <row r="5" spans="1:11" ht="50.25" customHeight="1" x14ac:dyDescent="0.2">
      <c r="B5" s="138" t="s">
        <v>1134</v>
      </c>
      <c r="C5" s="139" t="s">
        <v>1135</v>
      </c>
      <c r="D5" s="135">
        <v>7768</v>
      </c>
      <c r="E5" s="140">
        <v>14</v>
      </c>
      <c r="F5" s="73" t="s">
        <v>1138</v>
      </c>
      <c r="G5" s="71" t="s">
        <v>1139</v>
      </c>
      <c r="H5" s="141">
        <v>1</v>
      </c>
      <c r="I5" s="142">
        <v>0.3</v>
      </c>
      <c r="J5" s="137"/>
      <c r="K5" s="137"/>
    </row>
    <row r="6" spans="1:11" ht="50.25" customHeight="1" x14ac:dyDescent="0.2">
      <c r="B6" s="138" t="s">
        <v>1134</v>
      </c>
      <c r="C6" s="139" t="s">
        <v>1135</v>
      </c>
      <c r="D6" s="135">
        <v>7768</v>
      </c>
      <c r="E6" s="140">
        <v>15</v>
      </c>
      <c r="F6" s="73" t="s">
        <v>1140</v>
      </c>
      <c r="G6" s="71" t="s">
        <v>1141</v>
      </c>
      <c r="H6" s="141">
        <v>1</v>
      </c>
      <c r="I6" s="142">
        <v>0.3</v>
      </c>
      <c r="J6" s="142"/>
      <c r="K6" s="142"/>
    </row>
    <row r="7" spans="1:11" ht="50.25" customHeight="1" x14ac:dyDescent="0.2">
      <c r="B7" s="138" t="s">
        <v>1134</v>
      </c>
      <c r="C7" s="139" t="s">
        <v>1135</v>
      </c>
      <c r="D7" s="135">
        <v>7768</v>
      </c>
      <c r="E7" s="140">
        <v>15</v>
      </c>
      <c r="F7" s="73" t="s">
        <v>1140</v>
      </c>
      <c r="G7" s="71" t="s">
        <v>1142</v>
      </c>
      <c r="H7" s="141">
        <v>500000</v>
      </c>
      <c r="I7" s="142">
        <v>32475</v>
      </c>
      <c r="J7" s="142"/>
      <c r="K7" s="142"/>
    </row>
    <row r="8" spans="1:11" ht="50.25" customHeight="1" x14ac:dyDescent="0.2">
      <c r="B8" s="138" t="s">
        <v>1134</v>
      </c>
      <c r="C8" s="139" t="s">
        <v>1135</v>
      </c>
      <c r="D8" s="135">
        <v>7768</v>
      </c>
      <c r="E8" s="140">
        <v>15</v>
      </c>
      <c r="F8" s="73" t="s">
        <v>1140</v>
      </c>
      <c r="G8" s="71" t="s">
        <v>1143</v>
      </c>
      <c r="H8" s="143">
        <v>1</v>
      </c>
      <c r="I8" s="144">
        <v>1</v>
      </c>
      <c r="J8" s="145"/>
      <c r="K8" s="145"/>
    </row>
    <row r="9" spans="1:11" ht="50.25" customHeight="1" x14ac:dyDescent="0.2">
      <c r="B9" s="138" t="s">
        <v>1134</v>
      </c>
      <c r="C9" s="139" t="s">
        <v>1135</v>
      </c>
      <c r="D9" s="135">
        <v>7757</v>
      </c>
      <c r="E9" s="140">
        <v>16</v>
      </c>
      <c r="F9" s="73" t="s">
        <v>1144</v>
      </c>
      <c r="G9" s="71" t="s">
        <v>1145</v>
      </c>
      <c r="H9" s="141">
        <v>1</v>
      </c>
      <c r="I9" s="142">
        <v>0.9</v>
      </c>
      <c r="J9" s="142"/>
      <c r="K9" s="137"/>
    </row>
    <row r="10" spans="1:11" ht="50.25" customHeight="1" x14ac:dyDescent="0.2">
      <c r="B10" s="138" t="s">
        <v>1134</v>
      </c>
      <c r="C10" s="139" t="s">
        <v>1135</v>
      </c>
      <c r="D10" s="135">
        <v>7757</v>
      </c>
      <c r="E10" s="140">
        <v>16</v>
      </c>
      <c r="F10" s="73" t="s">
        <v>1144</v>
      </c>
      <c r="G10" s="71" t="s">
        <v>1146</v>
      </c>
      <c r="H10" s="141">
        <v>17000</v>
      </c>
      <c r="I10" s="142">
        <v>17000</v>
      </c>
      <c r="J10" s="142"/>
      <c r="K10" s="142"/>
    </row>
    <row r="11" spans="1:11" ht="50.25" customHeight="1" x14ac:dyDescent="0.2">
      <c r="B11" s="138" t="s">
        <v>1134</v>
      </c>
      <c r="C11" s="139" t="s">
        <v>1135</v>
      </c>
      <c r="D11" s="135">
        <v>7757</v>
      </c>
      <c r="E11" s="140">
        <v>17</v>
      </c>
      <c r="F11" s="73" t="s">
        <v>1147</v>
      </c>
      <c r="G11" s="71" t="s">
        <v>1148</v>
      </c>
      <c r="H11" s="141">
        <v>2987</v>
      </c>
      <c r="I11" s="142">
        <v>2912</v>
      </c>
      <c r="J11" s="142"/>
      <c r="K11" s="142"/>
    </row>
    <row r="12" spans="1:11" ht="50.25" customHeight="1" x14ac:dyDescent="0.2">
      <c r="A12" s="68" t="s">
        <v>1149</v>
      </c>
      <c r="B12" s="138" t="s">
        <v>1134</v>
      </c>
      <c r="C12" s="73" t="s">
        <v>1150</v>
      </c>
      <c r="D12" s="135">
        <v>7730</v>
      </c>
      <c r="E12" s="140">
        <v>21</v>
      </c>
      <c r="F12" s="73" t="s">
        <v>1151</v>
      </c>
      <c r="G12" s="71" t="s">
        <v>1152</v>
      </c>
      <c r="H12" s="141">
        <v>65.150999999999996</v>
      </c>
      <c r="I12" s="142">
        <v>13952</v>
      </c>
      <c r="J12" s="142"/>
      <c r="K12" s="142"/>
    </row>
    <row r="13" spans="1:11" ht="50.25" customHeight="1" x14ac:dyDescent="0.2">
      <c r="B13" s="138" t="s">
        <v>1134</v>
      </c>
      <c r="C13" s="73" t="s">
        <v>1150</v>
      </c>
      <c r="D13" s="135">
        <v>7756</v>
      </c>
      <c r="E13" s="140">
        <v>25</v>
      </c>
      <c r="F13" s="73" t="s">
        <v>1153</v>
      </c>
      <c r="G13" s="71" t="s">
        <v>1154</v>
      </c>
      <c r="H13" s="141">
        <v>16000</v>
      </c>
      <c r="I13" s="146">
        <v>4433</v>
      </c>
      <c r="J13" s="146"/>
      <c r="K13" s="146"/>
    </row>
    <row r="14" spans="1:11" ht="50.25" customHeight="1" x14ac:dyDescent="0.2">
      <c r="B14" s="138" t="s">
        <v>1134</v>
      </c>
      <c r="C14" s="73" t="s">
        <v>1150</v>
      </c>
      <c r="D14" s="135">
        <v>7756</v>
      </c>
      <c r="E14" s="140">
        <v>31</v>
      </c>
      <c r="F14" s="73" t="s">
        <v>1155</v>
      </c>
      <c r="G14" s="71" t="s">
        <v>1156</v>
      </c>
      <c r="H14" s="141">
        <v>1</v>
      </c>
      <c r="I14" s="147">
        <v>0.25</v>
      </c>
      <c r="J14" s="146"/>
      <c r="K14" s="147"/>
    </row>
    <row r="15" spans="1:11" ht="50.25" customHeight="1" x14ac:dyDescent="0.2">
      <c r="B15" s="138" t="s">
        <v>1134</v>
      </c>
      <c r="C15" s="73" t="s">
        <v>1150</v>
      </c>
      <c r="D15" s="135">
        <v>7744</v>
      </c>
      <c r="E15" s="140">
        <v>41</v>
      </c>
      <c r="F15" s="73" t="s">
        <v>1157</v>
      </c>
      <c r="G15" s="71" t="s">
        <v>1158</v>
      </c>
      <c r="H15" s="141">
        <v>1</v>
      </c>
      <c r="I15" s="142">
        <v>0.85</v>
      </c>
      <c r="J15" s="142"/>
      <c r="K15" s="142"/>
    </row>
    <row r="16" spans="1:11" ht="50.25" customHeight="1" x14ac:dyDescent="0.2">
      <c r="B16" s="138" t="s">
        <v>1134</v>
      </c>
      <c r="C16" s="73" t="s">
        <v>1150</v>
      </c>
      <c r="D16" s="135">
        <v>7744</v>
      </c>
      <c r="E16" s="140">
        <v>42</v>
      </c>
      <c r="F16" s="73" t="s">
        <v>1159</v>
      </c>
      <c r="G16" s="71" t="s">
        <v>1160</v>
      </c>
      <c r="H16" s="141">
        <v>71000</v>
      </c>
      <c r="I16" s="142">
        <v>71000</v>
      </c>
      <c r="J16" s="142"/>
      <c r="K16" s="142"/>
    </row>
    <row r="17" spans="2:11" ht="50.25" customHeight="1" x14ac:dyDescent="0.2">
      <c r="B17" s="138" t="s">
        <v>1134</v>
      </c>
      <c r="C17" s="73" t="s">
        <v>1150</v>
      </c>
      <c r="D17" s="135">
        <v>7744</v>
      </c>
      <c r="E17" s="140">
        <v>43</v>
      </c>
      <c r="F17" s="73" t="s">
        <v>1161</v>
      </c>
      <c r="G17" s="71" t="s">
        <v>1162</v>
      </c>
      <c r="H17" s="141">
        <v>15000</v>
      </c>
      <c r="I17" s="142">
        <v>16800</v>
      </c>
      <c r="J17" s="142"/>
      <c r="K17" s="142"/>
    </row>
    <row r="18" spans="2:11" ht="50.25" customHeight="1" x14ac:dyDescent="0.2">
      <c r="B18" s="138" t="s">
        <v>1134</v>
      </c>
      <c r="C18" s="73" t="s">
        <v>1150</v>
      </c>
      <c r="D18" s="135">
        <v>7752</v>
      </c>
      <c r="E18" s="140">
        <v>44</v>
      </c>
      <c r="F18" s="73" t="s">
        <v>1163</v>
      </c>
      <c r="G18" s="71" t="s">
        <v>1164</v>
      </c>
      <c r="H18" s="143">
        <v>1</v>
      </c>
      <c r="I18" s="144">
        <v>1</v>
      </c>
      <c r="J18" s="144"/>
      <c r="K18" s="144"/>
    </row>
    <row r="19" spans="2:11" ht="99" customHeight="1" x14ac:dyDescent="0.2">
      <c r="B19" s="138" t="s">
        <v>1134</v>
      </c>
      <c r="C19" s="73" t="s">
        <v>1150</v>
      </c>
      <c r="D19" s="135">
        <v>7745</v>
      </c>
      <c r="E19" s="140">
        <v>45</v>
      </c>
      <c r="F19" s="73" t="s">
        <v>1165</v>
      </c>
      <c r="G19" s="71" t="s">
        <v>1166</v>
      </c>
      <c r="H19" s="141">
        <v>15000</v>
      </c>
      <c r="I19" s="142">
        <v>15000</v>
      </c>
      <c r="J19" s="142"/>
      <c r="K19" s="142"/>
    </row>
    <row r="20" spans="2:11" ht="50.25" customHeight="1" x14ac:dyDescent="0.2">
      <c r="B20" s="138" t="s">
        <v>1134</v>
      </c>
      <c r="C20" s="73" t="s">
        <v>1150</v>
      </c>
      <c r="D20" s="135">
        <v>7745</v>
      </c>
      <c r="E20" s="140">
        <v>46</v>
      </c>
      <c r="F20" s="73" t="s">
        <v>1167</v>
      </c>
      <c r="G20" s="71" t="s">
        <v>1168</v>
      </c>
      <c r="H20" s="141">
        <v>4500</v>
      </c>
      <c r="I20" s="142">
        <v>1500</v>
      </c>
      <c r="J20" s="142"/>
      <c r="K20" s="142"/>
    </row>
    <row r="21" spans="2:11" ht="50.25" customHeight="1" x14ac:dyDescent="0.2">
      <c r="B21" s="138" t="s">
        <v>1134</v>
      </c>
      <c r="C21" s="73" t="s">
        <v>1150</v>
      </c>
      <c r="D21" s="135">
        <v>7744</v>
      </c>
      <c r="E21" s="140">
        <v>47</v>
      </c>
      <c r="F21" s="73" t="s">
        <v>1169</v>
      </c>
      <c r="G21" s="71" t="s">
        <v>1170</v>
      </c>
      <c r="H21" s="141">
        <v>8300</v>
      </c>
      <c r="I21" s="142">
        <v>7000</v>
      </c>
      <c r="J21" s="142"/>
      <c r="K21" s="142"/>
    </row>
    <row r="22" spans="2:11" ht="50.25" customHeight="1" x14ac:dyDescent="0.2">
      <c r="B22" s="138" t="s">
        <v>1134</v>
      </c>
      <c r="C22" s="73" t="s">
        <v>1150</v>
      </c>
      <c r="D22" s="135">
        <v>7770</v>
      </c>
      <c r="E22" s="140">
        <v>49</v>
      </c>
      <c r="F22" s="73" t="s">
        <v>1171</v>
      </c>
      <c r="G22" s="71" t="s">
        <v>1172</v>
      </c>
      <c r="H22" s="141">
        <v>20</v>
      </c>
      <c r="I22" s="142">
        <v>20</v>
      </c>
      <c r="J22" s="142"/>
      <c r="K22" s="142"/>
    </row>
    <row r="23" spans="2:11" ht="50.25" customHeight="1" x14ac:dyDescent="0.2">
      <c r="B23" s="138" t="s">
        <v>1134</v>
      </c>
      <c r="C23" s="73" t="s">
        <v>1150</v>
      </c>
      <c r="D23" s="135">
        <v>7745</v>
      </c>
      <c r="E23" s="140">
        <v>50</v>
      </c>
      <c r="F23" s="73" t="s">
        <v>1173</v>
      </c>
      <c r="G23" s="71" t="s">
        <v>1174</v>
      </c>
      <c r="H23" s="143">
        <v>1</v>
      </c>
      <c r="I23" s="144">
        <v>1</v>
      </c>
      <c r="J23" s="144"/>
      <c r="K23" s="144"/>
    </row>
    <row r="24" spans="2:11" ht="50.25" customHeight="1" x14ac:dyDescent="0.2">
      <c r="B24" s="138" t="s">
        <v>1134</v>
      </c>
      <c r="C24" s="73" t="s">
        <v>1150</v>
      </c>
      <c r="D24" s="135">
        <v>7745</v>
      </c>
      <c r="E24" s="140">
        <v>51</v>
      </c>
      <c r="F24" s="73" t="s">
        <v>1175</v>
      </c>
      <c r="G24" s="71" t="s">
        <v>1176</v>
      </c>
      <c r="H24" s="143">
        <v>1</v>
      </c>
      <c r="I24" s="144">
        <v>1</v>
      </c>
      <c r="J24" s="148"/>
      <c r="K24" s="148"/>
    </row>
    <row r="25" spans="2:11" ht="50.25" customHeight="1" x14ac:dyDescent="0.2">
      <c r="B25" s="138" t="s">
        <v>1134</v>
      </c>
      <c r="C25" s="73" t="s">
        <v>1150</v>
      </c>
      <c r="D25" s="135">
        <v>7745</v>
      </c>
      <c r="E25" s="140">
        <v>54</v>
      </c>
      <c r="F25" s="73" t="s">
        <v>1177</v>
      </c>
      <c r="G25" s="71" t="s">
        <v>1178</v>
      </c>
      <c r="H25" s="141">
        <v>1</v>
      </c>
      <c r="I25" s="142">
        <v>0.9</v>
      </c>
      <c r="J25" s="142"/>
      <c r="K25" s="142"/>
    </row>
    <row r="26" spans="2:11" ht="50.25" customHeight="1" x14ac:dyDescent="0.2">
      <c r="B26" s="138" t="s">
        <v>1134</v>
      </c>
      <c r="C26" s="73" t="s">
        <v>1150</v>
      </c>
      <c r="D26" s="135">
        <v>7752</v>
      </c>
      <c r="E26" s="140">
        <v>55</v>
      </c>
      <c r="F26" s="73" t="s">
        <v>1179</v>
      </c>
      <c r="G26" s="71" t="s">
        <v>1180</v>
      </c>
      <c r="H26" s="141">
        <v>1</v>
      </c>
      <c r="I26" s="142">
        <v>0.8</v>
      </c>
      <c r="J26" s="142"/>
      <c r="K26" s="142"/>
    </row>
    <row r="27" spans="2:11" ht="50.25" customHeight="1" x14ac:dyDescent="0.2">
      <c r="B27" s="138" t="s">
        <v>1134</v>
      </c>
      <c r="C27" s="73" t="s">
        <v>1150</v>
      </c>
      <c r="D27" s="135">
        <v>7771</v>
      </c>
      <c r="E27" s="140">
        <v>57</v>
      </c>
      <c r="F27" s="73" t="s">
        <v>1181</v>
      </c>
      <c r="G27" s="71" t="s">
        <v>1182</v>
      </c>
      <c r="H27" s="141">
        <v>1</v>
      </c>
      <c r="I27" s="142">
        <v>0.09</v>
      </c>
      <c r="J27" s="142"/>
      <c r="K27" s="142"/>
    </row>
    <row r="28" spans="2:11" ht="50.25" customHeight="1" x14ac:dyDescent="0.2">
      <c r="B28" s="138" t="s">
        <v>1134</v>
      </c>
      <c r="C28" s="73" t="s">
        <v>1150</v>
      </c>
      <c r="D28" s="135">
        <v>7771</v>
      </c>
      <c r="E28" s="140">
        <v>58</v>
      </c>
      <c r="F28" s="73" t="s">
        <v>1183</v>
      </c>
      <c r="G28" s="71" t="s">
        <v>1184</v>
      </c>
      <c r="H28" s="143">
        <v>0.3</v>
      </c>
      <c r="I28" s="144">
        <v>0.3</v>
      </c>
      <c r="J28" s="144"/>
      <c r="K28" s="144"/>
    </row>
    <row r="29" spans="2:11" ht="50.25" customHeight="1" x14ac:dyDescent="0.2">
      <c r="B29" s="138" t="s">
        <v>1134</v>
      </c>
      <c r="C29" s="73" t="s">
        <v>1150</v>
      </c>
      <c r="D29" s="135">
        <v>7771</v>
      </c>
      <c r="E29" s="140">
        <v>58</v>
      </c>
      <c r="F29" s="73" t="s">
        <v>1183</v>
      </c>
      <c r="G29" s="71" t="s">
        <v>1185</v>
      </c>
      <c r="H29" s="141">
        <v>4258</v>
      </c>
      <c r="I29" s="141">
        <v>4258</v>
      </c>
      <c r="J29" s="141"/>
      <c r="K29" s="141"/>
    </row>
    <row r="30" spans="2:11" ht="50.25" customHeight="1" x14ac:dyDescent="0.2">
      <c r="B30" s="138" t="s">
        <v>1134</v>
      </c>
      <c r="C30" s="73" t="s">
        <v>1150</v>
      </c>
      <c r="D30" s="135">
        <v>7771</v>
      </c>
      <c r="E30" s="140">
        <v>59</v>
      </c>
      <c r="F30" s="73" t="s">
        <v>1186</v>
      </c>
      <c r="G30" s="71" t="s">
        <v>1187</v>
      </c>
      <c r="H30" s="143">
        <v>0.4</v>
      </c>
      <c r="I30" s="148">
        <v>0.1081</v>
      </c>
      <c r="J30" s="148"/>
      <c r="K30" s="148"/>
    </row>
    <row r="31" spans="2:11" ht="50.25" customHeight="1" x14ac:dyDescent="0.2">
      <c r="B31" s="138" t="s">
        <v>1134</v>
      </c>
      <c r="C31" s="73" t="s">
        <v>1150</v>
      </c>
      <c r="D31" s="135">
        <v>7771</v>
      </c>
      <c r="E31" s="140">
        <v>59</v>
      </c>
      <c r="F31" s="73" t="s">
        <v>1186</v>
      </c>
      <c r="G31" s="71" t="s">
        <v>1188</v>
      </c>
      <c r="H31" s="141">
        <v>2.5609999999999999</v>
      </c>
      <c r="I31" s="142">
        <v>692</v>
      </c>
      <c r="J31" s="142"/>
      <c r="K31" s="142"/>
    </row>
    <row r="32" spans="2:11" ht="50.25" customHeight="1" x14ac:dyDescent="0.2">
      <c r="B32" s="138" t="s">
        <v>1134</v>
      </c>
      <c r="C32" s="73" t="s">
        <v>1150</v>
      </c>
      <c r="D32" s="135">
        <v>7770</v>
      </c>
      <c r="E32" s="140">
        <v>60</v>
      </c>
      <c r="F32" s="73" t="s">
        <v>1189</v>
      </c>
      <c r="G32" s="71" t="s">
        <v>1190</v>
      </c>
      <c r="H32" s="143">
        <v>0.96</v>
      </c>
      <c r="I32" s="144">
        <v>0.92</v>
      </c>
      <c r="J32" s="148"/>
      <c r="K32" s="148"/>
    </row>
    <row r="33" spans="2:11" ht="50.25" customHeight="1" x14ac:dyDescent="0.2">
      <c r="B33" s="138" t="s">
        <v>1134</v>
      </c>
      <c r="C33" s="73" t="s">
        <v>1150</v>
      </c>
      <c r="D33" s="135">
        <v>7770</v>
      </c>
      <c r="E33" s="140">
        <v>60</v>
      </c>
      <c r="F33" s="73" t="s">
        <v>1189</v>
      </c>
      <c r="G33" s="71" t="s">
        <v>1191</v>
      </c>
      <c r="H33" s="141">
        <v>51000</v>
      </c>
      <c r="I33" s="142">
        <v>49800</v>
      </c>
      <c r="J33" s="142"/>
      <c r="K33" s="142"/>
    </row>
    <row r="34" spans="2:11" ht="50.25" customHeight="1" x14ac:dyDescent="0.2">
      <c r="B34" s="138" t="s">
        <v>1134</v>
      </c>
      <c r="C34" s="139" t="s">
        <v>1135</v>
      </c>
      <c r="D34" s="135">
        <v>7770</v>
      </c>
      <c r="E34" s="140">
        <v>61</v>
      </c>
      <c r="F34" s="73" t="s">
        <v>1192</v>
      </c>
      <c r="G34" s="71" t="s">
        <v>1193</v>
      </c>
      <c r="H34" s="149">
        <v>200000</v>
      </c>
      <c r="I34" s="150">
        <v>155000</v>
      </c>
      <c r="J34" s="150"/>
      <c r="K34" s="150"/>
    </row>
    <row r="35" spans="2:11" ht="50.25" customHeight="1" x14ac:dyDescent="0.2">
      <c r="B35" s="138" t="s">
        <v>1134</v>
      </c>
      <c r="C35" s="139" t="s">
        <v>1135</v>
      </c>
      <c r="D35" s="135">
        <v>7770</v>
      </c>
      <c r="E35" s="140">
        <v>61</v>
      </c>
      <c r="F35" s="73" t="s">
        <v>1192</v>
      </c>
      <c r="G35" s="71" t="s">
        <v>1194</v>
      </c>
      <c r="H35" s="141">
        <v>92500</v>
      </c>
      <c r="I35" s="142">
        <v>89838</v>
      </c>
      <c r="J35" s="142"/>
      <c r="K35" s="142"/>
    </row>
    <row r="36" spans="2:11" ht="50.25" customHeight="1" x14ac:dyDescent="0.2">
      <c r="B36" s="138" t="s">
        <v>1134</v>
      </c>
      <c r="C36" s="73" t="s">
        <v>1150</v>
      </c>
      <c r="D36" s="135">
        <v>7565</v>
      </c>
      <c r="E36" s="140">
        <v>62</v>
      </c>
      <c r="F36" s="73" t="s">
        <v>1195</v>
      </c>
      <c r="G36" s="71" t="s">
        <v>1196</v>
      </c>
      <c r="H36" s="143">
        <v>1</v>
      </c>
      <c r="I36" s="144">
        <v>0.2</v>
      </c>
      <c r="J36" s="144"/>
      <c r="K36" s="144"/>
    </row>
    <row r="37" spans="2:11" ht="50.25" customHeight="1" x14ac:dyDescent="0.2">
      <c r="B37" s="138" t="s">
        <v>1134</v>
      </c>
      <c r="C37" s="73" t="s">
        <v>1150</v>
      </c>
      <c r="D37" s="135">
        <v>7565</v>
      </c>
      <c r="E37" s="140">
        <v>62</v>
      </c>
      <c r="F37" s="73" t="s">
        <v>1195</v>
      </c>
      <c r="G37" s="71" t="s">
        <v>1197</v>
      </c>
      <c r="H37" s="141">
        <v>6</v>
      </c>
      <c r="I37" s="142">
        <v>2</v>
      </c>
      <c r="J37" s="142"/>
      <c r="K37" s="142"/>
    </row>
    <row r="38" spans="2:11" ht="50.25" customHeight="1" x14ac:dyDescent="0.2">
      <c r="B38" s="138" t="s">
        <v>1134</v>
      </c>
      <c r="C38" s="73" t="s">
        <v>1150</v>
      </c>
      <c r="D38" s="135">
        <v>7565</v>
      </c>
      <c r="E38" s="140">
        <v>62</v>
      </c>
      <c r="F38" s="73" t="s">
        <v>1195</v>
      </c>
      <c r="G38" s="71" t="s">
        <v>1198</v>
      </c>
      <c r="H38" s="143">
        <v>0.6</v>
      </c>
      <c r="I38" s="144">
        <v>0.6</v>
      </c>
      <c r="J38" s="144"/>
      <c r="K38" s="145"/>
    </row>
    <row r="39" spans="2:11" ht="50.25" customHeight="1" x14ac:dyDescent="0.2">
      <c r="B39" s="138" t="s">
        <v>1134</v>
      </c>
      <c r="C39" s="73" t="s">
        <v>1150</v>
      </c>
      <c r="D39" s="135">
        <v>7565</v>
      </c>
      <c r="E39" s="140">
        <v>62</v>
      </c>
      <c r="F39" s="73" t="s">
        <v>1195</v>
      </c>
      <c r="G39" s="71" t="s">
        <v>1199</v>
      </c>
      <c r="H39" s="141">
        <v>6</v>
      </c>
      <c r="I39" s="142">
        <v>3</v>
      </c>
      <c r="J39" s="142"/>
      <c r="K39" s="142"/>
    </row>
    <row r="40" spans="2:11" ht="50.25" customHeight="1" x14ac:dyDescent="0.2">
      <c r="B40" s="138" t="s">
        <v>1134</v>
      </c>
      <c r="C40" s="73" t="s">
        <v>1150</v>
      </c>
      <c r="D40" s="135">
        <v>7749</v>
      </c>
      <c r="E40" s="140">
        <v>63</v>
      </c>
      <c r="F40" s="73" t="s">
        <v>1200</v>
      </c>
      <c r="G40" s="71" t="s">
        <v>1201</v>
      </c>
      <c r="H40" s="141" t="s">
        <v>1202</v>
      </c>
      <c r="I40" s="142">
        <v>0.2</v>
      </c>
      <c r="J40" s="142"/>
      <c r="K40" s="142"/>
    </row>
    <row r="41" spans="2:11" ht="50.25" customHeight="1" x14ac:dyDescent="0.2">
      <c r="B41" s="138" t="s">
        <v>1134</v>
      </c>
      <c r="C41" s="73" t="s">
        <v>1150</v>
      </c>
      <c r="D41" s="135">
        <v>7749</v>
      </c>
      <c r="E41" s="140">
        <v>63</v>
      </c>
      <c r="F41" s="73" t="s">
        <v>1200</v>
      </c>
      <c r="G41" s="71" t="s">
        <v>1203</v>
      </c>
      <c r="H41" s="141">
        <v>151418</v>
      </c>
      <c r="I41" s="146">
        <v>14273</v>
      </c>
      <c r="J41" s="146"/>
      <c r="K41" s="146"/>
    </row>
    <row r="42" spans="2:11" ht="50.25" customHeight="1" x14ac:dyDescent="0.2">
      <c r="B42" s="138" t="s">
        <v>1134</v>
      </c>
      <c r="C42" s="73" t="s">
        <v>1150</v>
      </c>
      <c r="D42" s="135">
        <v>7745</v>
      </c>
      <c r="E42" s="140">
        <v>64</v>
      </c>
      <c r="F42" s="73" t="s">
        <v>1204</v>
      </c>
      <c r="G42" s="71" t="s">
        <v>1205</v>
      </c>
      <c r="H42" s="143">
        <v>1</v>
      </c>
      <c r="I42" s="144">
        <v>1</v>
      </c>
      <c r="J42" s="144"/>
      <c r="K42" s="144"/>
    </row>
    <row r="43" spans="2:11" ht="50.25" customHeight="1" x14ac:dyDescent="0.2">
      <c r="B43" s="138" t="s">
        <v>1134</v>
      </c>
      <c r="C43" s="73" t="s">
        <v>1150</v>
      </c>
      <c r="D43" s="135">
        <v>7753</v>
      </c>
      <c r="E43" s="140">
        <v>73</v>
      </c>
      <c r="F43" s="73" t="s">
        <v>1206</v>
      </c>
      <c r="G43" s="71" t="s">
        <v>1207</v>
      </c>
      <c r="H43" s="141">
        <v>70046</v>
      </c>
      <c r="I43" s="146">
        <v>20417</v>
      </c>
      <c r="J43" s="146"/>
      <c r="K43" s="146"/>
    </row>
    <row r="44" spans="2:11" ht="50.25" customHeight="1" x14ac:dyDescent="0.2">
      <c r="B44" s="138" t="s">
        <v>1134</v>
      </c>
      <c r="C44" s="139" t="s">
        <v>1208</v>
      </c>
      <c r="D44" s="135">
        <v>7740</v>
      </c>
      <c r="E44" s="140">
        <v>110</v>
      </c>
      <c r="F44" s="73" t="s">
        <v>1209</v>
      </c>
      <c r="G44" s="71" t="s">
        <v>1210</v>
      </c>
      <c r="H44" s="141">
        <v>2.4540000000000002</v>
      </c>
      <c r="I44" s="142">
        <v>480</v>
      </c>
      <c r="J44" s="142"/>
      <c r="K44" s="142"/>
    </row>
    <row r="45" spans="2:11" ht="50.25" customHeight="1" x14ac:dyDescent="0.2">
      <c r="B45" s="138" t="s">
        <v>1134</v>
      </c>
      <c r="C45" s="139" t="s">
        <v>1208</v>
      </c>
      <c r="D45" s="135">
        <v>7740</v>
      </c>
      <c r="E45" s="140">
        <v>113</v>
      </c>
      <c r="F45" s="73" t="s">
        <v>1211</v>
      </c>
      <c r="G45" s="71" t="s">
        <v>1212</v>
      </c>
      <c r="H45" s="141">
        <v>27538</v>
      </c>
      <c r="I45" s="141">
        <v>9300</v>
      </c>
      <c r="J45" s="141"/>
      <c r="K45" s="141"/>
    </row>
    <row r="46" spans="2:11" ht="50.25" customHeight="1" x14ac:dyDescent="0.2">
      <c r="B46" s="138" t="s">
        <v>1134</v>
      </c>
      <c r="C46" s="139" t="s">
        <v>1208</v>
      </c>
      <c r="D46" s="135">
        <v>7740</v>
      </c>
      <c r="E46" s="140">
        <v>114</v>
      </c>
      <c r="F46" s="73" t="s">
        <v>1213</v>
      </c>
      <c r="G46" s="71" t="s">
        <v>1214</v>
      </c>
      <c r="H46" s="143">
        <v>1</v>
      </c>
      <c r="I46" s="144">
        <v>0.26</v>
      </c>
      <c r="J46" s="148"/>
      <c r="K46" s="148"/>
    </row>
    <row r="47" spans="2:11" ht="50.25" customHeight="1" x14ac:dyDescent="0.2">
      <c r="B47" s="138" t="s">
        <v>1134</v>
      </c>
      <c r="C47" s="139" t="s">
        <v>1208</v>
      </c>
      <c r="D47" s="135">
        <v>7740</v>
      </c>
      <c r="E47" s="140">
        <v>114</v>
      </c>
      <c r="F47" s="73" t="s">
        <v>1213</v>
      </c>
      <c r="G47" s="71" t="s">
        <v>1215</v>
      </c>
      <c r="H47" s="141">
        <v>216940</v>
      </c>
      <c r="I47" s="141">
        <v>57170</v>
      </c>
      <c r="J47" s="141"/>
      <c r="K47" s="141"/>
    </row>
    <row r="48" spans="2:11" ht="50.25" customHeight="1" x14ac:dyDescent="0.2">
      <c r="B48" s="138" t="s">
        <v>1134</v>
      </c>
      <c r="C48" s="139" t="s">
        <v>1208</v>
      </c>
      <c r="D48" s="135">
        <v>7740</v>
      </c>
      <c r="E48" s="140">
        <v>114</v>
      </c>
      <c r="F48" s="73" t="s">
        <v>1213</v>
      </c>
      <c r="G48" s="71" t="s">
        <v>1216</v>
      </c>
      <c r="H48" s="141">
        <v>99600</v>
      </c>
      <c r="I48" s="142">
        <v>32110</v>
      </c>
      <c r="J48" s="142"/>
      <c r="K48" s="142"/>
    </row>
    <row r="49" spans="2:11" ht="50.25" customHeight="1" x14ac:dyDescent="0.2">
      <c r="B49" s="138" t="s">
        <v>1217</v>
      </c>
      <c r="C49" s="139" t="s">
        <v>1218</v>
      </c>
      <c r="D49" s="135">
        <v>7564</v>
      </c>
      <c r="E49" s="140">
        <v>364</v>
      </c>
      <c r="F49" s="73" t="s">
        <v>1219</v>
      </c>
      <c r="G49" s="71" t="s">
        <v>1220</v>
      </c>
      <c r="H49" s="143">
        <v>1</v>
      </c>
      <c r="I49" s="144">
        <v>0.53</v>
      </c>
      <c r="J49" s="148"/>
      <c r="K49" s="148"/>
    </row>
    <row r="50" spans="2:11" ht="50.25" customHeight="1" x14ac:dyDescent="0.2">
      <c r="B50" s="138" t="s">
        <v>1221</v>
      </c>
      <c r="C50" s="139" t="s">
        <v>1222</v>
      </c>
      <c r="D50" s="135">
        <v>7741</v>
      </c>
      <c r="E50" s="140">
        <v>411</v>
      </c>
      <c r="F50" s="73" t="s">
        <v>1223</v>
      </c>
      <c r="G50" s="71" t="s">
        <v>1224</v>
      </c>
      <c r="H50" s="143">
        <v>1</v>
      </c>
      <c r="I50" s="144">
        <v>0.9</v>
      </c>
      <c r="J50" s="144"/>
      <c r="K50" s="144"/>
    </row>
    <row r="51" spans="2:11" ht="50.25" customHeight="1" x14ac:dyDescent="0.2">
      <c r="B51" s="138" t="s">
        <v>1221</v>
      </c>
      <c r="C51" s="139" t="s">
        <v>1222</v>
      </c>
      <c r="D51" s="135">
        <v>7741</v>
      </c>
      <c r="E51" s="140">
        <v>412</v>
      </c>
      <c r="F51" s="73" t="s">
        <v>1225</v>
      </c>
      <c r="G51" s="71" t="s">
        <v>1226</v>
      </c>
      <c r="H51" s="143">
        <v>1</v>
      </c>
      <c r="I51" s="142" t="s">
        <v>1227</v>
      </c>
      <c r="J51" s="144"/>
      <c r="K51" s="144"/>
    </row>
    <row r="52" spans="2:11" ht="50.25" customHeight="1" x14ac:dyDescent="0.2">
      <c r="B52" s="138" t="s">
        <v>1221</v>
      </c>
      <c r="C52" s="139" t="s">
        <v>1222</v>
      </c>
      <c r="D52" s="135">
        <v>7733</v>
      </c>
      <c r="E52" s="140">
        <v>481</v>
      </c>
      <c r="F52" s="73" t="s">
        <v>1228</v>
      </c>
      <c r="G52" s="71" t="s">
        <v>1229</v>
      </c>
      <c r="H52" s="141">
        <v>92</v>
      </c>
      <c r="I52" s="142">
        <v>92</v>
      </c>
      <c r="J52" s="142"/>
      <c r="K52" s="142"/>
    </row>
    <row r="53" spans="2:11" ht="50.25" customHeight="1" x14ac:dyDescent="0.2">
      <c r="B53" s="138" t="s">
        <v>1221</v>
      </c>
      <c r="C53" s="139" t="s">
        <v>1222</v>
      </c>
      <c r="D53" s="135">
        <v>7733</v>
      </c>
      <c r="E53" s="140">
        <v>484</v>
      </c>
      <c r="F53" s="73" t="s">
        <v>1230</v>
      </c>
      <c r="G53" s="71" t="s">
        <v>1231</v>
      </c>
      <c r="H53" s="143">
        <v>0.43</v>
      </c>
      <c r="I53" s="144">
        <v>0.36</v>
      </c>
      <c r="J53" s="144"/>
      <c r="K53" s="144"/>
    </row>
    <row r="54" spans="2:11" ht="50.25" customHeight="1" x14ac:dyDescent="0.2">
      <c r="B54" s="138" t="s">
        <v>1221</v>
      </c>
      <c r="C54" s="139" t="s">
        <v>1222</v>
      </c>
      <c r="D54" s="135">
        <v>7748</v>
      </c>
      <c r="E54" s="140">
        <v>513</v>
      </c>
      <c r="F54" s="73" t="s">
        <v>1232</v>
      </c>
      <c r="G54" s="71" t="s">
        <v>1233</v>
      </c>
      <c r="H54" s="143">
        <v>1</v>
      </c>
      <c r="I54" s="144">
        <v>1</v>
      </c>
      <c r="J54" s="144"/>
      <c r="K54" s="144"/>
    </row>
    <row r="55" spans="2:11" ht="50.25" customHeight="1" x14ac:dyDescent="0.2">
      <c r="B55" s="138" t="s">
        <v>1221</v>
      </c>
      <c r="C55" s="139" t="s">
        <v>1222</v>
      </c>
      <c r="D55" s="135">
        <v>7748</v>
      </c>
      <c r="E55" s="140">
        <v>519</v>
      </c>
      <c r="F55" s="73" t="s">
        <v>1234</v>
      </c>
      <c r="G55" s="71" t="s">
        <v>1235</v>
      </c>
      <c r="H55" s="143">
        <v>1</v>
      </c>
      <c r="I55" s="144">
        <v>1</v>
      </c>
      <c r="J55" s="144"/>
      <c r="K55" s="144"/>
    </row>
    <row r="56" spans="2:11" ht="50.25" customHeight="1" x14ac:dyDescent="0.2">
      <c r="B56" s="138" t="s">
        <v>1221</v>
      </c>
      <c r="C56" s="139" t="s">
        <v>1222</v>
      </c>
      <c r="D56" s="135">
        <v>7735</v>
      </c>
      <c r="E56" s="140">
        <v>545</v>
      </c>
      <c r="F56" s="73" t="s">
        <v>1236</v>
      </c>
      <c r="G56" s="71" t="s">
        <v>1237</v>
      </c>
      <c r="H56" s="141">
        <v>20</v>
      </c>
      <c r="I56" s="142">
        <v>20</v>
      </c>
      <c r="J56" s="142"/>
      <c r="K56" s="142"/>
    </row>
    <row r="57" spans="2:11" ht="50.25" customHeight="1" x14ac:dyDescent="0.2">
      <c r="B57" s="138" t="s">
        <v>1221</v>
      </c>
      <c r="C57" s="139" t="s">
        <v>1222</v>
      </c>
      <c r="D57" s="151">
        <v>7735</v>
      </c>
      <c r="E57" s="152">
        <v>546</v>
      </c>
      <c r="F57" s="72" t="s">
        <v>1238</v>
      </c>
      <c r="G57" s="71" t="s">
        <v>1239</v>
      </c>
      <c r="H57" s="153">
        <v>1</v>
      </c>
      <c r="I57" s="154">
        <v>0.25</v>
      </c>
      <c r="J57" s="154"/>
      <c r="K57" s="142"/>
    </row>
  </sheetData>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1B3CB-B52B-4ABD-879E-4AD0F89DEAF0}">
  <sheetPr>
    <tabColor theme="0" tint="-0.14999847407452621"/>
  </sheetPr>
  <dimension ref="A1:L120"/>
  <sheetViews>
    <sheetView showGridLines="0" topLeftCell="C5" zoomScale="50" zoomScaleNormal="50" workbookViewId="0">
      <pane xSplit="3" ySplit="3" topLeftCell="F105" activePane="bottomRight" state="frozen"/>
      <selection pane="topRight"/>
      <selection pane="bottomLeft"/>
      <selection pane="bottomRight" activeCell="K8" sqref="K8:L110"/>
    </sheetView>
  </sheetViews>
  <sheetFormatPr baseColWidth="10" defaultColWidth="11.42578125" defaultRowHeight="18.75" x14ac:dyDescent="0.3"/>
  <cols>
    <col min="1" max="1" width="3.140625" style="43" customWidth="1"/>
    <col min="2" max="2" width="17.140625" style="44" customWidth="1"/>
    <col min="3" max="3" width="50.85546875" style="45" customWidth="1"/>
    <col min="4" max="4" width="66" style="45" customWidth="1"/>
    <col min="5" max="5" width="14.42578125" style="44" bestFit="1" customWidth="1"/>
    <col min="6" max="6" width="53.7109375" style="45" customWidth="1"/>
    <col min="7" max="7" width="25.42578125" style="44" customWidth="1"/>
    <col min="8" max="8" width="16.42578125" style="44" bestFit="1" customWidth="1"/>
    <col min="9" max="9" width="26.28515625" style="44" customWidth="1"/>
    <col min="10" max="12" width="22.42578125" style="68" bestFit="1" customWidth="1"/>
    <col min="13" max="16384" width="11.42578125" style="44"/>
  </cols>
  <sheetData>
    <row r="1" spans="1:12" ht="39.75" customHeight="1" x14ac:dyDescent="0.3">
      <c r="J1"/>
      <c r="K1"/>
      <c r="L1"/>
    </row>
    <row r="2" spans="1:12" customFormat="1" ht="27" customHeight="1" x14ac:dyDescent="0.3">
      <c r="A2" s="43"/>
      <c r="B2" s="582"/>
      <c r="C2" s="583" t="s">
        <v>1240</v>
      </c>
      <c r="D2" s="583"/>
      <c r="E2" s="583"/>
      <c r="F2" s="583"/>
      <c r="G2" s="583"/>
      <c r="H2" s="583"/>
      <c r="I2" s="583"/>
      <c r="J2" s="583"/>
      <c r="K2" s="583"/>
      <c r="L2" s="583"/>
    </row>
    <row r="3" spans="1:12" customFormat="1" ht="27" customHeight="1" x14ac:dyDescent="0.3">
      <c r="A3" s="43"/>
      <c r="B3" s="582"/>
      <c r="C3" s="583"/>
      <c r="D3" s="583"/>
      <c r="E3" s="583"/>
      <c r="F3" s="583"/>
      <c r="G3" s="583"/>
      <c r="H3" s="583"/>
      <c r="I3" s="583"/>
      <c r="J3" s="583"/>
      <c r="K3" s="583"/>
      <c r="L3" s="583"/>
    </row>
    <row r="4" spans="1:12" customFormat="1" ht="27" customHeight="1" x14ac:dyDescent="0.3">
      <c r="A4" s="43"/>
      <c r="B4" s="582"/>
      <c r="C4" s="583"/>
      <c r="D4" s="583"/>
      <c r="E4" s="583"/>
      <c r="F4" s="583"/>
      <c r="G4" s="583"/>
      <c r="H4" s="583"/>
      <c r="I4" s="583"/>
      <c r="J4" s="583"/>
      <c r="K4" s="583"/>
      <c r="L4" s="583"/>
    </row>
    <row r="5" spans="1:12" customFormat="1" ht="27" customHeight="1" x14ac:dyDescent="0.3">
      <c r="A5" s="43"/>
      <c r="B5" s="582"/>
      <c r="C5" s="583"/>
      <c r="D5" s="583"/>
      <c r="E5" s="583"/>
      <c r="F5" s="583"/>
      <c r="G5" s="583"/>
      <c r="H5" s="583"/>
      <c r="I5" s="583"/>
      <c r="J5" s="583"/>
      <c r="K5" s="583"/>
      <c r="L5" s="583"/>
    </row>
    <row r="6" spans="1:12" x14ac:dyDescent="0.3">
      <c r="J6"/>
      <c r="K6"/>
      <c r="L6"/>
    </row>
    <row r="7" spans="1:12" ht="52.5" customHeight="1" x14ac:dyDescent="0.3">
      <c r="B7" s="46" t="s">
        <v>1241</v>
      </c>
      <c r="C7" s="46" t="s">
        <v>1242</v>
      </c>
      <c r="D7" s="46" t="s">
        <v>1243</v>
      </c>
      <c r="E7" s="46" t="s">
        <v>1244</v>
      </c>
      <c r="F7" s="46" t="s">
        <v>1245</v>
      </c>
      <c r="G7" s="46" t="s">
        <v>1246</v>
      </c>
      <c r="H7" s="46" t="s">
        <v>1247</v>
      </c>
      <c r="I7" s="46" t="s">
        <v>1248</v>
      </c>
      <c r="J7" s="46" t="s">
        <v>1249</v>
      </c>
      <c r="K7" s="94" t="s">
        <v>1250</v>
      </c>
      <c r="L7" s="94" t="s">
        <v>1251</v>
      </c>
    </row>
    <row r="8" spans="1:12" ht="58.5" x14ac:dyDescent="0.3">
      <c r="A8" s="47"/>
      <c r="B8" s="116">
        <v>7564</v>
      </c>
      <c r="C8" s="117" t="s">
        <v>27</v>
      </c>
      <c r="D8" s="117" t="s">
        <v>1252</v>
      </c>
      <c r="E8" s="118">
        <v>1</v>
      </c>
      <c r="F8" s="117" t="s">
        <v>1253</v>
      </c>
      <c r="G8" s="116" t="s">
        <v>1254</v>
      </c>
      <c r="H8" s="116" t="s">
        <v>60</v>
      </c>
      <c r="I8" s="48">
        <v>1</v>
      </c>
      <c r="J8" s="95">
        <v>0.53</v>
      </c>
      <c r="K8" s="49"/>
      <c r="L8" s="49"/>
    </row>
    <row r="9" spans="1:12" ht="44.25" x14ac:dyDescent="0.3">
      <c r="B9" s="119">
        <v>7564</v>
      </c>
      <c r="C9" s="120" t="s">
        <v>27</v>
      </c>
      <c r="D9" s="120" t="s">
        <v>1252</v>
      </c>
      <c r="E9" s="121">
        <v>2</v>
      </c>
      <c r="F9" s="120" t="s">
        <v>1255</v>
      </c>
      <c r="G9" s="119" t="s">
        <v>1254</v>
      </c>
      <c r="H9" s="119" t="s">
        <v>60</v>
      </c>
      <c r="I9" s="50">
        <v>1</v>
      </c>
      <c r="J9" s="51">
        <v>0.95</v>
      </c>
      <c r="K9" s="51"/>
      <c r="L9" s="97"/>
    </row>
    <row r="10" spans="1:12" ht="50.1" customHeight="1" x14ac:dyDescent="0.3">
      <c r="B10" s="116">
        <v>7565</v>
      </c>
      <c r="C10" s="117" t="s">
        <v>71</v>
      </c>
      <c r="D10" s="117" t="s">
        <v>1256</v>
      </c>
      <c r="E10" s="118">
        <v>1</v>
      </c>
      <c r="F10" s="117" t="s">
        <v>1257</v>
      </c>
      <c r="G10" s="116" t="s">
        <v>1258</v>
      </c>
      <c r="H10" s="116" t="s">
        <v>45</v>
      </c>
      <c r="I10" s="48">
        <v>3</v>
      </c>
      <c r="J10" s="49" t="s">
        <v>1259</v>
      </c>
      <c r="K10" s="49"/>
      <c r="L10" s="49"/>
    </row>
    <row r="11" spans="1:12" ht="50.1" customHeight="1" x14ac:dyDescent="0.3">
      <c r="B11" s="119">
        <v>7565</v>
      </c>
      <c r="C11" s="120" t="s">
        <v>71</v>
      </c>
      <c r="D11" s="120" t="s">
        <v>1256</v>
      </c>
      <c r="E11" s="121">
        <v>2</v>
      </c>
      <c r="F11" s="120" t="s">
        <v>1261</v>
      </c>
      <c r="G11" s="119" t="s">
        <v>1258</v>
      </c>
      <c r="H11" s="119" t="s">
        <v>45</v>
      </c>
      <c r="I11" s="52">
        <v>1</v>
      </c>
      <c r="J11" s="49">
        <v>1</v>
      </c>
      <c r="K11" s="49"/>
      <c r="L11" s="49"/>
    </row>
    <row r="12" spans="1:12" ht="50.1" customHeight="1" x14ac:dyDescent="0.3">
      <c r="B12" s="116">
        <v>7565</v>
      </c>
      <c r="C12" s="117" t="s">
        <v>71</v>
      </c>
      <c r="D12" s="117" t="s">
        <v>1256</v>
      </c>
      <c r="E12" s="118">
        <v>3</v>
      </c>
      <c r="F12" s="117" t="s">
        <v>1262</v>
      </c>
      <c r="G12" s="116" t="s">
        <v>1258</v>
      </c>
      <c r="H12" s="116" t="s">
        <v>45</v>
      </c>
      <c r="I12" s="48">
        <v>6</v>
      </c>
      <c r="J12" s="49" t="s">
        <v>1259</v>
      </c>
      <c r="K12" s="49"/>
      <c r="L12" s="49"/>
    </row>
    <row r="13" spans="1:12" ht="50.1" customHeight="1" x14ac:dyDescent="0.3">
      <c r="B13" s="119">
        <v>7565</v>
      </c>
      <c r="C13" s="120" t="s">
        <v>71</v>
      </c>
      <c r="D13" s="120" t="s">
        <v>1256</v>
      </c>
      <c r="E13" s="121">
        <v>4</v>
      </c>
      <c r="F13" s="120" t="s">
        <v>1263</v>
      </c>
      <c r="G13" s="119" t="s">
        <v>1258</v>
      </c>
      <c r="H13" s="119" t="s">
        <v>45</v>
      </c>
      <c r="I13" s="52">
        <v>1</v>
      </c>
      <c r="J13" s="49">
        <v>1</v>
      </c>
      <c r="K13" s="49"/>
      <c r="L13" s="49"/>
    </row>
    <row r="14" spans="1:12" ht="50.1" customHeight="1" x14ac:dyDescent="0.3">
      <c r="B14" s="116">
        <v>7565</v>
      </c>
      <c r="C14" s="117" t="s">
        <v>71</v>
      </c>
      <c r="D14" s="117" t="s">
        <v>1256</v>
      </c>
      <c r="E14" s="118">
        <v>5</v>
      </c>
      <c r="F14" s="117" t="s">
        <v>1264</v>
      </c>
      <c r="G14" s="116" t="s">
        <v>1258</v>
      </c>
      <c r="H14" s="116" t="s">
        <v>45</v>
      </c>
      <c r="I14" s="48">
        <v>6</v>
      </c>
      <c r="J14" s="49">
        <v>2</v>
      </c>
      <c r="K14" s="49"/>
      <c r="L14" s="49"/>
    </row>
    <row r="15" spans="1:12" ht="96" customHeight="1" x14ac:dyDescent="0.3">
      <c r="B15" s="119">
        <v>7565</v>
      </c>
      <c r="C15" s="120" t="s">
        <v>71</v>
      </c>
      <c r="D15" s="120" t="s">
        <v>1256</v>
      </c>
      <c r="E15" s="121">
        <v>6</v>
      </c>
      <c r="F15" s="120" t="s">
        <v>1265</v>
      </c>
      <c r="G15" s="119" t="s">
        <v>1258</v>
      </c>
      <c r="H15" s="53" t="s">
        <v>30</v>
      </c>
      <c r="I15" s="50">
        <v>1</v>
      </c>
      <c r="J15" s="51">
        <v>1</v>
      </c>
      <c r="K15" s="51"/>
      <c r="L15" s="97"/>
    </row>
    <row r="16" spans="1:12" ht="50.1" customHeight="1" x14ac:dyDescent="0.3">
      <c r="B16" s="116">
        <v>7565</v>
      </c>
      <c r="C16" s="117" t="s">
        <v>71</v>
      </c>
      <c r="D16" s="117" t="s">
        <v>1256</v>
      </c>
      <c r="E16" s="118">
        <v>7</v>
      </c>
      <c r="F16" s="117" t="s">
        <v>1266</v>
      </c>
      <c r="G16" s="116" t="s">
        <v>1258</v>
      </c>
      <c r="H16" s="116" t="s">
        <v>30</v>
      </c>
      <c r="I16" s="54">
        <v>0.6</v>
      </c>
      <c r="J16" s="51">
        <v>0.6</v>
      </c>
      <c r="K16" s="96"/>
      <c r="L16" s="96"/>
    </row>
    <row r="17" spans="2:12" ht="50.1" customHeight="1" x14ac:dyDescent="0.3">
      <c r="B17" s="119">
        <v>7565</v>
      </c>
      <c r="C17" s="120" t="s">
        <v>71</v>
      </c>
      <c r="D17" s="120" t="s">
        <v>1256</v>
      </c>
      <c r="E17" s="121">
        <v>8</v>
      </c>
      <c r="F17" s="120" t="s">
        <v>1267</v>
      </c>
      <c r="G17" s="119" t="s">
        <v>1258</v>
      </c>
      <c r="H17" s="119" t="s">
        <v>45</v>
      </c>
      <c r="I17" s="50">
        <v>1</v>
      </c>
      <c r="J17" s="51">
        <v>0.25</v>
      </c>
      <c r="K17" s="51"/>
      <c r="L17" s="97"/>
    </row>
    <row r="18" spans="2:12" ht="50.1" customHeight="1" x14ac:dyDescent="0.3">
      <c r="B18" s="116">
        <v>7565</v>
      </c>
      <c r="C18" s="117" t="s">
        <v>71</v>
      </c>
      <c r="D18" s="117" t="s">
        <v>1256</v>
      </c>
      <c r="E18" s="118">
        <v>9</v>
      </c>
      <c r="F18" s="117" t="s">
        <v>1268</v>
      </c>
      <c r="G18" s="116" t="s">
        <v>1258</v>
      </c>
      <c r="H18" s="116" t="s">
        <v>45</v>
      </c>
      <c r="I18" s="48">
        <v>10</v>
      </c>
      <c r="J18" s="49">
        <v>2</v>
      </c>
      <c r="K18" s="49"/>
      <c r="L18" s="161"/>
    </row>
    <row r="19" spans="2:12" ht="69.75" customHeight="1" x14ac:dyDescent="0.3">
      <c r="B19" s="119">
        <v>7565</v>
      </c>
      <c r="C19" s="120" t="s">
        <v>71</v>
      </c>
      <c r="D19" s="120" t="s">
        <v>1256</v>
      </c>
      <c r="E19" s="121">
        <v>11</v>
      </c>
      <c r="F19" s="120" t="s">
        <v>1269</v>
      </c>
      <c r="G19" s="119" t="s">
        <v>1258</v>
      </c>
      <c r="H19" s="119" t="s">
        <v>45</v>
      </c>
      <c r="I19" s="50">
        <v>1</v>
      </c>
      <c r="J19" s="51">
        <v>0.25</v>
      </c>
      <c r="K19" s="96"/>
      <c r="L19" s="96"/>
    </row>
    <row r="20" spans="2:12" ht="50.1" customHeight="1" x14ac:dyDescent="0.3">
      <c r="B20" s="116">
        <v>7565</v>
      </c>
      <c r="C20" s="117" t="s">
        <v>71</v>
      </c>
      <c r="D20" s="117" t="s">
        <v>1256</v>
      </c>
      <c r="E20" s="118">
        <v>12</v>
      </c>
      <c r="F20" s="117" t="s">
        <v>1270</v>
      </c>
      <c r="G20" s="116" t="s">
        <v>1258</v>
      </c>
      <c r="H20" s="116" t="s">
        <v>45</v>
      </c>
      <c r="I20" s="54">
        <v>1</v>
      </c>
      <c r="J20" s="51">
        <v>0.11</v>
      </c>
      <c r="K20" s="97"/>
      <c r="L20" s="97"/>
    </row>
    <row r="21" spans="2:12" ht="50.1" customHeight="1" x14ac:dyDescent="0.3">
      <c r="B21" s="119">
        <v>7730</v>
      </c>
      <c r="C21" s="120" t="s">
        <v>56</v>
      </c>
      <c r="D21" s="120" t="s">
        <v>1271</v>
      </c>
      <c r="E21" s="121">
        <v>1</v>
      </c>
      <c r="F21" s="120" t="s">
        <v>1272</v>
      </c>
      <c r="G21" s="119" t="s">
        <v>1254</v>
      </c>
      <c r="H21" s="119" t="s">
        <v>45</v>
      </c>
      <c r="I21" s="52">
        <v>1</v>
      </c>
      <c r="J21" s="95">
        <v>0.2</v>
      </c>
      <c r="K21" s="95"/>
      <c r="L21" s="95"/>
    </row>
    <row r="22" spans="2:12" ht="50.1" customHeight="1" x14ac:dyDescent="0.3">
      <c r="B22" s="116">
        <v>7730</v>
      </c>
      <c r="C22" s="117" t="s">
        <v>56</v>
      </c>
      <c r="D22" s="117" t="s">
        <v>1271</v>
      </c>
      <c r="E22" s="118">
        <v>2</v>
      </c>
      <c r="F22" s="117" t="s">
        <v>1273</v>
      </c>
      <c r="G22" s="116" t="s">
        <v>1274</v>
      </c>
      <c r="H22" s="116" t="s">
        <v>45</v>
      </c>
      <c r="I22" s="48">
        <v>16</v>
      </c>
      <c r="J22" s="98">
        <v>3</v>
      </c>
      <c r="K22" s="98"/>
      <c r="L22" s="95"/>
    </row>
    <row r="23" spans="2:12" ht="50.1" customHeight="1" x14ac:dyDescent="0.3">
      <c r="B23" s="119">
        <v>7730</v>
      </c>
      <c r="C23" s="120" t="s">
        <v>56</v>
      </c>
      <c r="D23" s="120" t="s">
        <v>1271</v>
      </c>
      <c r="E23" s="121">
        <v>3</v>
      </c>
      <c r="F23" s="120" t="s">
        <v>1275</v>
      </c>
      <c r="G23" s="119" t="s">
        <v>1254</v>
      </c>
      <c r="H23" s="119" t="s">
        <v>45</v>
      </c>
      <c r="I23" s="122">
        <v>65.150999999999996</v>
      </c>
      <c r="J23" s="98">
        <v>13952</v>
      </c>
      <c r="K23" s="98"/>
      <c r="L23" s="98"/>
    </row>
    <row r="24" spans="2:12" ht="50.1" customHeight="1" x14ac:dyDescent="0.3">
      <c r="B24" s="116">
        <v>7733</v>
      </c>
      <c r="C24" s="117" t="s">
        <v>70</v>
      </c>
      <c r="D24" s="117" t="s">
        <v>1276</v>
      </c>
      <c r="E24" s="118">
        <v>1</v>
      </c>
      <c r="F24" s="117" t="s">
        <v>1277</v>
      </c>
      <c r="G24" s="116" t="s">
        <v>1254</v>
      </c>
      <c r="H24" s="116" t="s">
        <v>60</v>
      </c>
      <c r="I24" s="55">
        <v>0.43</v>
      </c>
      <c r="J24" s="51">
        <v>0.36</v>
      </c>
      <c r="K24" s="51"/>
      <c r="L24" s="51"/>
    </row>
    <row r="25" spans="2:12" ht="50.1" customHeight="1" x14ac:dyDescent="0.3">
      <c r="B25" s="119">
        <v>7733</v>
      </c>
      <c r="C25" s="120" t="s">
        <v>70</v>
      </c>
      <c r="D25" s="120" t="s">
        <v>1276</v>
      </c>
      <c r="E25" s="121">
        <v>2</v>
      </c>
      <c r="F25" s="120" t="s">
        <v>1278</v>
      </c>
      <c r="G25" s="119" t="s">
        <v>1254</v>
      </c>
      <c r="H25" s="119" t="s">
        <v>30</v>
      </c>
      <c r="I25" s="123">
        <v>1</v>
      </c>
      <c r="J25" s="51">
        <v>1</v>
      </c>
      <c r="K25" s="51"/>
      <c r="L25" s="51"/>
    </row>
    <row r="26" spans="2:12" ht="50.1" customHeight="1" x14ac:dyDescent="0.3">
      <c r="B26" s="116">
        <v>7733</v>
      </c>
      <c r="C26" s="117" t="s">
        <v>70</v>
      </c>
      <c r="D26" s="117" t="s">
        <v>1276</v>
      </c>
      <c r="E26" s="118">
        <v>3</v>
      </c>
      <c r="F26" s="117" t="s">
        <v>1279</v>
      </c>
      <c r="G26" s="116" t="s">
        <v>1254</v>
      </c>
      <c r="H26" s="116" t="s">
        <v>30</v>
      </c>
      <c r="I26" s="123">
        <v>1</v>
      </c>
      <c r="J26" s="51">
        <v>1</v>
      </c>
      <c r="K26" s="51"/>
      <c r="L26" s="51"/>
    </row>
    <row r="27" spans="2:12" ht="50.1" customHeight="1" x14ac:dyDescent="0.3">
      <c r="B27" s="119">
        <v>7733</v>
      </c>
      <c r="C27" s="120" t="s">
        <v>70</v>
      </c>
      <c r="D27" s="120" t="s">
        <v>1276</v>
      </c>
      <c r="E27" s="121">
        <v>4</v>
      </c>
      <c r="F27" s="120" t="s">
        <v>1280</v>
      </c>
      <c r="G27" s="119" t="s">
        <v>1254</v>
      </c>
      <c r="H27" s="119" t="s">
        <v>30</v>
      </c>
      <c r="I27" s="123">
        <v>1</v>
      </c>
      <c r="J27" s="51">
        <v>1</v>
      </c>
      <c r="K27" s="51"/>
      <c r="L27" s="51"/>
    </row>
    <row r="28" spans="2:12" ht="50.1" customHeight="1" x14ac:dyDescent="0.3">
      <c r="B28" s="116">
        <v>7735</v>
      </c>
      <c r="C28" s="117" t="s">
        <v>83</v>
      </c>
      <c r="D28" s="117" t="s">
        <v>1281</v>
      </c>
      <c r="E28" s="118">
        <v>1</v>
      </c>
      <c r="F28" s="117" t="s">
        <v>1282</v>
      </c>
      <c r="G28" s="116" t="s">
        <v>1254</v>
      </c>
      <c r="H28" s="116" t="s">
        <v>45</v>
      </c>
      <c r="I28" s="48">
        <v>1</v>
      </c>
      <c r="J28" s="49">
        <v>0.25</v>
      </c>
      <c r="K28" s="49"/>
      <c r="L28" s="49"/>
    </row>
    <row r="29" spans="2:12" ht="50.1" customHeight="1" x14ac:dyDescent="0.3">
      <c r="B29" s="119">
        <v>7735</v>
      </c>
      <c r="C29" s="120" t="s">
        <v>83</v>
      </c>
      <c r="D29" s="120" t="s">
        <v>1281</v>
      </c>
      <c r="E29" s="121">
        <v>2</v>
      </c>
      <c r="F29" s="120" t="s">
        <v>1283</v>
      </c>
      <c r="G29" s="119" t="s">
        <v>1284</v>
      </c>
      <c r="H29" s="119" t="s">
        <v>60</v>
      </c>
      <c r="I29" s="52">
        <v>100</v>
      </c>
      <c r="J29" s="49">
        <v>100</v>
      </c>
      <c r="K29" s="49"/>
      <c r="L29" s="49"/>
    </row>
    <row r="30" spans="2:12" ht="50.1" customHeight="1" x14ac:dyDescent="0.3">
      <c r="B30" s="116">
        <v>7735</v>
      </c>
      <c r="C30" s="117" t="s">
        <v>83</v>
      </c>
      <c r="D30" s="117" t="s">
        <v>1281</v>
      </c>
      <c r="E30" s="118">
        <v>3</v>
      </c>
      <c r="F30" s="117" t="s">
        <v>1285</v>
      </c>
      <c r="G30" s="116" t="s">
        <v>1254</v>
      </c>
      <c r="H30" s="116" t="s">
        <v>45</v>
      </c>
      <c r="I30" s="48">
        <v>1</v>
      </c>
      <c r="J30" s="49">
        <v>0.25</v>
      </c>
      <c r="K30" s="49"/>
      <c r="L30" s="49"/>
    </row>
    <row r="31" spans="2:12" ht="50.1" customHeight="1" x14ac:dyDescent="0.3">
      <c r="B31" s="119">
        <v>7735</v>
      </c>
      <c r="C31" s="120" t="s">
        <v>83</v>
      </c>
      <c r="D31" s="120" t="s">
        <v>1281</v>
      </c>
      <c r="E31" s="121">
        <v>4</v>
      </c>
      <c r="F31" s="124" t="s">
        <v>1286</v>
      </c>
      <c r="G31" s="119" t="s">
        <v>1254</v>
      </c>
      <c r="H31" s="119" t="s">
        <v>45</v>
      </c>
      <c r="I31" s="52">
        <v>280000</v>
      </c>
      <c r="J31" s="56">
        <v>66790</v>
      </c>
      <c r="K31" s="56"/>
      <c r="L31" s="56"/>
    </row>
    <row r="32" spans="2:12" ht="70.5" customHeight="1" x14ac:dyDescent="0.3">
      <c r="B32" s="116">
        <v>7735</v>
      </c>
      <c r="C32" s="117" t="s">
        <v>83</v>
      </c>
      <c r="D32" s="117" t="s">
        <v>1281</v>
      </c>
      <c r="E32" s="118">
        <v>5</v>
      </c>
      <c r="F32" s="117" t="s">
        <v>1287</v>
      </c>
      <c r="G32" s="116" t="s">
        <v>1254</v>
      </c>
      <c r="H32" s="116" t="s">
        <v>30</v>
      </c>
      <c r="I32" s="48">
        <v>20</v>
      </c>
      <c r="J32" s="49">
        <v>20</v>
      </c>
      <c r="K32" s="49"/>
      <c r="L32" s="49"/>
    </row>
    <row r="33" spans="2:12" ht="50.1" customHeight="1" x14ac:dyDescent="0.3">
      <c r="B33" s="119">
        <v>7740</v>
      </c>
      <c r="C33" s="120" t="s">
        <v>95</v>
      </c>
      <c r="D33" s="120" t="s">
        <v>1288</v>
      </c>
      <c r="E33" s="121">
        <v>1</v>
      </c>
      <c r="F33" s="120" t="s">
        <v>1289</v>
      </c>
      <c r="G33" s="119" t="s">
        <v>1254</v>
      </c>
      <c r="H33" s="119" t="s">
        <v>45</v>
      </c>
      <c r="I33" s="52">
        <v>1</v>
      </c>
      <c r="J33" s="49">
        <v>0.25</v>
      </c>
      <c r="K33" s="49"/>
      <c r="L33" s="49"/>
    </row>
    <row r="34" spans="2:12" ht="50.1" customHeight="1" x14ac:dyDescent="0.3">
      <c r="B34" s="116">
        <v>7740</v>
      </c>
      <c r="C34" s="117" t="s">
        <v>95</v>
      </c>
      <c r="D34" s="117" t="s">
        <v>1288</v>
      </c>
      <c r="E34" s="118">
        <v>2</v>
      </c>
      <c r="F34" s="117" t="s">
        <v>1290</v>
      </c>
      <c r="G34" s="116" t="s">
        <v>1254</v>
      </c>
      <c r="H34" s="116" t="s">
        <v>45</v>
      </c>
      <c r="I34" s="48">
        <v>1</v>
      </c>
      <c r="J34" s="49">
        <v>0.25</v>
      </c>
      <c r="K34" s="49"/>
      <c r="L34" s="49"/>
    </row>
    <row r="35" spans="2:12" ht="50.1" customHeight="1" x14ac:dyDescent="0.3">
      <c r="B35" s="119">
        <v>7740</v>
      </c>
      <c r="C35" s="120" t="s">
        <v>95</v>
      </c>
      <c r="D35" s="120" t="s">
        <v>1288</v>
      </c>
      <c r="E35" s="121">
        <v>3</v>
      </c>
      <c r="F35" s="57" t="s">
        <v>1291</v>
      </c>
      <c r="G35" s="119" t="s">
        <v>1254</v>
      </c>
      <c r="H35" s="119" t="s">
        <v>45</v>
      </c>
      <c r="I35" s="52">
        <v>27538</v>
      </c>
      <c r="J35" s="49">
        <v>9300</v>
      </c>
      <c r="K35" s="49"/>
      <c r="L35" s="49"/>
    </row>
    <row r="36" spans="2:12" ht="50.1" customHeight="1" x14ac:dyDescent="0.3">
      <c r="B36" s="116">
        <v>7740</v>
      </c>
      <c r="C36" s="117" t="s">
        <v>95</v>
      </c>
      <c r="D36" s="117" t="s">
        <v>1288</v>
      </c>
      <c r="E36" s="118">
        <v>4</v>
      </c>
      <c r="F36" s="117" t="s">
        <v>1292</v>
      </c>
      <c r="G36" s="116" t="s">
        <v>1254</v>
      </c>
      <c r="H36" s="116" t="s">
        <v>45</v>
      </c>
      <c r="I36" s="54">
        <v>1</v>
      </c>
      <c r="J36" s="97">
        <v>0.26</v>
      </c>
      <c r="K36" s="97"/>
      <c r="L36" s="51"/>
    </row>
    <row r="37" spans="2:12" ht="50.1" customHeight="1" x14ac:dyDescent="0.3">
      <c r="B37" s="119">
        <v>7740</v>
      </c>
      <c r="C37" s="120" t="s">
        <v>95</v>
      </c>
      <c r="D37" s="120" t="s">
        <v>1288</v>
      </c>
      <c r="E37" s="121">
        <v>5</v>
      </c>
      <c r="F37" s="120" t="s">
        <v>1293</v>
      </c>
      <c r="G37" s="119" t="s">
        <v>1254</v>
      </c>
      <c r="H37" s="119" t="s">
        <v>30</v>
      </c>
      <c r="I37" s="125">
        <v>1</v>
      </c>
      <c r="J37" s="51">
        <v>1</v>
      </c>
      <c r="K37" s="51"/>
      <c r="L37" s="51"/>
    </row>
    <row r="38" spans="2:12" ht="50.1" customHeight="1" x14ac:dyDescent="0.3">
      <c r="B38" s="116">
        <v>7741</v>
      </c>
      <c r="C38" s="117" t="s">
        <v>106</v>
      </c>
      <c r="D38" s="117" t="s">
        <v>1294</v>
      </c>
      <c r="E38" s="118">
        <v>1</v>
      </c>
      <c r="F38" s="117" t="s">
        <v>1295</v>
      </c>
      <c r="G38" s="116" t="s">
        <v>1254</v>
      </c>
      <c r="H38" s="116" t="s">
        <v>30</v>
      </c>
      <c r="I38" s="126">
        <v>1</v>
      </c>
      <c r="J38" s="51">
        <v>1</v>
      </c>
      <c r="K38" s="51"/>
      <c r="L38" s="97"/>
    </row>
    <row r="39" spans="2:12" ht="50.1" customHeight="1" x14ac:dyDescent="0.3">
      <c r="B39" s="119">
        <v>7741</v>
      </c>
      <c r="C39" s="120" t="s">
        <v>106</v>
      </c>
      <c r="D39" s="120" t="s">
        <v>1294</v>
      </c>
      <c r="E39" s="121">
        <v>2</v>
      </c>
      <c r="F39" s="120" t="s">
        <v>1296</v>
      </c>
      <c r="G39" s="119" t="s">
        <v>1254</v>
      </c>
      <c r="H39" s="119" t="s">
        <v>30</v>
      </c>
      <c r="I39" s="125">
        <v>1</v>
      </c>
      <c r="J39" s="51">
        <v>1</v>
      </c>
      <c r="K39" s="51"/>
      <c r="L39" s="51"/>
    </row>
    <row r="40" spans="2:12" ht="50.1" customHeight="1" x14ac:dyDescent="0.3">
      <c r="B40" s="116">
        <v>7741</v>
      </c>
      <c r="C40" s="117" t="s">
        <v>106</v>
      </c>
      <c r="D40" s="117" t="s">
        <v>1294</v>
      </c>
      <c r="E40" s="118">
        <v>3</v>
      </c>
      <c r="F40" s="117" t="s">
        <v>1297</v>
      </c>
      <c r="G40" s="116" t="s">
        <v>1254</v>
      </c>
      <c r="H40" s="116" t="s">
        <v>60</v>
      </c>
      <c r="I40" s="48">
        <v>1</v>
      </c>
      <c r="J40" s="49">
        <v>0.9</v>
      </c>
      <c r="K40" s="49"/>
      <c r="L40" s="49"/>
    </row>
    <row r="41" spans="2:12" ht="50.1" customHeight="1" x14ac:dyDescent="0.3">
      <c r="B41" s="119">
        <v>7741</v>
      </c>
      <c r="C41" s="120" t="s">
        <v>106</v>
      </c>
      <c r="D41" s="120" t="s">
        <v>1294</v>
      </c>
      <c r="E41" s="121">
        <v>4</v>
      </c>
      <c r="F41" s="120" t="s">
        <v>1298</v>
      </c>
      <c r="G41" s="119" t="s">
        <v>1254</v>
      </c>
      <c r="H41" s="119" t="s">
        <v>60</v>
      </c>
      <c r="I41" s="52">
        <v>1</v>
      </c>
      <c r="J41" s="49">
        <v>0.9</v>
      </c>
      <c r="K41" s="49"/>
      <c r="L41" s="49"/>
    </row>
    <row r="42" spans="2:12" ht="50.1" customHeight="1" x14ac:dyDescent="0.3">
      <c r="B42" s="116">
        <v>7741</v>
      </c>
      <c r="C42" s="117" t="s">
        <v>106</v>
      </c>
      <c r="D42" s="117" t="s">
        <v>1294</v>
      </c>
      <c r="E42" s="118">
        <v>5</v>
      </c>
      <c r="F42" s="117" t="s">
        <v>1299</v>
      </c>
      <c r="G42" s="116" t="s">
        <v>1254</v>
      </c>
      <c r="H42" s="116" t="s">
        <v>30</v>
      </c>
      <c r="I42" s="126">
        <v>1</v>
      </c>
      <c r="J42" s="51">
        <v>1</v>
      </c>
      <c r="K42" s="51"/>
      <c r="L42" s="97"/>
    </row>
    <row r="43" spans="2:12" ht="50.1" customHeight="1" x14ac:dyDescent="0.3">
      <c r="B43" s="119">
        <v>7741</v>
      </c>
      <c r="C43" s="120" t="s">
        <v>106</v>
      </c>
      <c r="D43" s="120" t="s">
        <v>1294</v>
      </c>
      <c r="E43" s="121">
        <v>6</v>
      </c>
      <c r="F43" s="120" t="s">
        <v>1300</v>
      </c>
      <c r="G43" s="119" t="s">
        <v>1274</v>
      </c>
      <c r="H43" s="119" t="s">
        <v>30</v>
      </c>
      <c r="I43" s="125">
        <v>1</v>
      </c>
      <c r="J43" s="51">
        <v>1</v>
      </c>
      <c r="K43" s="51"/>
      <c r="L43" s="51"/>
    </row>
    <row r="44" spans="2:12" ht="50.1" customHeight="1" x14ac:dyDescent="0.3">
      <c r="B44" s="116">
        <v>7741</v>
      </c>
      <c r="C44" s="117" t="s">
        <v>106</v>
      </c>
      <c r="D44" s="117" t="s">
        <v>1294</v>
      </c>
      <c r="E44" s="118">
        <v>7</v>
      </c>
      <c r="F44" s="117" t="s">
        <v>1301</v>
      </c>
      <c r="G44" s="116" t="s">
        <v>1254</v>
      </c>
      <c r="H44" s="116" t="s">
        <v>45</v>
      </c>
      <c r="I44" s="48">
        <v>9</v>
      </c>
      <c r="J44" s="49">
        <v>2</v>
      </c>
      <c r="K44" s="49"/>
      <c r="L44" s="49"/>
    </row>
    <row r="45" spans="2:12" ht="50.1" customHeight="1" x14ac:dyDescent="0.3">
      <c r="B45" s="119">
        <v>7741</v>
      </c>
      <c r="C45" s="120" t="s">
        <v>106</v>
      </c>
      <c r="D45" s="120" t="s">
        <v>1294</v>
      </c>
      <c r="E45" s="121">
        <v>8</v>
      </c>
      <c r="F45" s="120" t="s">
        <v>1302</v>
      </c>
      <c r="G45" s="119" t="s">
        <v>1254</v>
      </c>
      <c r="H45" s="119" t="s">
        <v>30</v>
      </c>
      <c r="I45" s="125">
        <v>1</v>
      </c>
      <c r="J45" s="51">
        <v>1</v>
      </c>
      <c r="K45" s="51"/>
      <c r="L45" s="51"/>
    </row>
    <row r="46" spans="2:12" ht="117.75" customHeight="1" x14ac:dyDescent="0.3">
      <c r="B46" s="58">
        <v>7744</v>
      </c>
      <c r="C46" s="59" t="s">
        <v>337</v>
      </c>
      <c r="D46" s="59" t="s">
        <v>1303</v>
      </c>
      <c r="E46" s="60">
        <v>1</v>
      </c>
      <c r="F46" s="59" t="s">
        <v>1304</v>
      </c>
      <c r="G46" s="58" t="s">
        <v>1254</v>
      </c>
      <c r="H46" s="58" t="s">
        <v>60</v>
      </c>
      <c r="I46" s="61">
        <v>1</v>
      </c>
      <c r="J46" s="49">
        <v>0.85</v>
      </c>
      <c r="K46" s="49"/>
      <c r="L46" s="49"/>
    </row>
    <row r="47" spans="2:12" ht="117.75" customHeight="1" x14ac:dyDescent="0.3">
      <c r="B47" s="58">
        <v>7744</v>
      </c>
      <c r="C47" s="59" t="s">
        <v>337</v>
      </c>
      <c r="D47" s="59" t="s">
        <v>1303</v>
      </c>
      <c r="E47" s="60">
        <v>2</v>
      </c>
      <c r="F47" s="59" t="s">
        <v>1305</v>
      </c>
      <c r="G47" s="58" t="s">
        <v>1254</v>
      </c>
      <c r="H47" s="58" t="s">
        <v>30</v>
      </c>
      <c r="I47" s="61">
        <v>71000</v>
      </c>
      <c r="J47" s="49">
        <v>71000</v>
      </c>
      <c r="K47" s="49"/>
      <c r="L47" s="49"/>
    </row>
    <row r="48" spans="2:12" ht="83.25" customHeight="1" x14ac:dyDescent="0.3">
      <c r="B48" s="58">
        <v>7744</v>
      </c>
      <c r="C48" s="59" t="s">
        <v>337</v>
      </c>
      <c r="D48" s="59" t="s">
        <v>1303</v>
      </c>
      <c r="E48" s="60">
        <v>3</v>
      </c>
      <c r="F48" s="59" t="s">
        <v>1306</v>
      </c>
      <c r="G48" s="58" t="s">
        <v>1254</v>
      </c>
      <c r="H48" s="58" t="s">
        <v>60</v>
      </c>
      <c r="I48" s="61">
        <v>18500</v>
      </c>
      <c r="J48" s="49">
        <v>17500</v>
      </c>
      <c r="K48" s="49"/>
      <c r="L48" s="49"/>
    </row>
    <row r="49" spans="2:12" ht="80.25" customHeight="1" x14ac:dyDescent="0.3">
      <c r="B49" s="119">
        <v>7744</v>
      </c>
      <c r="C49" s="59" t="s">
        <v>337</v>
      </c>
      <c r="D49" s="59" t="s">
        <v>1303</v>
      </c>
      <c r="E49" s="60">
        <v>4</v>
      </c>
      <c r="F49" s="59" t="s">
        <v>1307</v>
      </c>
      <c r="G49" s="119" t="s">
        <v>1254</v>
      </c>
      <c r="H49" s="119" t="s">
        <v>60</v>
      </c>
      <c r="I49" s="52">
        <v>1</v>
      </c>
      <c r="J49" s="49">
        <v>0.8</v>
      </c>
      <c r="K49" s="49"/>
      <c r="L49" s="49"/>
    </row>
    <row r="50" spans="2:12" ht="75.75" customHeight="1" x14ac:dyDescent="0.3">
      <c r="B50" s="119">
        <v>7744</v>
      </c>
      <c r="C50" s="59" t="s">
        <v>337</v>
      </c>
      <c r="D50" s="59" t="s">
        <v>1303</v>
      </c>
      <c r="E50" s="121">
        <v>5</v>
      </c>
      <c r="F50" s="59" t="s">
        <v>1308</v>
      </c>
      <c r="G50" s="119" t="s">
        <v>1254</v>
      </c>
      <c r="H50" s="119" t="s">
        <v>60</v>
      </c>
      <c r="I50" s="52">
        <v>17500</v>
      </c>
      <c r="J50" s="49">
        <v>16800</v>
      </c>
      <c r="K50" s="49"/>
      <c r="L50" s="49"/>
    </row>
    <row r="51" spans="2:12" ht="72" customHeight="1" x14ac:dyDescent="0.3">
      <c r="B51" s="119">
        <v>7744</v>
      </c>
      <c r="C51" s="59" t="s">
        <v>337</v>
      </c>
      <c r="D51" s="59" t="s">
        <v>1303</v>
      </c>
      <c r="E51" s="60">
        <v>6</v>
      </c>
      <c r="F51" s="59" t="s">
        <v>1309</v>
      </c>
      <c r="G51" s="119" t="s">
        <v>1254</v>
      </c>
      <c r="H51" s="119" t="s">
        <v>60</v>
      </c>
      <c r="I51" s="52">
        <v>8300</v>
      </c>
      <c r="J51" s="49">
        <v>7000</v>
      </c>
      <c r="K51" s="49"/>
      <c r="L51" s="49"/>
    </row>
    <row r="52" spans="2:12" ht="50.1" customHeight="1" x14ac:dyDescent="0.3">
      <c r="B52" s="119">
        <v>7745</v>
      </c>
      <c r="C52" s="120" t="s">
        <v>128</v>
      </c>
      <c r="D52" s="120" t="s">
        <v>1310</v>
      </c>
      <c r="E52" s="121">
        <v>1</v>
      </c>
      <c r="F52" s="120" t="s">
        <v>1311</v>
      </c>
      <c r="G52" s="120" t="s">
        <v>1312</v>
      </c>
      <c r="H52" s="119" t="s">
        <v>45</v>
      </c>
      <c r="I52" s="52">
        <v>4500</v>
      </c>
      <c r="J52" s="49">
        <v>0</v>
      </c>
      <c r="K52" s="49"/>
      <c r="L52" s="49"/>
    </row>
    <row r="53" spans="2:12" ht="50.1" customHeight="1" x14ac:dyDescent="0.3">
      <c r="B53" s="119">
        <v>7745</v>
      </c>
      <c r="C53" s="120" t="s">
        <v>128</v>
      </c>
      <c r="D53" s="120" t="s">
        <v>1310</v>
      </c>
      <c r="E53" s="121">
        <v>2</v>
      </c>
      <c r="F53" s="120" t="s">
        <v>1313</v>
      </c>
      <c r="G53" s="119" t="s">
        <v>1254</v>
      </c>
      <c r="H53" s="119" t="s">
        <v>30</v>
      </c>
      <c r="I53" s="50">
        <v>1</v>
      </c>
      <c r="J53" s="51">
        <v>1</v>
      </c>
      <c r="K53" s="51"/>
      <c r="L53" s="51"/>
    </row>
    <row r="54" spans="2:12" ht="50.1" customHeight="1" x14ac:dyDescent="0.3">
      <c r="B54" s="119">
        <v>7745</v>
      </c>
      <c r="C54" s="120" t="s">
        <v>128</v>
      </c>
      <c r="D54" s="120" t="s">
        <v>1310</v>
      </c>
      <c r="E54" s="121">
        <v>3</v>
      </c>
      <c r="F54" s="120" t="s">
        <v>1314</v>
      </c>
      <c r="G54" s="119" t="s">
        <v>1254</v>
      </c>
      <c r="H54" s="119" t="s">
        <v>60</v>
      </c>
      <c r="I54" s="52">
        <v>2</v>
      </c>
      <c r="J54" s="51" t="s">
        <v>1259</v>
      </c>
      <c r="K54" s="51"/>
      <c r="L54" s="51"/>
    </row>
    <row r="55" spans="2:12" ht="58.5" x14ac:dyDescent="0.3">
      <c r="B55" s="119">
        <v>7745</v>
      </c>
      <c r="C55" s="120" t="s">
        <v>128</v>
      </c>
      <c r="D55" s="120" t="s">
        <v>1310</v>
      </c>
      <c r="E55" s="121">
        <v>4</v>
      </c>
      <c r="F55" s="120" t="s">
        <v>1315</v>
      </c>
      <c r="G55" s="119" t="s">
        <v>1254</v>
      </c>
      <c r="H55" s="119" t="s">
        <v>30</v>
      </c>
      <c r="I55" s="125">
        <v>1</v>
      </c>
      <c r="J55" s="51">
        <v>1</v>
      </c>
      <c r="K55" s="51"/>
      <c r="L55" s="97"/>
    </row>
    <row r="56" spans="2:12" ht="50.1" customHeight="1" x14ac:dyDescent="0.3">
      <c r="B56" s="119">
        <v>7745</v>
      </c>
      <c r="C56" s="120" t="s">
        <v>128</v>
      </c>
      <c r="D56" s="120" t="s">
        <v>1310</v>
      </c>
      <c r="E56" s="121">
        <v>5</v>
      </c>
      <c r="F56" s="120" t="s">
        <v>1316</v>
      </c>
      <c r="G56" s="120" t="s">
        <v>1312</v>
      </c>
      <c r="H56" s="119" t="s">
        <v>30</v>
      </c>
      <c r="I56" s="125">
        <v>1</v>
      </c>
      <c r="J56" s="51" t="s">
        <v>1259</v>
      </c>
      <c r="K56" s="51"/>
      <c r="L56" s="51"/>
    </row>
    <row r="57" spans="2:12" ht="89.25" customHeight="1" x14ac:dyDescent="0.3">
      <c r="B57" s="119">
        <v>7745</v>
      </c>
      <c r="C57" s="120" t="s">
        <v>128</v>
      </c>
      <c r="D57" s="120" t="s">
        <v>1310</v>
      </c>
      <c r="E57" s="121">
        <v>6</v>
      </c>
      <c r="F57" s="120" t="s">
        <v>1317</v>
      </c>
      <c r="G57" s="119" t="s">
        <v>1254</v>
      </c>
      <c r="H57" s="119" t="s">
        <v>30</v>
      </c>
      <c r="I57" s="125">
        <v>1</v>
      </c>
      <c r="J57" s="51">
        <v>1</v>
      </c>
      <c r="K57" s="51"/>
      <c r="L57" s="51"/>
    </row>
    <row r="58" spans="2:12" ht="50.1" customHeight="1" x14ac:dyDescent="0.3">
      <c r="B58" s="119">
        <v>7745</v>
      </c>
      <c r="C58" s="120" t="s">
        <v>128</v>
      </c>
      <c r="D58" s="120" t="s">
        <v>1310</v>
      </c>
      <c r="E58" s="121">
        <v>7</v>
      </c>
      <c r="F58" s="120" t="s">
        <v>1318</v>
      </c>
      <c r="G58" s="119" t="s">
        <v>1254</v>
      </c>
      <c r="H58" s="119" t="s">
        <v>45</v>
      </c>
      <c r="I58" s="52">
        <v>1200</v>
      </c>
      <c r="J58" s="49">
        <v>300</v>
      </c>
      <c r="K58" s="49"/>
      <c r="L58" s="49"/>
    </row>
    <row r="59" spans="2:12" ht="50.1" customHeight="1" x14ac:dyDescent="0.3">
      <c r="B59" s="119">
        <v>7745</v>
      </c>
      <c r="C59" s="120" t="s">
        <v>128</v>
      </c>
      <c r="D59" s="120" t="s">
        <v>1310</v>
      </c>
      <c r="E59" s="121">
        <v>8</v>
      </c>
      <c r="F59" s="120" t="s">
        <v>1319</v>
      </c>
      <c r="G59" s="119" t="s">
        <v>1254</v>
      </c>
      <c r="H59" s="119" t="s">
        <v>45</v>
      </c>
      <c r="I59" s="52">
        <v>56000</v>
      </c>
      <c r="J59" s="49">
        <v>12741</v>
      </c>
      <c r="K59" s="49"/>
      <c r="L59" s="49"/>
    </row>
    <row r="60" spans="2:12" ht="50.1" customHeight="1" x14ac:dyDescent="0.3">
      <c r="B60" s="116">
        <v>7745</v>
      </c>
      <c r="C60" s="117" t="s">
        <v>128</v>
      </c>
      <c r="D60" s="117" t="s">
        <v>1310</v>
      </c>
      <c r="E60" s="118">
        <v>9</v>
      </c>
      <c r="F60" s="117" t="s">
        <v>1320</v>
      </c>
      <c r="G60" s="116" t="s">
        <v>1254</v>
      </c>
      <c r="H60" s="116" t="s">
        <v>60</v>
      </c>
      <c r="I60" s="48">
        <v>1</v>
      </c>
      <c r="J60" s="49">
        <v>0.9</v>
      </c>
      <c r="K60" s="49"/>
      <c r="L60" s="49"/>
    </row>
    <row r="61" spans="2:12" ht="50.1" customHeight="1" x14ac:dyDescent="0.3">
      <c r="B61" s="119">
        <v>7745</v>
      </c>
      <c r="C61" s="120" t="s">
        <v>128</v>
      </c>
      <c r="D61" s="120" t="s">
        <v>1310</v>
      </c>
      <c r="E61" s="121">
        <v>10</v>
      </c>
      <c r="F61" s="120" t="s">
        <v>1321</v>
      </c>
      <c r="G61" s="119" t="s">
        <v>1254</v>
      </c>
      <c r="H61" s="119" t="s">
        <v>60</v>
      </c>
      <c r="I61" s="52">
        <v>1</v>
      </c>
      <c r="J61" s="49">
        <v>0.9</v>
      </c>
      <c r="K61" s="49"/>
      <c r="L61" s="49"/>
    </row>
    <row r="62" spans="2:12" ht="50.1" customHeight="1" x14ac:dyDescent="0.3">
      <c r="B62" s="116">
        <v>7745</v>
      </c>
      <c r="C62" s="117" t="s">
        <v>128</v>
      </c>
      <c r="D62" s="117" t="s">
        <v>1310</v>
      </c>
      <c r="E62" s="118">
        <v>11</v>
      </c>
      <c r="F62" s="117" t="s">
        <v>1322</v>
      </c>
      <c r="G62" s="116" t="s">
        <v>1254</v>
      </c>
      <c r="H62" s="116" t="s">
        <v>30</v>
      </c>
      <c r="I62" s="48">
        <v>15000</v>
      </c>
      <c r="J62" s="49">
        <v>15000</v>
      </c>
      <c r="K62" s="49"/>
      <c r="L62" s="49"/>
    </row>
    <row r="63" spans="2:12" ht="50.1" customHeight="1" x14ac:dyDescent="0.3">
      <c r="B63" s="119">
        <v>7748</v>
      </c>
      <c r="C63" s="120" t="s">
        <v>1323</v>
      </c>
      <c r="D63" s="120" t="s">
        <v>1324</v>
      </c>
      <c r="E63" s="121">
        <v>1</v>
      </c>
      <c r="F63" s="120" t="s">
        <v>1325</v>
      </c>
      <c r="G63" s="119" t="s">
        <v>1254</v>
      </c>
      <c r="H63" s="119" t="s">
        <v>30</v>
      </c>
      <c r="I63" s="125">
        <v>1</v>
      </c>
      <c r="J63" s="51">
        <v>1</v>
      </c>
      <c r="K63" s="51"/>
      <c r="L63" s="51"/>
    </row>
    <row r="64" spans="2:12" ht="50.1" customHeight="1" x14ac:dyDescent="0.3">
      <c r="B64" s="116">
        <v>7748</v>
      </c>
      <c r="C64" s="117" t="s">
        <v>1323</v>
      </c>
      <c r="D64" s="117" t="s">
        <v>1324</v>
      </c>
      <c r="E64" s="118">
        <v>2</v>
      </c>
      <c r="F64" s="117" t="s">
        <v>1326</v>
      </c>
      <c r="G64" s="116" t="s">
        <v>1254</v>
      </c>
      <c r="H64" s="116" t="s">
        <v>60</v>
      </c>
      <c r="I64" s="54">
        <v>0.48</v>
      </c>
      <c r="J64" s="96">
        <v>0.47599999999999998</v>
      </c>
      <c r="K64" s="96"/>
      <c r="L64" s="96"/>
    </row>
    <row r="65" spans="2:12" ht="50.1" customHeight="1" x14ac:dyDescent="0.3">
      <c r="B65" s="119">
        <v>7748</v>
      </c>
      <c r="C65" s="120" t="s">
        <v>1323</v>
      </c>
      <c r="D65" s="120" t="s">
        <v>1324</v>
      </c>
      <c r="E65" s="121">
        <v>3</v>
      </c>
      <c r="F65" s="120" t="s">
        <v>1327</v>
      </c>
      <c r="G65" s="119" t="s">
        <v>1254</v>
      </c>
      <c r="H65" s="119" t="s">
        <v>60</v>
      </c>
      <c r="I65" s="125">
        <v>1</v>
      </c>
      <c r="J65" s="51">
        <v>0.9</v>
      </c>
      <c r="K65" s="51"/>
      <c r="L65" s="97"/>
    </row>
    <row r="66" spans="2:12" ht="50.1" customHeight="1" x14ac:dyDescent="0.3">
      <c r="B66" s="116">
        <v>7748</v>
      </c>
      <c r="C66" s="117" t="s">
        <v>1323</v>
      </c>
      <c r="D66" s="117" t="s">
        <v>1324</v>
      </c>
      <c r="E66" s="118">
        <v>4</v>
      </c>
      <c r="F66" s="117" t="s">
        <v>1328</v>
      </c>
      <c r="G66" s="116" t="s">
        <v>1254</v>
      </c>
      <c r="H66" s="116" t="s">
        <v>30</v>
      </c>
      <c r="I66" s="126">
        <v>1</v>
      </c>
      <c r="J66" s="51">
        <v>1</v>
      </c>
      <c r="K66" s="51"/>
      <c r="L66" s="97"/>
    </row>
    <row r="67" spans="2:12" ht="50.1" customHeight="1" x14ac:dyDescent="0.3">
      <c r="B67" s="119">
        <v>7748</v>
      </c>
      <c r="C67" s="120" t="s">
        <v>1323</v>
      </c>
      <c r="D67" s="120" t="s">
        <v>1324</v>
      </c>
      <c r="E67" s="121">
        <v>5</v>
      </c>
      <c r="F67" s="120" t="s">
        <v>1329</v>
      </c>
      <c r="G67" s="119" t="s">
        <v>1254</v>
      </c>
      <c r="H67" s="119" t="s">
        <v>60</v>
      </c>
      <c r="I67" s="52">
        <v>1</v>
      </c>
      <c r="J67" s="49">
        <v>0.9</v>
      </c>
      <c r="K67" s="49"/>
      <c r="L67" s="49"/>
    </row>
    <row r="68" spans="2:12" ht="50.1" customHeight="1" x14ac:dyDescent="0.3">
      <c r="B68" s="116">
        <v>7748</v>
      </c>
      <c r="C68" s="117" t="s">
        <v>1323</v>
      </c>
      <c r="D68" s="117" t="s">
        <v>1324</v>
      </c>
      <c r="E68" s="118">
        <v>6</v>
      </c>
      <c r="F68" s="117" t="s">
        <v>1330</v>
      </c>
      <c r="G68" s="116" t="s">
        <v>1254</v>
      </c>
      <c r="H68" s="116" t="s">
        <v>60</v>
      </c>
      <c r="I68" s="126">
        <v>1</v>
      </c>
      <c r="J68" s="51">
        <v>0.9</v>
      </c>
      <c r="K68" s="96"/>
      <c r="L68" s="96"/>
    </row>
    <row r="69" spans="2:12" ht="50.1" customHeight="1" x14ac:dyDescent="0.3">
      <c r="B69" s="119">
        <v>7748</v>
      </c>
      <c r="C69" s="120" t="s">
        <v>1323</v>
      </c>
      <c r="D69" s="120" t="s">
        <v>1324</v>
      </c>
      <c r="E69" s="121">
        <v>7</v>
      </c>
      <c r="F69" s="120" t="s">
        <v>1331</v>
      </c>
      <c r="G69" s="119" t="s">
        <v>1254</v>
      </c>
      <c r="H69" s="119" t="s">
        <v>60</v>
      </c>
      <c r="I69" s="125">
        <v>1</v>
      </c>
      <c r="J69" s="51">
        <v>0.9</v>
      </c>
      <c r="K69" s="51"/>
      <c r="L69" s="51"/>
    </row>
    <row r="70" spans="2:12" ht="50.1" customHeight="1" x14ac:dyDescent="0.3">
      <c r="B70" s="116">
        <v>7749</v>
      </c>
      <c r="C70" s="117" t="s">
        <v>148</v>
      </c>
      <c r="D70" s="117" t="s">
        <v>1332</v>
      </c>
      <c r="E70" s="118">
        <v>1</v>
      </c>
      <c r="F70" s="117" t="s">
        <v>1333</v>
      </c>
      <c r="G70" s="116" t="s">
        <v>1254</v>
      </c>
      <c r="H70" s="116" t="s">
        <v>45</v>
      </c>
      <c r="I70" s="48">
        <v>1</v>
      </c>
      <c r="J70" s="49">
        <v>0.2</v>
      </c>
      <c r="K70" s="49"/>
      <c r="L70" s="49"/>
    </row>
    <row r="71" spans="2:12" ht="50.1" customHeight="1" x14ac:dyDescent="0.3">
      <c r="B71" s="119">
        <v>7749</v>
      </c>
      <c r="C71" s="120" t="s">
        <v>148</v>
      </c>
      <c r="D71" s="120" t="s">
        <v>1332</v>
      </c>
      <c r="E71" s="121">
        <v>2</v>
      </c>
      <c r="F71" s="120" t="s">
        <v>1334</v>
      </c>
      <c r="G71" s="119" t="s">
        <v>1254</v>
      </c>
      <c r="H71" s="119" t="s">
        <v>45</v>
      </c>
      <c r="I71" s="52">
        <v>412</v>
      </c>
      <c r="J71" s="49">
        <v>150</v>
      </c>
      <c r="K71" s="49"/>
      <c r="L71" s="49"/>
    </row>
    <row r="72" spans="2:12" ht="50.1" customHeight="1" x14ac:dyDescent="0.3">
      <c r="B72" s="116">
        <v>7749</v>
      </c>
      <c r="C72" s="117" t="s">
        <v>148</v>
      </c>
      <c r="D72" s="117" t="s">
        <v>1332</v>
      </c>
      <c r="E72" s="118">
        <v>3</v>
      </c>
      <c r="F72" s="62" t="s">
        <v>1335</v>
      </c>
      <c r="G72" s="116" t="s">
        <v>1254</v>
      </c>
      <c r="H72" s="116" t="s">
        <v>45</v>
      </c>
      <c r="I72" s="127">
        <v>151.41800000000001</v>
      </c>
      <c r="J72" s="49">
        <v>14273</v>
      </c>
      <c r="K72" s="49"/>
      <c r="L72" s="49"/>
    </row>
    <row r="73" spans="2:12" ht="50.1" customHeight="1" x14ac:dyDescent="0.3">
      <c r="B73" s="119">
        <v>7749</v>
      </c>
      <c r="C73" s="120" t="s">
        <v>148</v>
      </c>
      <c r="D73" s="120" t="s">
        <v>1332</v>
      </c>
      <c r="E73" s="121">
        <v>4</v>
      </c>
      <c r="F73" s="120" t="s">
        <v>1336</v>
      </c>
      <c r="G73" s="119" t="s">
        <v>1284</v>
      </c>
      <c r="H73" s="119" t="s">
        <v>45</v>
      </c>
      <c r="I73" s="128">
        <v>20</v>
      </c>
      <c r="J73" s="49">
        <v>7</v>
      </c>
      <c r="K73" s="49"/>
      <c r="L73" s="49"/>
    </row>
    <row r="74" spans="2:12" ht="50.1" customHeight="1" x14ac:dyDescent="0.3">
      <c r="B74" s="116">
        <v>7752</v>
      </c>
      <c r="C74" s="117" t="s">
        <v>158</v>
      </c>
      <c r="D74" s="117" t="s">
        <v>1337</v>
      </c>
      <c r="E74" s="118">
        <v>1</v>
      </c>
      <c r="F74" s="117" t="s">
        <v>1338</v>
      </c>
      <c r="G74" s="116" t="s">
        <v>1274</v>
      </c>
      <c r="H74" s="116" t="s">
        <v>30</v>
      </c>
      <c r="I74" s="126">
        <v>1</v>
      </c>
      <c r="J74" s="51">
        <v>1</v>
      </c>
      <c r="K74" s="51"/>
      <c r="L74" s="51"/>
    </row>
    <row r="75" spans="2:12" ht="50.1" customHeight="1" x14ac:dyDescent="0.3">
      <c r="B75" s="119">
        <v>7752</v>
      </c>
      <c r="C75" s="120" t="s">
        <v>158</v>
      </c>
      <c r="D75" s="120" t="s">
        <v>1337</v>
      </c>
      <c r="E75" s="121">
        <v>2</v>
      </c>
      <c r="F75" s="120" t="s">
        <v>1339</v>
      </c>
      <c r="G75" s="119" t="s">
        <v>1254</v>
      </c>
      <c r="H75" s="119" t="s">
        <v>60</v>
      </c>
      <c r="I75" s="63">
        <v>1</v>
      </c>
      <c r="J75" s="49">
        <v>0.8</v>
      </c>
      <c r="K75" s="49"/>
      <c r="L75" s="95"/>
    </row>
    <row r="76" spans="2:12" ht="50.1" customHeight="1" x14ac:dyDescent="0.3">
      <c r="B76" s="116">
        <v>7752</v>
      </c>
      <c r="C76" s="117" t="s">
        <v>158</v>
      </c>
      <c r="D76" s="117" t="s">
        <v>1337</v>
      </c>
      <c r="E76" s="118">
        <v>3</v>
      </c>
      <c r="F76" s="117" t="s">
        <v>1340</v>
      </c>
      <c r="G76" s="116" t="s">
        <v>1254</v>
      </c>
      <c r="H76" s="116" t="s">
        <v>60</v>
      </c>
      <c r="I76" s="127">
        <v>1</v>
      </c>
      <c r="J76" s="49">
        <v>0.8</v>
      </c>
      <c r="K76" s="49"/>
      <c r="L76" s="49"/>
    </row>
    <row r="77" spans="2:12" ht="50.1" customHeight="1" x14ac:dyDescent="0.3">
      <c r="B77" s="119">
        <v>7753</v>
      </c>
      <c r="C77" s="120" t="s">
        <v>371</v>
      </c>
      <c r="D77" s="120" t="s">
        <v>1341</v>
      </c>
      <c r="E77" s="121">
        <v>1</v>
      </c>
      <c r="F77" s="120" t="s">
        <v>1342</v>
      </c>
      <c r="G77" s="119" t="s">
        <v>1254</v>
      </c>
      <c r="H77" s="119" t="s">
        <v>45</v>
      </c>
      <c r="I77" s="128">
        <v>70000</v>
      </c>
      <c r="J77" s="56">
        <v>20417</v>
      </c>
      <c r="K77" s="56"/>
      <c r="L77" s="162"/>
    </row>
    <row r="78" spans="2:12" ht="50.1" customHeight="1" x14ac:dyDescent="0.3">
      <c r="B78" s="116">
        <v>7753</v>
      </c>
      <c r="C78" s="117" t="s">
        <v>371</v>
      </c>
      <c r="D78" s="117" t="s">
        <v>1341</v>
      </c>
      <c r="E78" s="118">
        <v>2</v>
      </c>
      <c r="F78" s="117" t="s">
        <v>1343</v>
      </c>
      <c r="G78" s="116" t="s">
        <v>1254</v>
      </c>
      <c r="H78" s="116" t="s">
        <v>45</v>
      </c>
      <c r="I78" s="127">
        <v>10000</v>
      </c>
      <c r="J78" s="56">
        <v>2000</v>
      </c>
      <c r="K78" s="56"/>
      <c r="L78" s="56"/>
    </row>
    <row r="79" spans="2:12" ht="50.1" customHeight="1" x14ac:dyDescent="0.3">
      <c r="B79" s="119">
        <v>7753</v>
      </c>
      <c r="C79" s="120" t="s">
        <v>371</v>
      </c>
      <c r="D79" s="120" t="s">
        <v>1341</v>
      </c>
      <c r="E79" s="121">
        <v>3</v>
      </c>
      <c r="F79" s="120" t="s">
        <v>1344</v>
      </c>
      <c r="G79" s="119" t="s">
        <v>1274</v>
      </c>
      <c r="H79" s="119" t="s">
        <v>30</v>
      </c>
      <c r="I79" s="128">
        <v>1</v>
      </c>
      <c r="J79" s="49">
        <v>1</v>
      </c>
      <c r="K79" s="49"/>
      <c r="L79" s="95"/>
    </row>
    <row r="80" spans="2:12" ht="50.1" customHeight="1" x14ac:dyDescent="0.3">
      <c r="B80" s="116">
        <v>7753</v>
      </c>
      <c r="C80" s="117" t="s">
        <v>371</v>
      </c>
      <c r="D80" s="117" t="s">
        <v>1341</v>
      </c>
      <c r="E80" s="118">
        <v>4</v>
      </c>
      <c r="F80" s="117" t="s">
        <v>1345</v>
      </c>
      <c r="G80" s="116" t="s">
        <v>1274</v>
      </c>
      <c r="H80" s="116" t="s">
        <v>1346</v>
      </c>
      <c r="I80" s="127">
        <v>1</v>
      </c>
      <c r="J80" s="49">
        <v>0.1</v>
      </c>
      <c r="K80" s="49"/>
      <c r="L80" s="49"/>
    </row>
    <row r="81" spans="2:12" ht="50.1" customHeight="1" x14ac:dyDescent="0.3">
      <c r="B81" s="119">
        <v>7756</v>
      </c>
      <c r="C81" s="120" t="s">
        <v>178</v>
      </c>
      <c r="D81" s="120" t="s">
        <v>1347</v>
      </c>
      <c r="E81" s="121">
        <v>1</v>
      </c>
      <c r="F81" s="120" t="s">
        <v>1348</v>
      </c>
      <c r="G81" s="119" t="s">
        <v>1254</v>
      </c>
      <c r="H81" s="119" t="s">
        <v>45</v>
      </c>
      <c r="I81" s="52">
        <v>1</v>
      </c>
      <c r="J81" s="49">
        <v>0.25</v>
      </c>
      <c r="K81" s="49"/>
      <c r="L81" s="49"/>
    </row>
    <row r="82" spans="2:12" ht="44.25" x14ac:dyDescent="0.3">
      <c r="B82" s="116">
        <v>7756</v>
      </c>
      <c r="C82" s="117" t="s">
        <v>178</v>
      </c>
      <c r="D82" s="117" t="s">
        <v>1347</v>
      </c>
      <c r="E82" s="118">
        <v>2</v>
      </c>
      <c r="F82" s="117" t="s">
        <v>1349</v>
      </c>
      <c r="G82" s="116" t="s">
        <v>1254</v>
      </c>
      <c r="H82" s="116" t="s">
        <v>45</v>
      </c>
      <c r="I82" s="48">
        <v>7.5439999999999996</v>
      </c>
      <c r="J82" s="56">
        <v>540</v>
      </c>
      <c r="K82" s="56"/>
      <c r="L82" s="56"/>
    </row>
    <row r="83" spans="2:12" ht="50.1" customHeight="1" x14ac:dyDescent="0.3">
      <c r="B83" s="119">
        <v>7756</v>
      </c>
      <c r="C83" s="120" t="s">
        <v>178</v>
      </c>
      <c r="D83" s="120" t="s">
        <v>1347</v>
      </c>
      <c r="E83" s="121">
        <v>3</v>
      </c>
      <c r="F83" s="120" t="s">
        <v>1350</v>
      </c>
      <c r="G83" s="119" t="s">
        <v>1254</v>
      </c>
      <c r="H83" s="119" t="s">
        <v>30</v>
      </c>
      <c r="I83" s="52">
        <v>1</v>
      </c>
      <c r="J83" s="49">
        <v>1</v>
      </c>
      <c r="K83" s="49"/>
      <c r="L83" s="95"/>
    </row>
    <row r="84" spans="2:12" ht="50.1" customHeight="1" x14ac:dyDescent="0.3">
      <c r="B84" s="116">
        <v>7756</v>
      </c>
      <c r="C84" s="117" t="s">
        <v>178</v>
      </c>
      <c r="D84" s="117" t="s">
        <v>1347</v>
      </c>
      <c r="E84" s="118">
        <v>4</v>
      </c>
      <c r="F84" s="117" t="s">
        <v>1351</v>
      </c>
      <c r="G84" s="116" t="s">
        <v>1254</v>
      </c>
      <c r="H84" s="116" t="s">
        <v>45</v>
      </c>
      <c r="I84" s="48">
        <v>2</v>
      </c>
      <c r="J84" s="49">
        <v>0.99</v>
      </c>
      <c r="K84" s="49"/>
      <c r="L84" s="95"/>
    </row>
    <row r="85" spans="2:12" ht="66.75" customHeight="1" x14ac:dyDescent="0.3">
      <c r="B85" s="119">
        <v>7756</v>
      </c>
      <c r="C85" s="120" t="s">
        <v>178</v>
      </c>
      <c r="D85" s="120" t="s">
        <v>1347</v>
      </c>
      <c r="E85" s="121">
        <v>5</v>
      </c>
      <c r="F85" s="120" t="s">
        <v>1352</v>
      </c>
      <c r="G85" s="119" t="s">
        <v>1254</v>
      </c>
      <c r="H85" s="119" t="s">
        <v>45</v>
      </c>
      <c r="I85" s="52">
        <v>16000</v>
      </c>
      <c r="J85" s="56">
        <v>4433</v>
      </c>
      <c r="K85" s="56"/>
      <c r="L85" s="56"/>
    </row>
    <row r="86" spans="2:12" ht="44.25" x14ac:dyDescent="0.3">
      <c r="B86" s="116">
        <v>7757</v>
      </c>
      <c r="C86" s="117" t="s">
        <v>188</v>
      </c>
      <c r="D86" s="117" t="s">
        <v>1353</v>
      </c>
      <c r="E86" s="118">
        <v>1</v>
      </c>
      <c r="F86" s="117" t="s">
        <v>1354</v>
      </c>
      <c r="G86" s="116" t="s">
        <v>1254</v>
      </c>
      <c r="H86" s="116" t="s">
        <v>60</v>
      </c>
      <c r="I86" s="48">
        <v>1</v>
      </c>
      <c r="J86" s="49">
        <v>0.9</v>
      </c>
      <c r="K86" s="49"/>
      <c r="L86" s="49"/>
    </row>
    <row r="87" spans="2:12" ht="50.1" customHeight="1" x14ac:dyDescent="0.3">
      <c r="B87" s="119">
        <v>7757</v>
      </c>
      <c r="C87" s="120" t="s">
        <v>188</v>
      </c>
      <c r="D87" s="120" t="s">
        <v>1353</v>
      </c>
      <c r="E87" s="121">
        <v>2</v>
      </c>
      <c r="F87" s="120" t="s">
        <v>1355</v>
      </c>
      <c r="G87" s="119" t="s">
        <v>1254</v>
      </c>
      <c r="H87" s="119" t="s">
        <v>60</v>
      </c>
      <c r="I87" s="52">
        <v>1</v>
      </c>
      <c r="J87" s="49">
        <v>0.9</v>
      </c>
      <c r="K87" s="49"/>
      <c r="L87" s="49"/>
    </row>
    <row r="88" spans="2:12" ht="50.1" customHeight="1" x14ac:dyDescent="0.3">
      <c r="B88" s="116">
        <v>7757</v>
      </c>
      <c r="C88" s="117" t="s">
        <v>188</v>
      </c>
      <c r="D88" s="117" t="s">
        <v>1353</v>
      </c>
      <c r="E88" s="118">
        <v>3</v>
      </c>
      <c r="F88" s="117" t="s">
        <v>1356</v>
      </c>
      <c r="G88" s="116" t="s">
        <v>1254</v>
      </c>
      <c r="H88" s="116" t="s">
        <v>30</v>
      </c>
      <c r="I88" s="48">
        <v>17000</v>
      </c>
      <c r="J88" s="56">
        <v>17000</v>
      </c>
      <c r="K88" s="56"/>
      <c r="L88" s="56"/>
    </row>
    <row r="89" spans="2:12" ht="50.1" customHeight="1" x14ac:dyDescent="0.3">
      <c r="B89" s="119">
        <v>7757</v>
      </c>
      <c r="C89" s="120" t="s">
        <v>188</v>
      </c>
      <c r="D89" s="120" t="s">
        <v>1353</v>
      </c>
      <c r="E89" s="121">
        <v>4</v>
      </c>
      <c r="F89" s="120" t="s">
        <v>1357</v>
      </c>
      <c r="G89" s="119" t="s">
        <v>1254</v>
      </c>
      <c r="H89" s="119" t="s">
        <v>30</v>
      </c>
      <c r="I89" s="52">
        <v>9.7949999999999999</v>
      </c>
      <c r="J89" s="56">
        <v>9795</v>
      </c>
      <c r="K89" s="56"/>
      <c r="L89" s="56"/>
    </row>
    <row r="90" spans="2:12" ht="50.1" customHeight="1" x14ac:dyDescent="0.3">
      <c r="B90" s="116">
        <v>7757</v>
      </c>
      <c r="C90" s="117" t="s">
        <v>188</v>
      </c>
      <c r="D90" s="117" t="s">
        <v>1353</v>
      </c>
      <c r="E90" s="118">
        <v>5</v>
      </c>
      <c r="F90" s="117" t="s">
        <v>1358</v>
      </c>
      <c r="G90" s="116" t="s">
        <v>1254</v>
      </c>
      <c r="H90" s="116" t="s">
        <v>60</v>
      </c>
      <c r="I90" s="48">
        <v>1</v>
      </c>
      <c r="J90" s="49">
        <v>0.9</v>
      </c>
      <c r="K90" s="49"/>
      <c r="L90" s="49"/>
    </row>
    <row r="91" spans="2:12" ht="58.5" customHeight="1" x14ac:dyDescent="0.3">
      <c r="B91" s="119">
        <v>7768</v>
      </c>
      <c r="C91" s="120" t="s">
        <v>196</v>
      </c>
      <c r="D91" s="120" t="s">
        <v>1359</v>
      </c>
      <c r="E91" s="121">
        <v>1</v>
      </c>
      <c r="F91" s="120" t="s">
        <v>1360</v>
      </c>
      <c r="G91" s="119" t="s">
        <v>1254</v>
      </c>
      <c r="H91" s="119" t="s">
        <v>30</v>
      </c>
      <c r="I91" s="129">
        <v>1</v>
      </c>
      <c r="J91" s="51">
        <v>1</v>
      </c>
      <c r="K91" s="51"/>
      <c r="L91" s="51"/>
    </row>
    <row r="92" spans="2:12" ht="50.1" customHeight="1" x14ac:dyDescent="0.3">
      <c r="B92" s="116">
        <v>7768</v>
      </c>
      <c r="C92" s="117" t="s">
        <v>196</v>
      </c>
      <c r="D92" s="117" t="s">
        <v>1359</v>
      </c>
      <c r="E92" s="118">
        <v>2</v>
      </c>
      <c r="F92" s="117" t="s">
        <v>1361</v>
      </c>
      <c r="G92" s="116" t="s">
        <v>1254</v>
      </c>
      <c r="H92" s="116" t="s">
        <v>45</v>
      </c>
      <c r="I92" s="48">
        <v>27.024999999999999</v>
      </c>
      <c r="J92" s="49">
        <v>9322</v>
      </c>
      <c r="K92" s="49"/>
      <c r="L92" s="49"/>
    </row>
    <row r="93" spans="2:12" ht="50.1" customHeight="1" x14ac:dyDescent="0.3">
      <c r="B93" s="119">
        <v>7768</v>
      </c>
      <c r="C93" s="120" t="s">
        <v>196</v>
      </c>
      <c r="D93" s="120" t="s">
        <v>1359</v>
      </c>
      <c r="E93" s="121">
        <v>3</v>
      </c>
      <c r="F93" s="120" t="s">
        <v>1362</v>
      </c>
      <c r="G93" s="119" t="s">
        <v>1254</v>
      </c>
      <c r="H93" s="119" t="s">
        <v>45</v>
      </c>
      <c r="I93" s="52">
        <v>15000</v>
      </c>
      <c r="J93" s="49">
        <v>5000</v>
      </c>
      <c r="K93" s="49"/>
      <c r="L93" s="49"/>
    </row>
    <row r="94" spans="2:12" ht="50.1" customHeight="1" x14ac:dyDescent="0.3">
      <c r="B94" s="116">
        <v>7768</v>
      </c>
      <c r="C94" s="117" t="s">
        <v>196</v>
      </c>
      <c r="D94" s="117" t="s">
        <v>1359</v>
      </c>
      <c r="E94" s="118">
        <v>4</v>
      </c>
      <c r="F94" s="117" t="s">
        <v>1363</v>
      </c>
      <c r="G94" s="116" t="s">
        <v>1254</v>
      </c>
      <c r="H94" s="116" t="s">
        <v>45</v>
      </c>
      <c r="I94" s="48">
        <v>4300</v>
      </c>
      <c r="J94" s="49">
        <v>1839</v>
      </c>
      <c r="K94" s="49"/>
      <c r="L94" s="49"/>
    </row>
    <row r="95" spans="2:12" ht="72.75" x14ac:dyDescent="0.3">
      <c r="B95" s="119">
        <v>7770</v>
      </c>
      <c r="C95" s="120" t="s">
        <v>204</v>
      </c>
      <c r="D95" s="120" t="s">
        <v>1364</v>
      </c>
      <c r="E95" s="121">
        <v>1</v>
      </c>
      <c r="F95" s="120" t="s">
        <v>1365</v>
      </c>
      <c r="G95" s="119" t="s">
        <v>1366</v>
      </c>
      <c r="H95" s="119" t="s">
        <v>60</v>
      </c>
      <c r="I95" s="122">
        <v>92500</v>
      </c>
      <c r="J95" s="49">
        <v>89843</v>
      </c>
      <c r="K95" s="49"/>
      <c r="L95" s="49"/>
    </row>
    <row r="96" spans="2:12" ht="72.75" x14ac:dyDescent="0.3">
      <c r="B96" s="116">
        <v>7770</v>
      </c>
      <c r="C96" s="117" t="s">
        <v>204</v>
      </c>
      <c r="D96" s="117" t="s">
        <v>1364</v>
      </c>
      <c r="E96" s="118">
        <v>2</v>
      </c>
      <c r="F96" s="117" t="s">
        <v>1367</v>
      </c>
      <c r="G96" s="116" t="s">
        <v>1312</v>
      </c>
      <c r="H96" s="116" t="s">
        <v>60</v>
      </c>
      <c r="I96" s="130">
        <v>46133</v>
      </c>
      <c r="J96" s="49">
        <v>45185</v>
      </c>
      <c r="K96" s="49"/>
      <c r="L96" s="49"/>
    </row>
    <row r="97" spans="2:12" ht="72.75" x14ac:dyDescent="0.3">
      <c r="B97" s="119">
        <v>7770</v>
      </c>
      <c r="C97" s="120" t="s">
        <v>204</v>
      </c>
      <c r="D97" s="120" t="s">
        <v>1364</v>
      </c>
      <c r="E97" s="121">
        <v>3</v>
      </c>
      <c r="F97" s="120" t="s">
        <v>1368</v>
      </c>
      <c r="G97" s="119" t="s">
        <v>1366</v>
      </c>
      <c r="H97" s="119" t="s">
        <v>60</v>
      </c>
      <c r="I97" s="52">
        <v>940</v>
      </c>
      <c r="J97" s="49">
        <v>1690</v>
      </c>
      <c r="K97" s="49"/>
      <c r="L97" s="49"/>
    </row>
    <row r="98" spans="2:12" ht="72.75" x14ac:dyDescent="0.3">
      <c r="B98" s="116">
        <v>7770</v>
      </c>
      <c r="C98" s="117" t="s">
        <v>204</v>
      </c>
      <c r="D98" s="117" t="s">
        <v>1364</v>
      </c>
      <c r="E98" s="118">
        <v>4</v>
      </c>
      <c r="F98" s="117" t="s">
        <v>1369</v>
      </c>
      <c r="G98" s="116" t="s">
        <v>1312</v>
      </c>
      <c r="H98" s="116" t="s">
        <v>60</v>
      </c>
      <c r="I98" s="130">
        <v>2800</v>
      </c>
      <c r="J98" s="49">
        <v>2800</v>
      </c>
      <c r="K98" s="49"/>
      <c r="L98" s="161"/>
    </row>
    <row r="99" spans="2:12" ht="72.75" x14ac:dyDescent="0.3">
      <c r="B99" s="119">
        <v>7770</v>
      </c>
      <c r="C99" s="120" t="s">
        <v>204</v>
      </c>
      <c r="D99" s="120" t="s">
        <v>1364</v>
      </c>
      <c r="E99" s="121">
        <v>5</v>
      </c>
      <c r="F99" s="120" t="s">
        <v>1370</v>
      </c>
      <c r="G99" s="119" t="s">
        <v>1366</v>
      </c>
      <c r="H99" s="119" t="s">
        <v>60</v>
      </c>
      <c r="I99" s="52">
        <v>20</v>
      </c>
      <c r="J99" s="49">
        <v>20</v>
      </c>
      <c r="K99" s="49"/>
      <c r="L99" s="49"/>
    </row>
    <row r="100" spans="2:12" ht="86.25" customHeight="1" x14ac:dyDescent="0.3">
      <c r="B100" s="116">
        <v>7770</v>
      </c>
      <c r="C100" s="117" t="s">
        <v>204</v>
      </c>
      <c r="D100" s="117" t="s">
        <v>1364</v>
      </c>
      <c r="E100" s="118">
        <v>6</v>
      </c>
      <c r="F100" s="117" t="s">
        <v>1371</v>
      </c>
      <c r="G100" s="116" t="s">
        <v>1312</v>
      </c>
      <c r="H100" s="116" t="s">
        <v>30</v>
      </c>
      <c r="I100" s="126">
        <v>1</v>
      </c>
      <c r="J100" s="51">
        <v>1</v>
      </c>
      <c r="K100" s="51"/>
      <c r="L100" s="51"/>
    </row>
    <row r="101" spans="2:12" ht="87.75" customHeight="1" x14ac:dyDescent="0.3">
      <c r="B101" s="119">
        <v>7770</v>
      </c>
      <c r="C101" s="120" t="s">
        <v>204</v>
      </c>
      <c r="D101" s="120" t="s">
        <v>1364</v>
      </c>
      <c r="E101" s="121">
        <v>7</v>
      </c>
      <c r="F101" s="120" t="s">
        <v>1372</v>
      </c>
      <c r="G101" s="119" t="s">
        <v>1258</v>
      </c>
      <c r="H101" s="119" t="s">
        <v>45</v>
      </c>
      <c r="I101" s="52">
        <v>3</v>
      </c>
      <c r="J101" s="49">
        <v>1.5</v>
      </c>
      <c r="K101" s="49"/>
      <c r="L101" s="49"/>
    </row>
    <row r="102" spans="2:12" ht="89.25" customHeight="1" x14ac:dyDescent="0.3">
      <c r="B102" s="119">
        <v>7771</v>
      </c>
      <c r="C102" s="120" t="s">
        <v>213</v>
      </c>
      <c r="D102" s="120" t="s">
        <v>1373</v>
      </c>
      <c r="E102" s="121">
        <v>1</v>
      </c>
      <c r="F102" s="120" t="s">
        <v>1374</v>
      </c>
      <c r="G102" s="131" t="s">
        <v>1254</v>
      </c>
      <c r="H102" s="131" t="s">
        <v>45</v>
      </c>
      <c r="I102" s="128">
        <v>10000</v>
      </c>
      <c r="J102" s="99">
        <v>779</v>
      </c>
      <c r="K102" s="99"/>
      <c r="L102" s="99"/>
    </row>
    <row r="103" spans="2:12" ht="75" customHeight="1" x14ac:dyDescent="0.3">
      <c r="B103" s="119">
        <v>7771</v>
      </c>
      <c r="C103" s="120" t="s">
        <v>213</v>
      </c>
      <c r="D103" s="120" t="s">
        <v>1373</v>
      </c>
      <c r="E103" s="121">
        <v>2</v>
      </c>
      <c r="F103" s="120" t="s">
        <v>1375</v>
      </c>
      <c r="G103" s="131" t="s">
        <v>1254</v>
      </c>
      <c r="H103" s="131" t="s">
        <v>60</v>
      </c>
      <c r="I103" s="52">
        <v>3953</v>
      </c>
      <c r="J103" s="99">
        <v>4275</v>
      </c>
      <c r="K103" s="99"/>
      <c r="L103" s="99"/>
    </row>
    <row r="104" spans="2:12" ht="99" customHeight="1" x14ac:dyDescent="0.3">
      <c r="B104" s="119">
        <v>7771</v>
      </c>
      <c r="C104" s="120" t="s">
        <v>213</v>
      </c>
      <c r="D104" s="120" t="s">
        <v>1373</v>
      </c>
      <c r="E104" s="121">
        <v>3</v>
      </c>
      <c r="F104" s="120" t="s">
        <v>1376</v>
      </c>
      <c r="G104" s="131" t="s">
        <v>1254</v>
      </c>
      <c r="H104" s="131" t="s">
        <v>45</v>
      </c>
      <c r="I104" s="128">
        <v>2.5609999999999999</v>
      </c>
      <c r="J104" s="99">
        <v>692</v>
      </c>
      <c r="K104" s="99"/>
      <c r="L104" s="99"/>
    </row>
    <row r="105" spans="2:12" ht="90" customHeight="1" x14ac:dyDescent="0.3">
      <c r="B105" s="119">
        <v>7771</v>
      </c>
      <c r="C105" s="120" t="s">
        <v>213</v>
      </c>
      <c r="D105" s="120" t="s">
        <v>1373</v>
      </c>
      <c r="E105" s="121">
        <v>4</v>
      </c>
      <c r="F105" s="120" t="s">
        <v>1377</v>
      </c>
      <c r="G105" s="131" t="s">
        <v>1254</v>
      </c>
      <c r="H105" s="131" t="s">
        <v>45</v>
      </c>
      <c r="I105" s="52">
        <v>1</v>
      </c>
      <c r="J105" s="99">
        <v>0.1</v>
      </c>
      <c r="K105" s="99"/>
      <c r="L105" s="99"/>
    </row>
    <row r="106" spans="2:12" ht="81" customHeight="1" x14ac:dyDescent="0.3">
      <c r="B106" s="119">
        <v>7771</v>
      </c>
      <c r="C106" s="120" t="s">
        <v>213</v>
      </c>
      <c r="D106" s="120" t="s">
        <v>1373</v>
      </c>
      <c r="E106" s="121">
        <v>5</v>
      </c>
      <c r="F106" s="120" t="s">
        <v>1378</v>
      </c>
      <c r="G106" s="131" t="s">
        <v>1254</v>
      </c>
      <c r="H106" s="131" t="s">
        <v>45</v>
      </c>
      <c r="I106" s="128">
        <v>3200</v>
      </c>
      <c r="J106" s="99">
        <v>786</v>
      </c>
      <c r="K106" s="99"/>
      <c r="L106" s="99"/>
    </row>
    <row r="107" spans="2:12" ht="58.5" x14ac:dyDescent="0.3">
      <c r="B107" s="64">
        <v>7918</v>
      </c>
      <c r="C107" s="120" t="s">
        <v>1379</v>
      </c>
      <c r="D107" s="120" t="s">
        <v>1380</v>
      </c>
      <c r="E107" s="65">
        <v>1</v>
      </c>
      <c r="F107" s="120" t="s">
        <v>1381</v>
      </c>
      <c r="G107" s="132" t="s">
        <v>1254</v>
      </c>
      <c r="H107" s="132" t="s">
        <v>30</v>
      </c>
      <c r="I107" s="66">
        <v>1</v>
      </c>
      <c r="J107" s="100">
        <v>1</v>
      </c>
      <c r="K107" s="114"/>
      <c r="L107" s="114"/>
    </row>
    <row r="108" spans="2:12" ht="101.25" x14ac:dyDescent="0.3">
      <c r="B108" s="64">
        <v>7918</v>
      </c>
      <c r="C108" s="124" t="s">
        <v>1379</v>
      </c>
      <c r="D108" s="133" t="s">
        <v>1380</v>
      </c>
      <c r="E108" s="65">
        <v>2</v>
      </c>
      <c r="F108" s="117" t="s">
        <v>1382</v>
      </c>
      <c r="G108" s="132" t="s">
        <v>1254</v>
      </c>
      <c r="H108" s="132" t="s">
        <v>30</v>
      </c>
      <c r="I108" s="66">
        <v>1</v>
      </c>
      <c r="J108" s="100">
        <v>1</v>
      </c>
      <c r="K108" s="114"/>
      <c r="L108" s="114"/>
    </row>
    <row r="109" spans="2:12" ht="72.75" x14ac:dyDescent="0.3">
      <c r="B109" s="64">
        <v>7918</v>
      </c>
      <c r="C109" s="124" t="s">
        <v>1379</v>
      </c>
      <c r="D109" s="133" t="s">
        <v>1380</v>
      </c>
      <c r="E109" s="65">
        <v>3</v>
      </c>
      <c r="F109" s="120" t="s">
        <v>1383</v>
      </c>
      <c r="G109" s="132" t="s">
        <v>1254</v>
      </c>
      <c r="H109" s="132" t="s">
        <v>30</v>
      </c>
      <c r="I109" s="66">
        <v>1</v>
      </c>
      <c r="J109" s="100">
        <v>1</v>
      </c>
      <c r="K109" s="114"/>
      <c r="L109" s="114"/>
    </row>
    <row r="110" spans="2:12" ht="58.5" x14ac:dyDescent="0.3">
      <c r="B110" s="64">
        <v>7918</v>
      </c>
      <c r="C110" s="124" t="s">
        <v>1379</v>
      </c>
      <c r="D110" s="133" t="s">
        <v>1380</v>
      </c>
      <c r="E110" s="65">
        <v>4</v>
      </c>
      <c r="F110" s="120" t="s">
        <v>1384</v>
      </c>
      <c r="G110" s="132" t="s">
        <v>1254</v>
      </c>
      <c r="H110" s="132" t="s">
        <v>30</v>
      </c>
      <c r="I110" s="66">
        <v>1</v>
      </c>
      <c r="J110" s="100">
        <v>1</v>
      </c>
      <c r="K110" s="114"/>
      <c r="L110" s="114"/>
    </row>
    <row r="111" spans="2:12" x14ac:dyDescent="0.3">
      <c r="I111" s="67"/>
    </row>
    <row r="120" spans="8:8" x14ac:dyDescent="0.3">
      <c r="H120" s="69"/>
    </row>
  </sheetData>
  <mergeCells count="2">
    <mergeCell ref="B2:B5"/>
    <mergeCell ref="C2:L5"/>
  </mergeCells>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AD189-A93C-402E-BF68-0CDD80470D9C}">
  <sheetPr>
    <tabColor theme="0" tint="-0.14999847407452621"/>
  </sheetPr>
  <dimension ref="A1:W110"/>
  <sheetViews>
    <sheetView showGridLines="0" zoomScale="40" zoomScaleNormal="40" workbookViewId="0"/>
  </sheetViews>
  <sheetFormatPr baseColWidth="10" defaultColWidth="11.42578125" defaultRowHeight="0" customHeight="1" zeroHeight="1" x14ac:dyDescent="0.25"/>
  <cols>
    <col min="1" max="1" width="1.85546875" style="296" customWidth="1"/>
    <col min="2" max="2" width="18.42578125" style="297" customWidth="1"/>
    <col min="3" max="3" width="19.140625" style="297" customWidth="1"/>
    <col min="4" max="4" width="36.42578125" style="297" customWidth="1"/>
    <col min="5" max="5" width="15.7109375" style="297" customWidth="1"/>
    <col min="6" max="6" width="15" style="269" customWidth="1"/>
    <col min="7" max="7" width="19.42578125" style="269" customWidth="1"/>
    <col min="8" max="8" width="32.85546875" style="297" customWidth="1"/>
    <col min="9" max="9" width="24.85546875" style="297" customWidth="1"/>
    <col min="10" max="10" width="15.85546875" style="297" bestFit="1" customWidth="1"/>
    <col min="11" max="11" width="32.28515625" style="297" customWidth="1"/>
    <col min="12" max="12" width="26.28515625" style="269" customWidth="1"/>
    <col min="13" max="13" width="87.140625" style="269" customWidth="1"/>
    <col min="14" max="14" width="13.42578125" style="269" customWidth="1"/>
    <col min="15" max="15" width="26.28515625" style="269" customWidth="1"/>
    <col min="16" max="18" width="11.28515625" style="269" customWidth="1"/>
    <col min="19" max="19" width="11.28515625" style="297" customWidth="1"/>
    <col min="20" max="20" width="11.28515625" style="269" customWidth="1"/>
    <col min="21" max="23" width="12" style="269" customWidth="1"/>
    <col min="24" max="39" width="0" style="296" hidden="1" customWidth="1"/>
    <col min="40" max="16384" width="11.42578125" style="296"/>
  </cols>
  <sheetData>
    <row r="1" spans="2:23" s="20" customFormat="1" ht="4.5" customHeight="1" x14ac:dyDescent="0.25">
      <c r="B1" s="21"/>
      <c r="C1" s="21"/>
    </row>
    <row r="2" spans="2:23" s="246" customFormat="1" ht="32.25" customHeight="1" x14ac:dyDescent="0.2">
      <c r="B2" s="592"/>
      <c r="C2" s="593"/>
      <c r="D2" s="598" t="s">
        <v>1664</v>
      </c>
      <c r="E2" s="598"/>
      <c r="F2" s="598"/>
      <c r="G2" s="598"/>
      <c r="H2" s="598"/>
      <c r="I2" s="598"/>
      <c r="J2" s="598"/>
      <c r="K2" s="598"/>
      <c r="L2" s="598"/>
      <c r="M2" s="598"/>
      <c r="N2" s="598"/>
      <c r="O2" s="598"/>
      <c r="P2" s="598"/>
      <c r="Q2" s="598"/>
      <c r="R2" s="598"/>
      <c r="S2" s="598"/>
      <c r="T2" s="598"/>
      <c r="U2" s="598"/>
      <c r="V2" s="598"/>
      <c r="W2" s="598"/>
    </row>
    <row r="3" spans="2:23" s="246" customFormat="1" ht="32.25" customHeight="1" x14ac:dyDescent="0.2">
      <c r="B3" s="594"/>
      <c r="C3" s="595"/>
      <c r="D3" s="598"/>
      <c r="E3" s="598"/>
      <c r="F3" s="598"/>
      <c r="G3" s="598"/>
      <c r="H3" s="598"/>
      <c r="I3" s="598"/>
      <c r="J3" s="598"/>
      <c r="K3" s="598"/>
      <c r="L3" s="598"/>
      <c r="M3" s="598"/>
      <c r="N3" s="598"/>
      <c r="O3" s="598"/>
      <c r="P3" s="598"/>
      <c r="Q3" s="598"/>
      <c r="R3" s="598"/>
      <c r="S3" s="598"/>
      <c r="T3" s="598"/>
      <c r="U3" s="598"/>
      <c r="V3" s="598"/>
      <c r="W3" s="598"/>
    </row>
    <row r="4" spans="2:23" s="246" customFormat="1" ht="32.25" customHeight="1" x14ac:dyDescent="0.2">
      <c r="B4" s="594"/>
      <c r="C4" s="595"/>
      <c r="D4" s="598"/>
      <c r="E4" s="598"/>
      <c r="F4" s="598"/>
      <c r="G4" s="598"/>
      <c r="H4" s="598"/>
      <c r="I4" s="598"/>
      <c r="J4" s="598"/>
      <c r="K4" s="598"/>
      <c r="L4" s="598"/>
      <c r="M4" s="598"/>
      <c r="N4" s="598"/>
      <c r="O4" s="598"/>
      <c r="P4" s="598"/>
      <c r="Q4" s="598"/>
      <c r="R4" s="598"/>
      <c r="S4" s="598"/>
      <c r="T4" s="598"/>
      <c r="U4" s="598"/>
      <c r="V4" s="598"/>
      <c r="W4" s="598"/>
    </row>
    <row r="5" spans="2:23" s="246" customFormat="1" ht="32.25" customHeight="1" x14ac:dyDescent="0.2">
      <c r="B5" s="596"/>
      <c r="C5" s="597"/>
      <c r="D5" s="598"/>
      <c r="E5" s="598"/>
      <c r="F5" s="598"/>
      <c r="G5" s="598"/>
      <c r="H5" s="598"/>
      <c r="I5" s="598"/>
      <c r="J5" s="598"/>
      <c r="K5" s="598"/>
      <c r="L5" s="598"/>
      <c r="M5" s="598"/>
      <c r="N5" s="598"/>
      <c r="O5" s="598"/>
      <c r="P5" s="598"/>
      <c r="Q5" s="598"/>
      <c r="R5" s="598"/>
      <c r="S5" s="598"/>
      <c r="T5" s="598"/>
      <c r="U5" s="598"/>
      <c r="V5" s="598"/>
      <c r="W5" s="598"/>
    </row>
    <row r="6" spans="2:23" s="20" customFormat="1" ht="7.5" customHeight="1" x14ac:dyDescent="0.25">
      <c r="B6" s="21"/>
      <c r="C6" s="21"/>
    </row>
    <row r="7" spans="2:23" s="20" customFormat="1" ht="15" customHeight="1" x14ac:dyDescent="0.25">
      <c r="B7" s="599" t="s">
        <v>1665</v>
      </c>
      <c r="C7" s="600"/>
      <c r="D7" s="247" t="s">
        <v>1666</v>
      </c>
      <c r="E7" s="603" t="s">
        <v>1667</v>
      </c>
      <c r="F7" s="604"/>
      <c r="G7" s="605">
        <v>2023</v>
      </c>
    </row>
    <row r="8" spans="2:23" s="20" customFormat="1" ht="15" customHeight="1" x14ac:dyDescent="0.25">
      <c r="B8" s="601"/>
      <c r="C8" s="602"/>
      <c r="D8" s="247" t="s">
        <v>1668</v>
      </c>
      <c r="E8" s="607" t="s">
        <v>1675</v>
      </c>
      <c r="F8" s="608"/>
      <c r="G8" s="606"/>
    </row>
    <row r="9" spans="2:23" s="248" customFormat="1" ht="7.5" customHeight="1" x14ac:dyDescent="0.25"/>
    <row r="10" spans="2:23" s="245" customFormat="1" ht="22.5" customHeight="1" x14ac:dyDescent="0.25">
      <c r="B10" s="584" t="s">
        <v>1669</v>
      </c>
      <c r="C10" s="585"/>
      <c r="D10" s="585"/>
      <c r="E10" s="585"/>
      <c r="F10" s="585"/>
      <c r="G10" s="585"/>
      <c r="H10" s="585"/>
      <c r="I10" s="585"/>
      <c r="J10" s="585"/>
      <c r="K10" s="585"/>
      <c r="L10" s="585"/>
      <c r="M10" s="585"/>
      <c r="N10" s="585"/>
      <c r="O10" s="585"/>
      <c r="P10" s="585"/>
      <c r="Q10" s="585"/>
      <c r="R10" s="585"/>
      <c r="S10" s="585"/>
      <c r="T10" s="585"/>
      <c r="U10" s="586" t="s">
        <v>1670</v>
      </c>
      <c r="V10" s="587"/>
      <c r="W10" s="587"/>
    </row>
    <row r="11" spans="2:23" s="249" customFormat="1" ht="19.5" customHeight="1" x14ac:dyDescent="0.25">
      <c r="B11" s="588" t="s">
        <v>1671</v>
      </c>
      <c r="C11" s="588"/>
      <c r="D11" s="588"/>
      <c r="E11" s="588" t="s">
        <v>1672</v>
      </c>
      <c r="F11" s="588"/>
      <c r="G11" s="588"/>
      <c r="H11" s="588"/>
      <c r="I11" s="588"/>
      <c r="J11" s="588" t="s">
        <v>1673</v>
      </c>
      <c r="K11" s="588"/>
      <c r="L11" s="588"/>
      <c r="M11" s="588"/>
      <c r="N11" s="588"/>
      <c r="O11" s="588"/>
      <c r="P11" s="588"/>
      <c r="Q11" s="588"/>
      <c r="R11" s="589" t="s">
        <v>1674</v>
      </c>
      <c r="S11" s="589"/>
      <c r="T11" s="589"/>
      <c r="U11" s="590" t="s">
        <v>1667</v>
      </c>
      <c r="V11" s="591"/>
      <c r="W11" s="591"/>
    </row>
    <row r="12" spans="2:23" s="254" customFormat="1" ht="55.5" customHeight="1" x14ac:dyDescent="0.25">
      <c r="B12" s="250" t="s">
        <v>1676</v>
      </c>
      <c r="C12" s="250" t="s">
        <v>9</v>
      </c>
      <c r="D12" s="250" t="s">
        <v>1677</v>
      </c>
      <c r="E12" s="250" t="s">
        <v>1678</v>
      </c>
      <c r="F12" s="251" t="s">
        <v>1679</v>
      </c>
      <c r="G12" s="250" t="s">
        <v>1680</v>
      </c>
      <c r="H12" s="250" t="s">
        <v>1681</v>
      </c>
      <c r="I12" s="250" t="s">
        <v>1682</v>
      </c>
      <c r="J12" s="250" t="s">
        <v>1683</v>
      </c>
      <c r="K12" s="250" t="s">
        <v>1684</v>
      </c>
      <c r="L12" s="250" t="s">
        <v>1685</v>
      </c>
      <c r="M12" s="250" t="s">
        <v>1686</v>
      </c>
      <c r="N12" s="250" t="s">
        <v>1687</v>
      </c>
      <c r="O12" s="250" t="s">
        <v>1688</v>
      </c>
      <c r="P12" s="250" t="s">
        <v>1689</v>
      </c>
      <c r="Q12" s="250" t="s">
        <v>1690</v>
      </c>
      <c r="R12" s="250" t="s">
        <v>1691</v>
      </c>
      <c r="S12" s="250" t="s">
        <v>1692</v>
      </c>
      <c r="T12" s="250" t="s">
        <v>1693</v>
      </c>
      <c r="U12" s="252" t="str">
        <f>U11&amp;" ejecutado"</f>
        <v>Enero ejecutado</v>
      </c>
      <c r="V12" s="252" t="str">
        <f>U11&amp;" programado"</f>
        <v>Enero programado</v>
      </c>
      <c r="W12" s="253" t="str">
        <f>U11&amp;" resultado"</f>
        <v>Enero resultado</v>
      </c>
    </row>
    <row r="13" spans="2:23" s="269" customFormat="1" ht="108" hidden="1" x14ac:dyDescent="0.25">
      <c r="B13" s="255" t="s">
        <v>24</v>
      </c>
      <c r="C13" s="255" t="s">
        <v>1694</v>
      </c>
      <c r="D13" s="255" t="s">
        <v>65</v>
      </c>
      <c r="E13" s="262" t="s">
        <v>1695</v>
      </c>
      <c r="F13" s="259" t="s">
        <v>1696</v>
      </c>
      <c r="G13" s="261" t="s">
        <v>1697</v>
      </c>
      <c r="H13" s="261" t="s">
        <v>1698</v>
      </c>
      <c r="I13" s="261" t="s">
        <v>1699</v>
      </c>
      <c r="J13" s="262" t="s">
        <v>1700</v>
      </c>
      <c r="K13" s="261" t="s">
        <v>1701</v>
      </c>
      <c r="L13" s="261" t="s">
        <v>1702</v>
      </c>
      <c r="M13" s="261" t="s">
        <v>1703</v>
      </c>
      <c r="N13" s="261" t="s">
        <v>1704</v>
      </c>
      <c r="O13" s="262" t="s">
        <v>1705</v>
      </c>
      <c r="P13" s="261" t="s">
        <v>1274</v>
      </c>
      <c r="Q13" s="285" t="s">
        <v>30</v>
      </c>
      <c r="R13" s="290">
        <v>0.95</v>
      </c>
      <c r="S13" s="261" t="s">
        <v>1704</v>
      </c>
      <c r="T13" s="304">
        <v>1</v>
      </c>
      <c r="U13" s="270"/>
      <c r="V13" s="270"/>
      <c r="W13" s="266"/>
    </row>
    <row r="14" spans="2:23" s="269" customFormat="1" ht="240" hidden="1" x14ac:dyDescent="0.25">
      <c r="B14" s="255" t="s">
        <v>24</v>
      </c>
      <c r="C14" s="255" t="s">
        <v>1694</v>
      </c>
      <c r="D14" s="255" t="s">
        <v>65</v>
      </c>
      <c r="E14" s="262" t="s">
        <v>1706</v>
      </c>
      <c r="F14" s="259" t="s">
        <v>1696</v>
      </c>
      <c r="G14" s="261" t="s">
        <v>1707</v>
      </c>
      <c r="H14" s="261" t="s">
        <v>1708</v>
      </c>
      <c r="I14" s="261" t="s">
        <v>1709</v>
      </c>
      <c r="J14" s="262" t="s">
        <v>1710</v>
      </c>
      <c r="K14" s="261" t="s">
        <v>1711</v>
      </c>
      <c r="L14" s="261" t="s">
        <v>1712</v>
      </c>
      <c r="M14" s="305" t="s">
        <v>2195</v>
      </c>
      <c r="N14" s="261" t="s">
        <v>1704</v>
      </c>
      <c r="O14" s="262" t="s">
        <v>1713</v>
      </c>
      <c r="P14" s="261" t="s">
        <v>1274</v>
      </c>
      <c r="Q14" s="285" t="s">
        <v>30</v>
      </c>
      <c r="R14" s="290">
        <v>0.97</v>
      </c>
      <c r="S14" s="261" t="s">
        <v>1704</v>
      </c>
      <c r="T14" s="304">
        <v>1</v>
      </c>
      <c r="U14" s="270"/>
      <c r="V14" s="270"/>
      <c r="W14" s="266"/>
    </row>
    <row r="15" spans="2:23" ht="108" hidden="1" x14ac:dyDescent="0.25">
      <c r="B15" s="255" t="s">
        <v>24</v>
      </c>
      <c r="C15" s="255" t="s">
        <v>70</v>
      </c>
      <c r="D15" s="255" t="s">
        <v>65</v>
      </c>
      <c r="E15" s="262" t="s">
        <v>1714</v>
      </c>
      <c r="F15" s="259" t="s">
        <v>2196</v>
      </c>
      <c r="G15" s="261" t="s">
        <v>1715</v>
      </c>
      <c r="H15" s="261" t="s">
        <v>1716</v>
      </c>
      <c r="I15" s="261" t="s">
        <v>2197</v>
      </c>
      <c r="J15" s="262" t="s">
        <v>1700</v>
      </c>
      <c r="K15" s="261" t="s">
        <v>1717</v>
      </c>
      <c r="L15" s="261" t="s">
        <v>2198</v>
      </c>
      <c r="M15" s="261" t="s">
        <v>1718</v>
      </c>
      <c r="N15" s="261" t="s">
        <v>1704</v>
      </c>
      <c r="O15" s="262" t="s">
        <v>1719</v>
      </c>
      <c r="P15" s="261" t="s">
        <v>1254</v>
      </c>
      <c r="Q15" s="285" t="s">
        <v>30</v>
      </c>
      <c r="R15" s="290" t="s">
        <v>1260</v>
      </c>
      <c r="S15" s="261" t="s">
        <v>1260</v>
      </c>
      <c r="T15" s="306">
        <v>1</v>
      </c>
      <c r="U15" s="268">
        <v>36</v>
      </c>
      <c r="V15" s="267">
        <v>42</v>
      </c>
      <c r="W15" s="264">
        <v>0.8571428571428571</v>
      </c>
    </row>
    <row r="16" spans="2:23" ht="108" hidden="1" x14ac:dyDescent="0.25">
      <c r="B16" s="255" t="s">
        <v>24</v>
      </c>
      <c r="C16" s="255" t="s">
        <v>70</v>
      </c>
      <c r="D16" s="255" t="s">
        <v>65</v>
      </c>
      <c r="E16" s="262" t="s">
        <v>1720</v>
      </c>
      <c r="F16" s="259" t="s">
        <v>2196</v>
      </c>
      <c r="G16" s="261" t="s">
        <v>2199</v>
      </c>
      <c r="H16" s="261" t="s">
        <v>1721</v>
      </c>
      <c r="I16" s="261" t="s">
        <v>2200</v>
      </c>
      <c r="J16" s="262" t="s">
        <v>1700</v>
      </c>
      <c r="K16" s="261" t="s">
        <v>2201</v>
      </c>
      <c r="L16" s="261" t="s">
        <v>2202</v>
      </c>
      <c r="M16" s="261" t="s">
        <v>1718</v>
      </c>
      <c r="N16" s="261" t="s">
        <v>1704</v>
      </c>
      <c r="O16" s="262" t="s">
        <v>1719</v>
      </c>
      <c r="P16" s="261" t="s">
        <v>1274</v>
      </c>
      <c r="Q16" s="285" t="s">
        <v>30</v>
      </c>
      <c r="R16" s="290" t="s">
        <v>1260</v>
      </c>
      <c r="S16" s="261" t="s">
        <v>1260</v>
      </c>
      <c r="T16" s="307">
        <v>1</v>
      </c>
      <c r="U16" s="267"/>
      <c r="V16" s="268"/>
      <c r="W16" s="264"/>
    </row>
    <row r="17" spans="1:23" s="271" customFormat="1" ht="247.5" customHeight="1" x14ac:dyDescent="0.25">
      <c r="B17" s="263" t="s">
        <v>39</v>
      </c>
      <c r="C17" s="263" t="s">
        <v>1694</v>
      </c>
      <c r="D17" s="263" t="s">
        <v>65</v>
      </c>
      <c r="E17" s="260" t="s">
        <v>1722</v>
      </c>
      <c r="F17" s="308" t="s">
        <v>1889</v>
      </c>
      <c r="G17" s="272" t="s">
        <v>1723</v>
      </c>
      <c r="H17" s="272" t="s">
        <v>1724</v>
      </c>
      <c r="I17" s="272" t="s">
        <v>1725</v>
      </c>
      <c r="J17" s="260" t="s">
        <v>1726</v>
      </c>
      <c r="K17" s="274" t="s">
        <v>2203</v>
      </c>
      <c r="L17" s="274" t="s">
        <v>1727</v>
      </c>
      <c r="M17" s="274" t="s">
        <v>1728</v>
      </c>
      <c r="N17" s="263" t="s">
        <v>1704</v>
      </c>
      <c r="O17" s="274" t="s">
        <v>1729</v>
      </c>
      <c r="P17" s="309" t="s">
        <v>1274</v>
      </c>
      <c r="Q17" s="310" t="s">
        <v>60</v>
      </c>
      <c r="R17" s="266" t="s">
        <v>1260</v>
      </c>
      <c r="S17" s="266" t="s">
        <v>1260</v>
      </c>
      <c r="T17" s="266">
        <v>1</v>
      </c>
      <c r="U17" s="267"/>
      <c r="V17" s="267"/>
      <c r="W17" s="264"/>
    </row>
    <row r="18" spans="1:23" s="271" customFormat="1" ht="213" customHeight="1" x14ac:dyDescent="0.25">
      <c r="B18" s="263" t="s">
        <v>39</v>
      </c>
      <c r="C18" s="263" t="s">
        <v>1694</v>
      </c>
      <c r="D18" s="263" t="s">
        <v>65</v>
      </c>
      <c r="E18" s="260" t="s">
        <v>1730</v>
      </c>
      <c r="F18" s="308" t="s">
        <v>1889</v>
      </c>
      <c r="G18" s="272" t="s">
        <v>1731</v>
      </c>
      <c r="H18" s="272" t="s">
        <v>1732</v>
      </c>
      <c r="I18" s="272" t="s">
        <v>1725</v>
      </c>
      <c r="J18" s="260" t="s">
        <v>1726</v>
      </c>
      <c r="K18" s="274" t="s">
        <v>1733</v>
      </c>
      <c r="L18" s="274" t="s">
        <v>2204</v>
      </c>
      <c r="M18" s="274" t="s">
        <v>1734</v>
      </c>
      <c r="N18" s="263" t="s">
        <v>1704</v>
      </c>
      <c r="O18" s="261" t="s">
        <v>2205</v>
      </c>
      <c r="P18" s="309" t="s">
        <v>1274</v>
      </c>
      <c r="Q18" s="310" t="s">
        <v>30</v>
      </c>
      <c r="R18" s="266" t="s">
        <v>1260</v>
      </c>
      <c r="S18" s="266" t="s">
        <v>1260</v>
      </c>
      <c r="T18" s="266">
        <v>1</v>
      </c>
      <c r="U18" s="267"/>
      <c r="V18" s="267"/>
      <c r="W18" s="264"/>
    </row>
    <row r="19" spans="1:23" s="269" customFormat="1" ht="147" customHeight="1" x14ac:dyDescent="0.25">
      <c r="B19" s="255" t="s">
        <v>39</v>
      </c>
      <c r="C19" s="255" t="s">
        <v>1694</v>
      </c>
      <c r="D19" s="255" t="s">
        <v>65</v>
      </c>
      <c r="E19" s="262" t="s">
        <v>1735</v>
      </c>
      <c r="F19" s="259" t="s">
        <v>1889</v>
      </c>
      <c r="G19" s="295" t="s">
        <v>1736</v>
      </c>
      <c r="H19" s="295" t="s">
        <v>1737</v>
      </c>
      <c r="I19" s="295" t="s">
        <v>1725</v>
      </c>
      <c r="J19" s="262" t="s">
        <v>1726</v>
      </c>
      <c r="K19" s="261" t="s">
        <v>1738</v>
      </c>
      <c r="L19" s="261" t="s">
        <v>2206</v>
      </c>
      <c r="M19" s="261" t="s">
        <v>1739</v>
      </c>
      <c r="N19" s="255" t="s">
        <v>1704</v>
      </c>
      <c r="O19" s="261" t="s">
        <v>2207</v>
      </c>
      <c r="P19" s="311" t="s">
        <v>1740</v>
      </c>
      <c r="Q19" s="312" t="s">
        <v>30</v>
      </c>
      <c r="R19" s="285" t="s">
        <v>1260</v>
      </c>
      <c r="S19" s="285" t="s">
        <v>1260</v>
      </c>
      <c r="T19" s="285">
        <v>1</v>
      </c>
      <c r="U19" s="281"/>
      <c r="V19" s="281"/>
      <c r="W19" s="282"/>
    </row>
    <row r="20" spans="1:23" s="271" customFormat="1" ht="216.75" customHeight="1" x14ac:dyDescent="0.25">
      <c r="B20" s="263" t="s">
        <v>39</v>
      </c>
      <c r="C20" s="263" t="s">
        <v>1694</v>
      </c>
      <c r="D20" s="263" t="s">
        <v>65</v>
      </c>
      <c r="E20" s="260" t="s">
        <v>1741</v>
      </c>
      <c r="F20" s="308" t="s">
        <v>1889</v>
      </c>
      <c r="G20" s="272" t="s">
        <v>1742</v>
      </c>
      <c r="H20" s="272" t="s">
        <v>1743</v>
      </c>
      <c r="I20" s="272" t="s">
        <v>1725</v>
      </c>
      <c r="J20" s="260" t="s">
        <v>1726</v>
      </c>
      <c r="K20" s="274" t="s">
        <v>1744</v>
      </c>
      <c r="L20" s="274" t="s">
        <v>2208</v>
      </c>
      <c r="M20" s="274" t="s">
        <v>2209</v>
      </c>
      <c r="N20" s="263" t="s">
        <v>1704</v>
      </c>
      <c r="O20" s="261" t="s">
        <v>2210</v>
      </c>
      <c r="P20" s="309" t="s">
        <v>1274</v>
      </c>
      <c r="Q20" s="310" t="s">
        <v>30</v>
      </c>
      <c r="R20" s="266" t="s">
        <v>1260</v>
      </c>
      <c r="S20" s="266" t="s">
        <v>1260</v>
      </c>
      <c r="T20" s="266">
        <v>1</v>
      </c>
      <c r="U20" s="267"/>
      <c r="V20" s="267"/>
      <c r="W20" s="264"/>
    </row>
    <row r="21" spans="1:23" s="271" customFormat="1" ht="216.75" customHeight="1" x14ac:dyDescent="0.25">
      <c r="B21" s="263" t="s">
        <v>39</v>
      </c>
      <c r="C21" s="263" t="s">
        <v>1694</v>
      </c>
      <c r="D21" s="263" t="s">
        <v>65</v>
      </c>
      <c r="E21" s="260" t="s">
        <v>1745</v>
      </c>
      <c r="F21" s="308" t="s">
        <v>1889</v>
      </c>
      <c r="G21" s="272" t="s">
        <v>1746</v>
      </c>
      <c r="H21" s="272" t="s">
        <v>1747</v>
      </c>
      <c r="I21" s="272" t="s">
        <v>1725</v>
      </c>
      <c r="J21" s="260" t="s">
        <v>1726</v>
      </c>
      <c r="K21" s="274" t="s">
        <v>1748</v>
      </c>
      <c r="L21" s="274" t="s">
        <v>1749</v>
      </c>
      <c r="M21" s="274" t="s">
        <v>2211</v>
      </c>
      <c r="N21" s="263" t="s">
        <v>1704</v>
      </c>
      <c r="O21" s="274" t="s">
        <v>1750</v>
      </c>
      <c r="P21" s="309" t="s">
        <v>1274</v>
      </c>
      <c r="Q21" s="310" t="s">
        <v>30</v>
      </c>
      <c r="R21" s="266" t="s">
        <v>1260</v>
      </c>
      <c r="S21" s="266" t="s">
        <v>1260</v>
      </c>
      <c r="T21" s="266">
        <v>1</v>
      </c>
      <c r="U21" s="267"/>
      <c r="V21" s="267"/>
      <c r="W21" s="264"/>
    </row>
    <row r="22" spans="1:23" s="269" customFormat="1" ht="233.25" customHeight="1" x14ac:dyDescent="0.25">
      <c r="B22" s="263" t="s">
        <v>54</v>
      </c>
      <c r="C22" s="263" t="s">
        <v>1694</v>
      </c>
      <c r="D22" s="274" t="s">
        <v>91</v>
      </c>
      <c r="E22" s="260" t="s">
        <v>1751</v>
      </c>
      <c r="F22" s="308" t="s">
        <v>2212</v>
      </c>
      <c r="G22" s="274" t="s">
        <v>2213</v>
      </c>
      <c r="H22" s="274" t="s">
        <v>1752</v>
      </c>
      <c r="I22" s="274" t="s">
        <v>1753</v>
      </c>
      <c r="J22" s="260" t="s">
        <v>1726</v>
      </c>
      <c r="K22" s="274" t="s">
        <v>1754</v>
      </c>
      <c r="L22" s="263" t="s">
        <v>1755</v>
      </c>
      <c r="M22" s="263" t="s">
        <v>1756</v>
      </c>
      <c r="N22" s="263" t="s">
        <v>1704</v>
      </c>
      <c r="O22" s="274" t="s">
        <v>1757</v>
      </c>
      <c r="P22" s="262" t="s">
        <v>1740</v>
      </c>
      <c r="Q22" s="312" t="s">
        <v>30</v>
      </c>
      <c r="R22" s="266">
        <v>0.96</v>
      </c>
      <c r="S22" s="263" t="s">
        <v>1704</v>
      </c>
      <c r="T22" s="266">
        <v>0.96</v>
      </c>
      <c r="U22" s="267"/>
      <c r="V22" s="267"/>
      <c r="W22" s="264"/>
    </row>
    <row r="23" spans="1:23" s="269" customFormat="1" ht="222.75" customHeight="1" x14ac:dyDescent="0.25">
      <c r="B23" s="263" t="s">
        <v>54</v>
      </c>
      <c r="C23" s="263" t="s">
        <v>1694</v>
      </c>
      <c r="D23" s="274" t="s">
        <v>1758</v>
      </c>
      <c r="E23" s="260" t="s">
        <v>1759</v>
      </c>
      <c r="F23" s="308" t="s">
        <v>2212</v>
      </c>
      <c r="G23" s="274" t="s">
        <v>2214</v>
      </c>
      <c r="H23" s="274" t="s">
        <v>2215</v>
      </c>
      <c r="I23" s="274" t="s">
        <v>2216</v>
      </c>
      <c r="J23" s="260" t="s">
        <v>1726</v>
      </c>
      <c r="K23" s="274" t="s">
        <v>2217</v>
      </c>
      <c r="L23" s="263" t="s">
        <v>1760</v>
      </c>
      <c r="M23" s="263" t="s">
        <v>2218</v>
      </c>
      <c r="N23" s="263" t="s">
        <v>1704</v>
      </c>
      <c r="O23" s="274" t="s">
        <v>2219</v>
      </c>
      <c r="P23" s="262" t="s">
        <v>1274</v>
      </c>
      <c r="Q23" s="312" t="s">
        <v>30</v>
      </c>
      <c r="R23" s="266">
        <v>0.98</v>
      </c>
      <c r="S23" s="263" t="s">
        <v>1704</v>
      </c>
      <c r="T23" s="266">
        <v>0.98</v>
      </c>
      <c r="U23" s="281"/>
      <c r="V23" s="281"/>
      <c r="W23" s="282"/>
    </row>
    <row r="24" spans="1:23" s="269" customFormat="1" ht="227.25" customHeight="1" x14ac:dyDescent="0.25">
      <c r="B24" s="263" t="s">
        <v>54</v>
      </c>
      <c r="C24" s="263" t="s">
        <v>1694</v>
      </c>
      <c r="D24" s="274" t="s">
        <v>1758</v>
      </c>
      <c r="E24" s="260" t="s">
        <v>1761</v>
      </c>
      <c r="F24" s="308" t="s">
        <v>2212</v>
      </c>
      <c r="G24" s="274" t="s">
        <v>2220</v>
      </c>
      <c r="H24" s="274" t="s">
        <v>1762</v>
      </c>
      <c r="I24" s="274" t="s">
        <v>2221</v>
      </c>
      <c r="J24" s="260" t="s">
        <v>1726</v>
      </c>
      <c r="K24" s="274" t="s">
        <v>2222</v>
      </c>
      <c r="L24" s="263" t="s">
        <v>2223</v>
      </c>
      <c r="M24" s="263" t="s">
        <v>2224</v>
      </c>
      <c r="N24" s="263" t="s">
        <v>1704</v>
      </c>
      <c r="O24" s="274" t="s">
        <v>2225</v>
      </c>
      <c r="P24" s="262" t="s">
        <v>1254</v>
      </c>
      <c r="Q24" s="312" t="s">
        <v>30</v>
      </c>
      <c r="R24" s="266">
        <v>0.9</v>
      </c>
      <c r="S24" s="263" t="s">
        <v>1704</v>
      </c>
      <c r="T24" s="266">
        <v>1</v>
      </c>
      <c r="U24" s="284"/>
      <c r="V24" s="284"/>
      <c r="W24" s="282"/>
    </row>
    <row r="25" spans="1:23" s="269" customFormat="1" ht="228.75" customHeight="1" x14ac:dyDescent="0.25">
      <c r="B25" s="255" t="s">
        <v>69</v>
      </c>
      <c r="C25" s="255" t="s">
        <v>1694</v>
      </c>
      <c r="D25" s="255" t="s">
        <v>1763</v>
      </c>
      <c r="E25" s="262" t="s">
        <v>2226</v>
      </c>
      <c r="F25" s="259" t="s">
        <v>2227</v>
      </c>
      <c r="G25" s="261" t="s">
        <v>2228</v>
      </c>
      <c r="H25" s="261" t="s">
        <v>2229</v>
      </c>
      <c r="I25" s="261" t="s">
        <v>2230</v>
      </c>
      <c r="J25" s="262" t="s">
        <v>1726</v>
      </c>
      <c r="K25" s="261" t="s">
        <v>2231</v>
      </c>
      <c r="L25" s="261" t="s">
        <v>2232</v>
      </c>
      <c r="M25" s="261" t="s">
        <v>2233</v>
      </c>
      <c r="N25" s="255" t="s">
        <v>1704</v>
      </c>
      <c r="O25" s="261" t="s">
        <v>2234</v>
      </c>
      <c r="P25" s="261" t="s">
        <v>1740</v>
      </c>
      <c r="Q25" s="285" t="s">
        <v>30</v>
      </c>
      <c r="R25" s="255" t="s">
        <v>1260</v>
      </c>
      <c r="S25" s="255" t="s">
        <v>1260</v>
      </c>
      <c r="T25" s="285">
        <v>1</v>
      </c>
      <c r="U25" s="270"/>
      <c r="V25" s="270"/>
      <c r="W25" s="266"/>
    </row>
    <row r="26" spans="1:23" s="275" customFormat="1" ht="144" hidden="1" x14ac:dyDescent="0.25">
      <c r="A26" s="275" t="s">
        <v>2235</v>
      </c>
      <c r="B26" s="263" t="s">
        <v>82</v>
      </c>
      <c r="C26" s="293" t="s">
        <v>1694</v>
      </c>
      <c r="D26" s="313" t="s">
        <v>1954</v>
      </c>
      <c r="E26" s="314" t="s">
        <v>2236</v>
      </c>
      <c r="F26" s="293" t="s">
        <v>1956</v>
      </c>
      <c r="G26" s="293" t="s">
        <v>2237</v>
      </c>
      <c r="H26" s="313" t="s">
        <v>2238</v>
      </c>
      <c r="I26" s="313" t="s">
        <v>2239</v>
      </c>
      <c r="J26" s="293" t="s">
        <v>1726</v>
      </c>
      <c r="K26" s="274" t="s">
        <v>2240</v>
      </c>
      <c r="L26" s="274" t="s">
        <v>2241</v>
      </c>
      <c r="M26" s="274" t="s">
        <v>2242</v>
      </c>
      <c r="N26" s="263" t="s">
        <v>1704</v>
      </c>
      <c r="O26" s="274" t="s">
        <v>2243</v>
      </c>
      <c r="P26" s="260" t="s">
        <v>1740</v>
      </c>
      <c r="Q26" s="315" t="s">
        <v>30</v>
      </c>
      <c r="R26" s="266">
        <v>1</v>
      </c>
      <c r="S26" s="263" t="s">
        <v>1704</v>
      </c>
      <c r="T26" s="266">
        <v>1</v>
      </c>
      <c r="U26" s="270"/>
      <c r="V26" s="270"/>
      <c r="W26" s="266"/>
    </row>
    <row r="27" spans="1:23" s="269" customFormat="1" ht="283.5" customHeight="1" x14ac:dyDescent="0.25">
      <c r="B27" s="255" t="s">
        <v>1764</v>
      </c>
      <c r="C27" s="255" t="s">
        <v>1694</v>
      </c>
      <c r="D27" s="255" t="s">
        <v>65</v>
      </c>
      <c r="E27" s="262" t="s">
        <v>2244</v>
      </c>
      <c r="F27" s="259" t="s">
        <v>1956</v>
      </c>
      <c r="G27" s="295" t="s">
        <v>2245</v>
      </c>
      <c r="H27" s="295" t="s">
        <v>2246</v>
      </c>
      <c r="I27" s="295" t="s">
        <v>2247</v>
      </c>
      <c r="J27" s="262" t="s">
        <v>1700</v>
      </c>
      <c r="K27" s="261" t="s">
        <v>2248</v>
      </c>
      <c r="L27" s="261" t="s">
        <v>2249</v>
      </c>
      <c r="M27" s="261" t="s">
        <v>2250</v>
      </c>
      <c r="N27" s="255" t="s">
        <v>1704</v>
      </c>
      <c r="O27" s="261" t="s">
        <v>2251</v>
      </c>
      <c r="P27" s="262" t="s">
        <v>1274</v>
      </c>
      <c r="Q27" s="256" t="s">
        <v>60</v>
      </c>
      <c r="R27" s="285">
        <v>0.93</v>
      </c>
      <c r="S27" s="255" t="s">
        <v>1704</v>
      </c>
      <c r="T27" s="285">
        <v>1</v>
      </c>
      <c r="U27" s="316"/>
      <c r="V27" s="316"/>
      <c r="W27" s="294"/>
    </row>
    <row r="28" spans="1:23" s="269" customFormat="1" ht="274.5" customHeight="1" x14ac:dyDescent="0.25">
      <c r="B28" s="263" t="s">
        <v>105</v>
      </c>
      <c r="C28" s="263" t="s">
        <v>1694</v>
      </c>
      <c r="D28" s="274" t="s">
        <v>65</v>
      </c>
      <c r="E28" s="260" t="s">
        <v>1765</v>
      </c>
      <c r="F28" s="308" t="s">
        <v>2252</v>
      </c>
      <c r="G28" s="274" t="s">
        <v>2253</v>
      </c>
      <c r="H28" s="274" t="s">
        <v>2254</v>
      </c>
      <c r="I28" s="274" t="s">
        <v>2255</v>
      </c>
      <c r="J28" s="263" t="s">
        <v>1726</v>
      </c>
      <c r="K28" s="274" t="s">
        <v>1766</v>
      </c>
      <c r="L28" s="273" t="s">
        <v>2256</v>
      </c>
      <c r="M28" s="273" t="s">
        <v>2257</v>
      </c>
      <c r="N28" s="263" t="s">
        <v>1704</v>
      </c>
      <c r="O28" s="274" t="s">
        <v>2258</v>
      </c>
      <c r="P28" s="260" t="s">
        <v>1254</v>
      </c>
      <c r="Q28" s="310" t="s">
        <v>30</v>
      </c>
      <c r="R28" s="266">
        <v>0.8</v>
      </c>
      <c r="S28" s="263" t="s">
        <v>1704</v>
      </c>
      <c r="T28" s="317">
        <v>0.8</v>
      </c>
      <c r="U28" s="267">
        <v>30</v>
      </c>
      <c r="V28" s="267">
        <v>38</v>
      </c>
      <c r="W28" s="264">
        <f>+U28/V28</f>
        <v>0.78947368421052633</v>
      </c>
    </row>
    <row r="29" spans="1:23" s="269" customFormat="1" ht="236.25" customHeight="1" x14ac:dyDescent="0.25">
      <c r="B29" s="263" t="s">
        <v>105</v>
      </c>
      <c r="C29" s="263" t="s">
        <v>1694</v>
      </c>
      <c r="D29" s="274" t="s">
        <v>65</v>
      </c>
      <c r="E29" s="260" t="s">
        <v>1767</v>
      </c>
      <c r="F29" s="308" t="s">
        <v>2259</v>
      </c>
      <c r="G29" s="274" t="s">
        <v>1768</v>
      </c>
      <c r="H29" s="274" t="s">
        <v>2260</v>
      </c>
      <c r="I29" s="274" t="s">
        <v>2261</v>
      </c>
      <c r="J29" s="263" t="s">
        <v>1726</v>
      </c>
      <c r="K29" s="274" t="s">
        <v>2262</v>
      </c>
      <c r="L29" s="274" t="s">
        <v>2263</v>
      </c>
      <c r="M29" s="274" t="s">
        <v>2264</v>
      </c>
      <c r="N29" s="263" t="s">
        <v>1704</v>
      </c>
      <c r="O29" s="274" t="s">
        <v>2265</v>
      </c>
      <c r="P29" s="260" t="s">
        <v>1254</v>
      </c>
      <c r="Q29" s="310" t="s">
        <v>30</v>
      </c>
      <c r="R29" s="266">
        <v>0.95</v>
      </c>
      <c r="S29" s="263" t="s">
        <v>1704</v>
      </c>
      <c r="T29" s="317">
        <v>0.95</v>
      </c>
      <c r="U29" s="267">
        <v>228</v>
      </c>
      <c r="V29" s="267">
        <v>243</v>
      </c>
      <c r="W29" s="264">
        <f>+U29/V29</f>
        <v>0.93827160493827155</v>
      </c>
    </row>
    <row r="30" spans="1:23" s="271" customFormat="1" ht="233.25" customHeight="1" x14ac:dyDescent="0.25">
      <c r="B30" s="263" t="s">
        <v>105</v>
      </c>
      <c r="C30" s="263" t="s">
        <v>1694</v>
      </c>
      <c r="D30" s="274" t="s">
        <v>65</v>
      </c>
      <c r="E30" s="260" t="s">
        <v>1769</v>
      </c>
      <c r="F30" s="308" t="s">
        <v>1969</v>
      </c>
      <c r="G30" s="274" t="s">
        <v>2266</v>
      </c>
      <c r="H30" s="274" t="s">
        <v>2267</v>
      </c>
      <c r="I30" s="274" t="s">
        <v>2268</v>
      </c>
      <c r="J30" s="260" t="s">
        <v>1726</v>
      </c>
      <c r="K30" s="274" t="s">
        <v>2269</v>
      </c>
      <c r="L30" s="274" t="s">
        <v>2270</v>
      </c>
      <c r="M30" s="274" t="s">
        <v>2271</v>
      </c>
      <c r="N30" s="263" t="s">
        <v>1704</v>
      </c>
      <c r="O30" s="274" t="s">
        <v>2272</v>
      </c>
      <c r="P30" s="260" t="s">
        <v>1254</v>
      </c>
      <c r="Q30" s="310" t="s">
        <v>30</v>
      </c>
      <c r="R30" s="266">
        <v>0.7</v>
      </c>
      <c r="S30" s="263" t="s">
        <v>1704</v>
      </c>
      <c r="T30" s="317">
        <v>0.7</v>
      </c>
      <c r="U30" s="267">
        <v>1551</v>
      </c>
      <c r="V30" s="267">
        <v>2595</v>
      </c>
      <c r="W30" s="264">
        <f>+U30/V30</f>
        <v>0.59768786127167628</v>
      </c>
    </row>
    <row r="31" spans="1:23" s="271" customFormat="1" ht="108" hidden="1" x14ac:dyDescent="0.25">
      <c r="B31" s="263" t="s">
        <v>105</v>
      </c>
      <c r="C31" s="263" t="s">
        <v>1694</v>
      </c>
      <c r="D31" s="263" t="s">
        <v>65</v>
      </c>
      <c r="E31" s="260" t="s">
        <v>1770</v>
      </c>
      <c r="F31" s="308" t="s">
        <v>2273</v>
      </c>
      <c r="G31" s="274" t="s">
        <v>1771</v>
      </c>
      <c r="H31" s="274" t="s">
        <v>2274</v>
      </c>
      <c r="I31" s="274" t="s">
        <v>2275</v>
      </c>
      <c r="J31" s="263" t="s">
        <v>1726</v>
      </c>
      <c r="K31" s="274" t="s">
        <v>2276</v>
      </c>
      <c r="L31" s="274" t="s">
        <v>2277</v>
      </c>
      <c r="M31" s="274" t="s">
        <v>2278</v>
      </c>
      <c r="N31" s="263" t="s">
        <v>1704</v>
      </c>
      <c r="O31" s="274" t="s">
        <v>2279</v>
      </c>
      <c r="P31" s="260" t="s">
        <v>1274</v>
      </c>
      <c r="Q31" s="310" t="s">
        <v>30</v>
      </c>
      <c r="R31" s="264" t="s">
        <v>1260</v>
      </c>
      <c r="S31" s="264" t="s">
        <v>1260</v>
      </c>
      <c r="T31" s="317">
        <v>0.8</v>
      </c>
      <c r="U31" s="267"/>
      <c r="V31" s="267"/>
      <c r="W31" s="264"/>
    </row>
    <row r="32" spans="1:23" s="271" customFormat="1" ht="177.75" customHeight="1" x14ac:dyDescent="0.25">
      <c r="B32" s="263" t="s">
        <v>105</v>
      </c>
      <c r="C32" s="263" t="s">
        <v>1694</v>
      </c>
      <c r="D32" s="263" t="s">
        <v>65</v>
      </c>
      <c r="E32" s="260" t="s">
        <v>2280</v>
      </c>
      <c r="F32" s="308" t="s">
        <v>2273</v>
      </c>
      <c r="G32" s="274" t="s">
        <v>2281</v>
      </c>
      <c r="H32" s="274" t="s">
        <v>2282</v>
      </c>
      <c r="I32" s="274" t="s">
        <v>2283</v>
      </c>
      <c r="J32" s="263" t="s">
        <v>1726</v>
      </c>
      <c r="K32" s="274" t="s">
        <v>2284</v>
      </c>
      <c r="L32" s="274" t="s">
        <v>2285</v>
      </c>
      <c r="M32" s="274" t="s">
        <v>2286</v>
      </c>
      <c r="N32" s="263" t="s">
        <v>1704</v>
      </c>
      <c r="O32" s="274" t="s">
        <v>2287</v>
      </c>
      <c r="P32" s="260" t="s">
        <v>1274</v>
      </c>
      <c r="Q32" s="310" t="s">
        <v>30</v>
      </c>
      <c r="R32" s="264" t="s">
        <v>1260</v>
      </c>
      <c r="S32" s="264" t="s">
        <v>1260</v>
      </c>
      <c r="T32" s="317">
        <v>0.8</v>
      </c>
      <c r="U32" s="267"/>
      <c r="V32" s="267"/>
      <c r="W32" s="264"/>
    </row>
    <row r="33" spans="2:23" s="269" customFormat="1" ht="156" hidden="1" x14ac:dyDescent="0.25">
      <c r="B33" s="255" t="s">
        <v>116</v>
      </c>
      <c r="C33" s="255" t="s">
        <v>41</v>
      </c>
      <c r="D33" s="261" t="s">
        <v>78</v>
      </c>
      <c r="E33" s="293" t="s">
        <v>1772</v>
      </c>
      <c r="F33" s="259" t="s">
        <v>1778</v>
      </c>
      <c r="G33" s="318" t="s">
        <v>2288</v>
      </c>
      <c r="H33" s="313" t="s">
        <v>1773</v>
      </c>
      <c r="I33" s="319" t="s">
        <v>1774</v>
      </c>
      <c r="J33" s="262" t="s">
        <v>1700</v>
      </c>
      <c r="K33" s="313" t="s">
        <v>1775</v>
      </c>
      <c r="L33" s="320" t="s">
        <v>1776</v>
      </c>
      <c r="M33" s="320" t="s">
        <v>2289</v>
      </c>
      <c r="N33" s="255" t="s">
        <v>1704</v>
      </c>
      <c r="O33" s="320" t="s">
        <v>2290</v>
      </c>
      <c r="P33" s="262" t="s">
        <v>1740</v>
      </c>
      <c r="Q33" s="256" t="s">
        <v>30</v>
      </c>
      <c r="R33" s="321">
        <v>0.86</v>
      </c>
      <c r="S33" s="255" t="s">
        <v>1704</v>
      </c>
      <c r="T33" s="285">
        <v>1</v>
      </c>
      <c r="U33" s="267"/>
      <c r="V33" s="267"/>
      <c r="W33" s="264"/>
    </row>
    <row r="34" spans="2:23" s="269" customFormat="1" ht="108" hidden="1" x14ac:dyDescent="0.25">
      <c r="B34" s="255" t="s">
        <v>116</v>
      </c>
      <c r="C34" s="255" t="s">
        <v>41</v>
      </c>
      <c r="D34" s="261" t="s">
        <v>78</v>
      </c>
      <c r="E34" s="322" t="s">
        <v>1777</v>
      </c>
      <c r="F34" s="259" t="s">
        <v>1778</v>
      </c>
      <c r="G34" s="319" t="s">
        <v>1779</v>
      </c>
      <c r="H34" s="319" t="s">
        <v>1780</v>
      </c>
      <c r="I34" s="323" t="s">
        <v>1781</v>
      </c>
      <c r="J34" s="262" t="s">
        <v>1700</v>
      </c>
      <c r="K34" s="318" t="s">
        <v>1782</v>
      </c>
      <c r="L34" s="313" t="s">
        <v>1783</v>
      </c>
      <c r="M34" s="313" t="s">
        <v>2291</v>
      </c>
      <c r="N34" s="255" t="s">
        <v>1704</v>
      </c>
      <c r="O34" s="313" t="s">
        <v>1783</v>
      </c>
      <c r="P34" s="262" t="s">
        <v>1258</v>
      </c>
      <c r="Q34" s="256" t="s">
        <v>30</v>
      </c>
      <c r="R34" s="321">
        <v>0.61699999999999999</v>
      </c>
      <c r="S34" s="255" t="s">
        <v>1704</v>
      </c>
      <c r="T34" s="285">
        <v>0.6</v>
      </c>
      <c r="U34" s="267"/>
      <c r="V34" s="267"/>
      <c r="W34" s="264"/>
    </row>
    <row r="35" spans="2:23" s="269" customFormat="1" ht="260.25" customHeight="1" x14ac:dyDescent="0.25">
      <c r="B35" s="255" t="s">
        <v>1784</v>
      </c>
      <c r="C35" s="255" t="s">
        <v>1260</v>
      </c>
      <c r="D35" s="261" t="s">
        <v>91</v>
      </c>
      <c r="E35" s="262" t="s">
        <v>1785</v>
      </c>
      <c r="F35" s="259" t="s">
        <v>1786</v>
      </c>
      <c r="G35" s="255" t="s">
        <v>1787</v>
      </c>
      <c r="H35" s="261" t="s">
        <v>2292</v>
      </c>
      <c r="I35" s="261" t="s">
        <v>1788</v>
      </c>
      <c r="J35" s="262" t="s">
        <v>1726</v>
      </c>
      <c r="K35" s="261" t="s">
        <v>2293</v>
      </c>
      <c r="L35" s="261" t="s">
        <v>1789</v>
      </c>
      <c r="M35" s="261" t="s">
        <v>2294</v>
      </c>
      <c r="N35" s="255" t="s">
        <v>1704</v>
      </c>
      <c r="O35" s="255" t="s">
        <v>1790</v>
      </c>
      <c r="P35" s="262" t="s">
        <v>1254</v>
      </c>
      <c r="Q35" s="255" t="s">
        <v>30</v>
      </c>
      <c r="R35" s="285">
        <v>0.81</v>
      </c>
      <c r="S35" s="255" t="s">
        <v>1704</v>
      </c>
      <c r="T35" s="304">
        <v>0.9</v>
      </c>
      <c r="U35" s="264">
        <v>0.88</v>
      </c>
      <c r="V35" s="264">
        <v>0.9</v>
      </c>
      <c r="W35" s="264">
        <f>+U35/V35</f>
        <v>0.97777777777777775</v>
      </c>
    </row>
    <row r="36" spans="2:23" s="271" customFormat="1" ht="216" hidden="1" x14ac:dyDescent="0.25">
      <c r="B36" s="263" t="s">
        <v>1784</v>
      </c>
      <c r="C36" s="274" t="s">
        <v>106</v>
      </c>
      <c r="D36" s="263" t="s">
        <v>91</v>
      </c>
      <c r="E36" s="263" t="s">
        <v>1791</v>
      </c>
      <c r="F36" s="308" t="s">
        <v>1792</v>
      </c>
      <c r="G36" s="274" t="s">
        <v>1793</v>
      </c>
      <c r="H36" s="274" t="s">
        <v>1794</v>
      </c>
      <c r="I36" s="274" t="s">
        <v>1795</v>
      </c>
      <c r="J36" s="260" t="s">
        <v>1726</v>
      </c>
      <c r="K36" s="313" t="s">
        <v>2295</v>
      </c>
      <c r="L36" s="274" t="s">
        <v>1789</v>
      </c>
      <c r="M36" s="274" t="s">
        <v>1944</v>
      </c>
      <c r="N36" s="263" t="s">
        <v>1704</v>
      </c>
      <c r="O36" s="274" t="s">
        <v>1796</v>
      </c>
      <c r="P36" s="260" t="s">
        <v>1254</v>
      </c>
      <c r="Q36" s="263" t="s">
        <v>30</v>
      </c>
      <c r="R36" s="324">
        <v>0.91</v>
      </c>
      <c r="S36" s="260" t="s">
        <v>1704</v>
      </c>
      <c r="T36" s="324">
        <v>0.95</v>
      </c>
      <c r="U36" s="264">
        <v>0.93</v>
      </c>
      <c r="V36" s="264">
        <v>0.95</v>
      </c>
      <c r="W36" s="264">
        <f>+U36/V36</f>
        <v>0.97894736842105268</v>
      </c>
    </row>
    <row r="37" spans="2:23" s="269" customFormat="1" ht="300" customHeight="1" x14ac:dyDescent="0.25">
      <c r="B37" s="255" t="s">
        <v>147</v>
      </c>
      <c r="C37" s="255" t="s">
        <v>1694</v>
      </c>
      <c r="D37" s="261" t="s">
        <v>91</v>
      </c>
      <c r="E37" s="262" t="s">
        <v>1835</v>
      </c>
      <c r="F37" s="259" t="s">
        <v>2296</v>
      </c>
      <c r="G37" s="295" t="s">
        <v>1836</v>
      </c>
      <c r="H37" s="295" t="s">
        <v>1837</v>
      </c>
      <c r="I37" s="295" t="s">
        <v>1838</v>
      </c>
      <c r="J37" s="262" t="s">
        <v>1700</v>
      </c>
      <c r="K37" s="261" t="s">
        <v>1839</v>
      </c>
      <c r="L37" s="261" t="s">
        <v>1840</v>
      </c>
      <c r="M37" s="261" t="s">
        <v>1841</v>
      </c>
      <c r="N37" s="255" t="s">
        <v>1704</v>
      </c>
      <c r="O37" s="261" t="s">
        <v>1842</v>
      </c>
      <c r="P37" s="262" t="s">
        <v>1274</v>
      </c>
      <c r="Q37" s="256" t="s">
        <v>60</v>
      </c>
      <c r="R37" s="285">
        <v>1</v>
      </c>
      <c r="S37" s="255" t="s">
        <v>1704</v>
      </c>
      <c r="T37" s="285">
        <v>1</v>
      </c>
      <c r="U37" s="264"/>
      <c r="V37" s="264"/>
      <c r="W37" s="264"/>
    </row>
    <row r="38" spans="2:23" s="271" customFormat="1" ht="192" customHeight="1" x14ac:dyDescent="0.25">
      <c r="B38" s="263" t="s">
        <v>137</v>
      </c>
      <c r="C38" s="325" t="s">
        <v>1694</v>
      </c>
      <c r="D38" s="313" t="s">
        <v>1797</v>
      </c>
      <c r="E38" s="326" t="s">
        <v>1798</v>
      </c>
      <c r="F38" s="274" t="s">
        <v>2297</v>
      </c>
      <c r="G38" s="313" t="s">
        <v>1799</v>
      </c>
      <c r="H38" s="313" t="s">
        <v>1800</v>
      </c>
      <c r="I38" s="313" t="s">
        <v>1801</v>
      </c>
      <c r="J38" s="314" t="s">
        <v>1710</v>
      </c>
      <c r="K38" s="274" t="s">
        <v>2298</v>
      </c>
      <c r="L38" s="313" t="s">
        <v>2299</v>
      </c>
      <c r="M38" s="313" t="s">
        <v>2300</v>
      </c>
      <c r="N38" s="293" t="s">
        <v>1704</v>
      </c>
      <c r="O38" s="274" t="s">
        <v>2301</v>
      </c>
      <c r="P38" s="314" t="s">
        <v>1274</v>
      </c>
      <c r="Q38" s="310" t="s">
        <v>30</v>
      </c>
      <c r="R38" s="266">
        <v>0.7</v>
      </c>
      <c r="S38" s="314" t="s">
        <v>1704</v>
      </c>
      <c r="T38" s="266">
        <v>0.71</v>
      </c>
      <c r="U38" s="267"/>
      <c r="V38" s="267"/>
      <c r="W38" s="264"/>
    </row>
    <row r="39" spans="2:23" s="269" customFormat="1" ht="349.5" customHeight="1" x14ac:dyDescent="0.25">
      <c r="B39" s="263" t="s">
        <v>137</v>
      </c>
      <c r="C39" s="325" t="s">
        <v>1694</v>
      </c>
      <c r="D39" s="313" t="s">
        <v>65</v>
      </c>
      <c r="E39" s="326" t="s">
        <v>1802</v>
      </c>
      <c r="F39" s="261" t="s">
        <v>2297</v>
      </c>
      <c r="G39" s="313" t="s">
        <v>2302</v>
      </c>
      <c r="H39" s="313" t="s">
        <v>1803</v>
      </c>
      <c r="I39" s="313" t="s">
        <v>2303</v>
      </c>
      <c r="J39" s="314" t="s">
        <v>1726</v>
      </c>
      <c r="K39" s="313" t="s">
        <v>2304</v>
      </c>
      <c r="L39" s="313" t="s">
        <v>2305</v>
      </c>
      <c r="M39" s="313" t="s">
        <v>2306</v>
      </c>
      <c r="N39" s="293" t="s">
        <v>1704</v>
      </c>
      <c r="O39" s="313" t="s">
        <v>2307</v>
      </c>
      <c r="P39" s="314" t="s">
        <v>1274</v>
      </c>
      <c r="Q39" s="312" t="s">
        <v>30</v>
      </c>
      <c r="R39" s="285">
        <v>0.96</v>
      </c>
      <c r="S39" s="314" t="s">
        <v>1704</v>
      </c>
      <c r="T39" s="285">
        <v>0.96</v>
      </c>
      <c r="U39" s="267"/>
      <c r="V39" s="267"/>
      <c r="W39" s="264"/>
    </row>
    <row r="40" spans="2:23" s="269" customFormat="1" ht="108" hidden="1" x14ac:dyDescent="0.25">
      <c r="B40" s="255" t="s">
        <v>137</v>
      </c>
      <c r="C40" s="255" t="s">
        <v>1694</v>
      </c>
      <c r="D40" s="327" t="s">
        <v>65</v>
      </c>
      <c r="E40" s="262" t="s">
        <v>1804</v>
      </c>
      <c r="F40" s="261" t="s">
        <v>2297</v>
      </c>
      <c r="G40" s="328" t="s">
        <v>2308</v>
      </c>
      <c r="H40" s="328" t="s">
        <v>1805</v>
      </c>
      <c r="I40" s="328" t="s">
        <v>1806</v>
      </c>
      <c r="J40" s="329" t="s">
        <v>1726</v>
      </c>
      <c r="K40" s="261" t="s">
        <v>2309</v>
      </c>
      <c r="L40" s="328" t="s">
        <v>1807</v>
      </c>
      <c r="M40" s="328" t="s">
        <v>2310</v>
      </c>
      <c r="N40" s="330" t="s">
        <v>1704</v>
      </c>
      <c r="O40" s="328" t="s">
        <v>2311</v>
      </c>
      <c r="P40" s="329" t="s">
        <v>1274</v>
      </c>
      <c r="Q40" s="312" t="s">
        <v>60</v>
      </c>
      <c r="R40" s="285">
        <v>1</v>
      </c>
      <c r="S40" s="329" t="s">
        <v>1704</v>
      </c>
      <c r="T40" s="285">
        <v>1</v>
      </c>
      <c r="U40" s="267"/>
      <c r="V40" s="267"/>
      <c r="W40" s="264"/>
    </row>
    <row r="41" spans="2:23" s="269" customFormat="1" ht="229.5" customHeight="1" x14ac:dyDescent="0.25">
      <c r="B41" s="263" t="s">
        <v>137</v>
      </c>
      <c r="C41" s="263" t="s">
        <v>1694</v>
      </c>
      <c r="D41" s="313" t="s">
        <v>65</v>
      </c>
      <c r="E41" s="260" t="s">
        <v>1808</v>
      </c>
      <c r="F41" s="261" t="s">
        <v>2312</v>
      </c>
      <c r="G41" s="313" t="s">
        <v>2313</v>
      </c>
      <c r="H41" s="313" t="s">
        <v>1809</v>
      </c>
      <c r="I41" s="313" t="s">
        <v>1810</v>
      </c>
      <c r="J41" s="314" t="s">
        <v>1726</v>
      </c>
      <c r="K41" s="261" t="s">
        <v>1811</v>
      </c>
      <c r="L41" s="313" t="s">
        <v>1812</v>
      </c>
      <c r="M41" s="261" t="s">
        <v>2314</v>
      </c>
      <c r="N41" s="293" t="s">
        <v>1704</v>
      </c>
      <c r="O41" s="313" t="s">
        <v>1813</v>
      </c>
      <c r="P41" s="314" t="s">
        <v>1254</v>
      </c>
      <c r="Q41" s="312" t="s">
        <v>30</v>
      </c>
      <c r="R41" s="331">
        <v>6.0000000000000001E-3</v>
      </c>
      <c r="S41" s="314" t="s">
        <v>1704</v>
      </c>
      <c r="T41" s="331">
        <v>0.02</v>
      </c>
      <c r="U41" s="267">
        <v>52</v>
      </c>
      <c r="V41" s="267">
        <v>10411</v>
      </c>
      <c r="W41" s="280">
        <f>+U41/V41</f>
        <v>4.9947171261166077E-3</v>
      </c>
    </row>
    <row r="42" spans="2:23" s="269" customFormat="1" ht="144" hidden="1" x14ac:dyDescent="0.25">
      <c r="B42" s="255" t="s">
        <v>137</v>
      </c>
      <c r="C42" s="255" t="s">
        <v>1694</v>
      </c>
      <c r="D42" s="332" t="s">
        <v>1797</v>
      </c>
      <c r="E42" s="262" t="s">
        <v>1814</v>
      </c>
      <c r="F42" s="261" t="s">
        <v>2312</v>
      </c>
      <c r="G42" s="333" t="s">
        <v>2315</v>
      </c>
      <c r="H42" s="333" t="s">
        <v>1815</v>
      </c>
      <c r="I42" s="334" t="s">
        <v>1816</v>
      </c>
      <c r="J42" s="335" t="s">
        <v>1726</v>
      </c>
      <c r="K42" s="261" t="s">
        <v>2316</v>
      </c>
      <c r="L42" s="333" t="s">
        <v>1817</v>
      </c>
      <c r="M42" s="261" t="s">
        <v>2317</v>
      </c>
      <c r="N42" s="336" t="s">
        <v>1704</v>
      </c>
      <c r="O42" s="333" t="s">
        <v>1818</v>
      </c>
      <c r="P42" s="335" t="s">
        <v>1274</v>
      </c>
      <c r="Q42" s="312" t="s">
        <v>30</v>
      </c>
      <c r="R42" s="331">
        <v>3.5999999999999999E-3</v>
      </c>
      <c r="S42" s="314" t="s">
        <v>1704</v>
      </c>
      <c r="T42" s="331">
        <v>1.7999999999999999E-2</v>
      </c>
      <c r="U42" s="267"/>
      <c r="V42" s="267"/>
      <c r="W42" s="264"/>
    </row>
    <row r="43" spans="2:23" ht="224.25" customHeight="1" x14ac:dyDescent="0.25">
      <c r="B43" s="255" t="s">
        <v>137</v>
      </c>
      <c r="C43" s="255" t="s">
        <v>1694</v>
      </c>
      <c r="D43" s="261" t="s">
        <v>1797</v>
      </c>
      <c r="E43" s="262" t="s">
        <v>1819</v>
      </c>
      <c r="F43" s="261" t="s">
        <v>2297</v>
      </c>
      <c r="G43" s="333" t="s">
        <v>2318</v>
      </c>
      <c r="H43" s="333" t="s">
        <v>1820</v>
      </c>
      <c r="I43" s="333" t="s">
        <v>2319</v>
      </c>
      <c r="J43" s="335" t="s">
        <v>1726</v>
      </c>
      <c r="K43" s="261" t="s">
        <v>1821</v>
      </c>
      <c r="L43" s="333" t="s">
        <v>1822</v>
      </c>
      <c r="M43" s="261" t="s">
        <v>2320</v>
      </c>
      <c r="N43" s="336" t="s">
        <v>1704</v>
      </c>
      <c r="O43" s="333" t="s">
        <v>1823</v>
      </c>
      <c r="P43" s="335" t="s">
        <v>1274</v>
      </c>
      <c r="Q43" s="312" t="s">
        <v>30</v>
      </c>
      <c r="R43" s="331">
        <v>0</v>
      </c>
      <c r="S43" s="314" t="s">
        <v>1260</v>
      </c>
      <c r="T43" s="331">
        <v>0.8</v>
      </c>
      <c r="U43" s="267"/>
      <c r="V43" s="267"/>
      <c r="W43" s="264"/>
    </row>
    <row r="44" spans="2:23" ht="108" hidden="1" x14ac:dyDescent="0.25">
      <c r="B44" s="255" t="s">
        <v>137</v>
      </c>
      <c r="C44" s="255" t="s">
        <v>138</v>
      </c>
      <c r="D44" s="255" t="s">
        <v>65</v>
      </c>
      <c r="E44" s="262" t="s">
        <v>1824</v>
      </c>
      <c r="F44" s="261" t="s">
        <v>2312</v>
      </c>
      <c r="G44" s="295" t="s">
        <v>1825</v>
      </c>
      <c r="H44" s="295" t="s">
        <v>2321</v>
      </c>
      <c r="I44" s="295" t="s">
        <v>1826</v>
      </c>
      <c r="J44" s="262" t="s">
        <v>1726</v>
      </c>
      <c r="K44" s="261" t="s">
        <v>1827</v>
      </c>
      <c r="L44" s="261" t="s">
        <v>1828</v>
      </c>
      <c r="M44" s="261" t="s">
        <v>2322</v>
      </c>
      <c r="N44" s="255" t="s">
        <v>1704</v>
      </c>
      <c r="O44" s="261" t="s">
        <v>2323</v>
      </c>
      <c r="P44" s="311" t="s">
        <v>1274</v>
      </c>
      <c r="Q44" s="266" t="s">
        <v>60</v>
      </c>
      <c r="R44" s="285">
        <v>0.97</v>
      </c>
      <c r="S44" s="283" t="s">
        <v>1704</v>
      </c>
      <c r="T44" s="331">
        <v>0.98</v>
      </c>
      <c r="U44" s="267"/>
      <c r="V44" s="267"/>
      <c r="W44" s="264"/>
    </row>
    <row r="45" spans="2:23" ht="108" hidden="1" x14ac:dyDescent="0.25">
      <c r="B45" s="255" t="s">
        <v>137</v>
      </c>
      <c r="C45" s="255" t="s">
        <v>138</v>
      </c>
      <c r="D45" s="255" t="s">
        <v>65</v>
      </c>
      <c r="E45" s="262" t="s">
        <v>1829</v>
      </c>
      <c r="F45" s="261" t="s">
        <v>2312</v>
      </c>
      <c r="G45" s="295" t="s">
        <v>1830</v>
      </c>
      <c r="H45" s="295" t="s">
        <v>2324</v>
      </c>
      <c r="I45" s="295" t="s">
        <v>1831</v>
      </c>
      <c r="J45" s="262" t="s">
        <v>1726</v>
      </c>
      <c r="K45" s="261" t="s">
        <v>1832</v>
      </c>
      <c r="L45" s="261" t="s">
        <v>1833</v>
      </c>
      <c r="M45" s="261" t="s">
        <v>2325</v>
      </c>
      <c r="N45" s="255" t="s">
        <v>1704</v>
      </c>
      <c r="O45" s="261" t="s">
        <v>1834</v>
      </c>
      <c r="P45" s="311" t="s">
        <v>1254</v>
      </c>
      <c r="Q45" s="266" t="s">
        <v>30</v>
      </c>
      <c r="R45" s="285">
        <v>0.94</v>
      </c>
      <c r="S45" s="283" t="s">
        <v>1704</v>
      </c>
      <c r="T45" s="285">
        <v>1</v>
      </c>
      <c r="U45" s="267">
        <v>6</v>
      </c>
      <c r="V45" s="267">
        <v>6</v>
      </c>
      <c r="W45" s="264">
        <f>+U45/V45</f>
        <v>1</v>
      </c>
    </row>
    <row r="46" spans="2:23" s="269" customFormat="1" ht="240" customHeight="1" x14ac:dyDescent="0.25">
      <c r="B46" s="255" t="s">
        <v>1843</v>
      </c>
      <c r="C46" s="255" t="s">
        <v>1694</v>
      </c>
      <c r="D46" s="274" t="s">
        <v>91</v>
      </c>
      <c r="E46" s="260" t="s">
        <v>1844</v>
      </c>
      <c r="F46" s="308" t="s">
        <v>1845</v>
      </c>
      <c r="G46" s="274" t="s">
        <v>1846</v>
      </c>
      <c r="H46" s="274" t="s">
        <v>1847</v>
      </c>
      <c r="I46" s="274" t="s">
        <v>1848</v>
      </c>
      <c r="J46" s="262" t="s">
        <v>1726</v>
      </c>
      <c r="K46" s="274" t="s">
        <v>1849</v>
      </c>
      <c r="L46" s="274" t="s">
        <v>1850</v>
      </c>
      <c r="M46" s="274" t="s">
        <v>1851</v>
      </c>
      <c r="N46" s="274" t="s">
        <v>1704</v>
      </c>
      <c r="O46" s="274" t="s">
        <v>1850</v>
      </c>
      <c r="P46" s="262" t="s">
        <v>1740</v>
      </c>
      <c r="Q46" s="312" t="s">
        <v>60</v>
      </c>
      <c r="R46" s="266">
        <v>0.26</v>
      </c>
      <c r="S46" s="272" t="s">
        <v>1704</v>
      </c>
      <c r="T46" s="266">
        <v>1</v>
      </c>
      <c r="U46" s="267"/>
      <c r="V46" s="267"/>
      <c r="W46" s="264"/>
    </row>
    <row r="47" spans="2:23" s="276" customFormat="1" ht="96" hidden="1" x14ac:dyDescent="0.25">
      <c r="B47" s="255" t="s">
        <v>1843</v>
      </c>
      <c r="C47" s="255" t="s">
        <v>1694</v>
      </c>
      <c r="D47" s="274" t="s">
        <v>91</v>
      </c>
      <c r="E47" s="260" t="s">
        <v>1852</v>
      </c>
      <c r="F47" s="308" t="s">
        <v>1845</v>
      </c>
      <c r="G47" s="274" t="s">
        <v>1853</v>
      </c>
      <c r="H47" s="274" t="s">
        <v>1854</v>
      </c>
      <c r="I47" s="274" t="s">
        <v>1855</v>
      </c>
      <c r="J47" s="262" t="s">
        <v>1700</v>
      </c>
      <c r="K47" s="261" t="s">
        <v>1856</v>
      </c>
      <c r="L47" s="261" t="s">
        <v>1857</v>
      </c>
      <c r="M47" s="261" t="s">
        <v>1858</v>
      </c>
      <c r="N47" s="295" t="s">
        <v>1704</v>
      </c>
      <c r="O47" s="261" t="s">
        <v>2326</v>
      </c>
      <c r="P47" s="262" t="s">
        <v>1740</v>
      </c>
      <c r="Q47" s="312" t="s">
        <v>60</v>
      </c>
      <c r="R47" s="285" t="s">
        <v>1260</v>
      </c>
      <c r="S47" s="295" t="s">
        <v>1260</v>
      </c>
      <c r="T47" s="285">
        <v>0.05</v>
      </c>
      <c r="U47" s="270"/>
      <c r="V47" s="270"/>
      <c r="W47" s="266"/>
    </row>
    <row r="48" spans="2:23" s="269" customFormat="1" ht="241.5" customHeight="1" x14ac:dyDescent="0.25">
      <c r="B48" s="255" t="s">
        <v>177</v>
      </c>
      <c r="C48" s="293" t="s">
        <v>1694</v>
      </c>
      <c r="D48" s="255" t="s">
        <v>91</v>
      </c>
      <c r="E48" s="262" t="s">
        <v>1859</v>
      </c>
      <c r="F48" s="259" t="s">
        <v>1860</v>
      </c>
      <c r="G48" s="261" t="s">
        <v>1861</v>
      </c>
      <c r="H48" s="261" t="s">
        <v>1862</v>
      </c>
      <c r="I48" s="261" t="s">
        <v>1863</v>
      </c>
      <c r="J48" s="262" t="s">
        <v>1726</v>
      </c>
      <c r="K48" s="261" t="s">
        <v>1864</v>
      </c>
      <c r="L48" s="261" t="s">
        <v>1865</v>
      </c>
      <c r="M48" s="274" t="s">
        <v>1866</v>
      </c>
      <c r="N48" s="261" t="s">
        <v>1867</v>
      </c>
      <c r="O48" s="261" t="s">
        <v>1868</v>
      </c>
      <c r="P48" s="311" t="s">
        <v>1254</v>
      </c>
      <c r="Q48" s="312" t="s">
        <v>30</v>
      </c>
      <c r="R48" s="285">
        <v>0.90728566590186488</v>
      </c>
      <c r="S48" s="255" t="s">
        <v>1704</v>
      </c>
      <c r="T48" s="285">
        <v>1</v>
      </c>
      <c r="U48" s="267">
        <v>14483225643</v>
      </c>
      <c r="V48" s="267">
        <v>18585853137</v>
      </c>
      <c r="W48" s="264">
        <f>+U48/V48</f>
        <v>0.77926073859732337</v>
      </c>
    </row>
    <row r="49" spans="2:23" s="269" customFormat="1" ht="277.5" customHeight="1" x14ac:dyDescent="0.25">
      <c r="B49" s="255" t="s">
        <v>177</v>
      </c>
      <c r="C49" s="293" t="s">
        <v>1694</v>
      </c>
      <c r="D49" s="255" t="s">
        <v>91</v>
      </c>
      <c r="E49" s="262" t="s">
        <v>1869</v>
      </c>
      <c r="F49" s="259" t="s">
        <v>1860</v>
      </c>
      <c r="G49" s="261" t="s">
        <v>1870</v>
      </c>
      <c r="H49" s="261" t="s">
        <v>1871</v>
      </c>
      <c r="I49" s="261" t="s">
        <v>1872</v>
      </c>
      <c r="J49" s="262" t="s">
        <v>1726</v>
      </c>
      <c r="K49" s="261" t="s">
        <v>1873</v>
      </c>
      <c r="L49" s="261" t="s">
        <v>1874</v>
      </c>
      <c r="M49" s="261" t="s">
        <v>1875</v>
      </c>
      <c r="N49" s="261" t="s">
        <v>1867</v>
      </c>
      <c r="O49" s="261" t="s">
        <v>1876</v>
      </c>
      <c r="P49" s="311" t="s">
        <v>1254</v>
      </c>
      <c r="Q49" s="312" t="s">
        <v>30</v>
      </c>
      <c r="R49" s="285">
        <v>0.8</v>
      </c>
      <c r="S49" s="255" t="s">
        <v>1704</v>
      </c>
      <c r="T49" s="285">
        <v>1</v>
      </c>
      <c r="U49" s="267">
        <v>13</v>
      </c>
      <c r="V49" s="267">
        <v>13</v>
      </c>
      <c r="W49" s="264">
        <f>+U49/V49</f>
        <v>1</v>
      </c>
    </row>
    <row r="50" spans="2:23" s="269" customFormat="1" ht="108" hidden="1" x14ac:dyDescent="0.25">
      <c r="B50" s="255" t="s">
        <v>187</v>
      </c>
      <c r="C50" s="255" t="s">
        <v>1260</v>
      </c>
      <c r="D50" s="255" t="s">
        <v>65</v>
      </c>
      <c r="E50" s="255" t="s">
        <v>1877</v>
      </c>
      <c r="F50" s="261" t="s">
        <v>2297</v>
      </c>
      <c r="G50" s="337" t="s">
        <v>1878</v>
      </c>
      <c r="H50" s="337" t="s">
        <v>1879</v>
      </c>
      <c r="I50" s="337" t="s">
        <v>1880</v>
      </c>
      <c r="J50" s="337" t="s">
        <v>1726</v>
      </c>
      <c r="K50" s="337" t="s">
        <v>1881</v>
      </c>
      <c r="L50" s="337" t="s">
        <v>2327</v>
      </c>
      <c r="M50" s="337" t="s">
        <v>2328</v>
      </c>
      <c r="N50" s="337" t="s">
        <v>2329</v>
      </c>
      <c r="O50" s="337" t="s">
        <v>2330</v>
      </c>
      <c r="P50" s="337" t="s">
        <v>1740</v>
      </c>
      <c r="Q50" s="312" t="s">
        <v>30</v>
      </c>
      <c r="R50" s="338">
        <v>0.95</v>
      </c>
      <c r="S50" s="255" t="s">
        <v>1704</v>
      </c>
      <c r="T50" s="266">
        <v>1</v>
      </c>
      <c r="U50" s="316"/>
      <c r="V50" s="316"/>
      <c r="W50" s="294"/>
    </row>
    <row r="51" spans="2:23" s="269" customFormat="1" ht="235.5" customHeight="1" x14ac:dyDescent="0.25">
      <c r="B51" s="255" t="s">
        <v>187</v>
      </c>
      <c r="C51" s="255" t="s">
        <v>1260</v>
      </c>
      <c r="D51" s="255" t="s">
        <v>65</v>
      </c>
      <c r="E51" s="255" t="s">
        <v>2331</v>
      </c>
      <c r="F51" s="261" t="s">
        <v>2297</v>
      </c>
      <c r="G51" s="337" t="s">
        <v>2332</v>
      </c>
      <c r="H51" s="337" t="s">
        <v>2333</v>
      </c>
      <c r="I51" s="337" t="s">
        <v>2334</v>
      </c>
      <c r="J51" s="337" t="s">
        <v>1726</v>
      </c>
      <c r="K51" s="337" t="s">
        <v>2335</v>
      </c>
      <c r="L51" s="337" t="s">
        <v>2336</v>
      </c>
      <c r="M51" s="337" t="s">
        <v>2337</v>
      </c>
      <c r="N51" s="337" t="s">
        <v>2329</v>
      </c>
      <c r="O51" s="293" t="s">
        <v>2338</v>
      </c>
      <c r="P51" s="337" t="s">
        <v>1740</v>
      </c>
      <c r="Q51" s="312" t="s">
        <v>30</v>
      </c>
      <c r="R51" s="339">
        <v>1</v>
      </c>
      <c r="S51" s="255" t="s">
        <v>1704</v>
      </c>
      <c r="T51" s="285">
        <v>1</v>
      </c>
      <c r="U51" s="316"/>
      <c r="V51" s="316"/>
      <c r="W51" s="294"/>
    </row>
    <row r="52" spans="2:23" s="269" customFormat="1" ht="108" hidden="1" x14ac:dyDescent="0.25">
      <c r="B52" s="255" t="s">
        <v>187</v>
      </c>
      <c r="C52" s="255" t="s">
        <v>1260</v>
      </c>
      <c r="D52" s="255" t="s">
        <v>65</v>
      </c>
      <c r="E52" s="255" t="s">
        <v>1882</v>
      </c>
      <c r="F52" s="261" t="s">
        <v>2297</v>
      </c>
      <c r="G52" s="293" t="s">
        <v>2339</v>
      </c>
      <c r="H52" s="293" t="s">
        <v>1883</v>
      </c>
      <c r="I52" s="293" t="s">
        <v>2340</v>
      </c>
      <c r="J52" s="293" t="s">
        <v>1700</v>
      </c>
      <c r="K52" s="293" t="s">
        <v>2341</v>
      </c>
      <c r="L52" s="293" t="s">
        <v>2342</v>
      </c>
      <c r="M52" s="293" t="s">
        <v>1884</v>
      </c>
      <c r="N52" s="293" t="s">
        <v>2329</v>
      </c>
      <c r="O52" s="293" t="s">
        <v>1885</v>
      </c>
      <c r="P52" s="293" t="s">
        <v>1740</v>
      </c>
      <c r="Q52" s="312" t="s">
        <v>30</v>
      </c>
      <c r="R52" s="338">
        <v>0.84</v>
      </c>
      <c r="S52" s="263" t="s">
        <v>1704</v>
      </c>
      <c r="T52" s="266">
        <v>0.85</v>
      </c>
      <c r="U52" s="316"/>
      <c r="V52" s="316"/>
      <c r="W52" s="294"/>
    </row>
    <row r="53" spans="2:23" s="269" customFormat="1" ht="258.75" customHeight="1" x14ac:dyDescent="0.25">
      <c r="B53" s="255" t="s">
        <v>187</v>
      </c>
      <c r="C53" s="255" t="s">
        <v>1260</v>
      </c>
      <c r="D53" s="255" t="s">
        <v>65</v>
      </c>
      <c r="E53" s="255" t="s">
        <v>1886</v>
      </c>
      <c r="F53" s="261" t="s">
        <v>2343</v>
      </c>
      <c r="G53" s="293" t="s">
        <v>2344</v>
      </c>
      <c r="H53" s="293" t="s">
        <v>2345</v>
      </c>
      <c r="I53" s="293" t="s">
        <v>2346</v>
      </c>
      <c r="J53" s="293" t="s">
        <v>1700</v>
      </c>
      <c r="K53" s="293" t="s">
        <v>2347</v>
      </c>
      <c r="L53" s="293" t="s">
        <v>2348</v>
      </c>
      <c r="M53" s="293" t="s">
        <v>2349</v>
      </c>
      <c r="N53" s="293" t="s">
        <v>2329</v>
      </c>
      <c r="O53" s="293" t="s">
        <v>1887</v>
      </c>
      <c r="P53" s="293" t="s">
        <v>1254</v>
      </c>
      <c r="Q53" s="312" t="s">
        <v>30</v>
      </c>
      <c r="R53" s="338">
        <v>0.72</v>
      </c>
      <c r="S53" s="263" t="s">
        <v>1704</v>
      </c>
      <c r="T53" s="266">
        <v>0.75</v>
      </c>
      <c r="U53" s="267"/>
      <c r="V53" s="267"/>
      <c r="W53" s="264"/>
    </row>
    <row r="54" spans="2:23" s="271" customFormat="1" ht="203.25" customHeight="1" x14ac:dyDescent="0.25">
      <c r="B54" s="263" t="s">
        <v>195</v>
      </c>
      <c r="C54" s="263" t="s">
        <v>1694</v>
      </c>
      <c r="D54" s="274" t="s">
        <v>65</v>
      </c>
      <c r="E54" s="260" t="s">
        <v>1888</v>
      </c>
      <c r="F54" s="308" t="s">
        <v>1889</v>
      </c>
      <c r="G54" s="263" t="s">
        <v>1890</v>
      </c>
      <c r="H54" s="274" t="s">
        <v>2350</v>
      </c>
      <c r="I54" s="274" t="s">
        <v>1891</v>
      </c>
      <c r="J54" s="263" t="s">
        <v>1726</v>
      </c>
      <c r="K54" s="274" t="s">
        <v>1892</v>
      </c>
      <c r="L54" s="274" t="s">
        <v>1893</v>
      </c>
      <c r="M54" s="274" t="s">
        <v>1894</v>
      </c>
      <c r="N54" s="263" t="s">
        <v>1704</v>
      </c>
      <c r="O54" s="340" t="s">
        <v>1895</v>
      </c>
      <c r="P54" s="260" t="s">
        <v>1254</v>
      </c>
      <c r="Q54" s="341" t="s">
        <v>30</v>
      </c>
      <c r="R54" s="342">
        <v>1</v>
      </c>
      <c r="S54" s="342" t="s">
        <v>1704</v>
      </c>
      <c r="T54" s="342">
        <v>1</v>
      </c>
      <c r="U54" s="267">
        <v>5375</v>
      </c>
      <c r="V54" s="267">
        <v>5375</v>
      </c>
      <c r="W54" s="264">
        <v>1</v>
      </c>
    </row>
    <row r="55" spans="2:23" s="271" customFormat="1" ht="203.25" customHeight="1" x14ac:dyDescent="0.25">
      <c r="B55" s="263" t="s">
        <v>195</v>
      </c>
      <c r="C55" s="263" t="s">
        <v>1694</v>
      </c>
      <c r="D55" s="274" t="s">
        <v>65</v>
      </c>
      <c r="E55" s="260" t="s">
        <v>1896</v>
      </c>
      <c r="F55" s="308" t="s">
        <v>1889</v>
      </c>
      <c r="G55" s="263" t="s">
        <v>1897</v>
      </c>
      <c r="H55" s="274" t="s">
        <v>1898</v>
      </c>
      <c r="I55" s="274" t="s">
        <v>1899</v>
      </c>
      <c r="J55" s="263" t="s">
        <v>1726</v>
      </c>
      <c r="K55" s="274" t="s">
        <v>1900</v>
      </c>
      <c r="L55" s="274" t="s">
        <v>1901</v>
      </c>
      <c r="M55" s="274" t="s">
        <v>1902</v>
      </c>
      <c r="N55" s="263" t="s">
        <v>1704</v>
      </c>
      <c r="O55" s="255" t="s">
        <v>1903</v>
      </c>
      <c r="P55" s="260" t="s">
        <v>1740</v>
      </c>
      <c r="Q55" s="341" t="s">
        <v>30</v>
      </c>
      <c r="R55" s="264">
        <v>1</v>
      </c>
      <c r="S55" s="342" t="s">
        <v>1704</v>
      </c>
      <c r="T55" s="342">
        <v>1</v>
      </c>
      <c r="U55" s="316"/>
      <c r="V55" s="316"/>
      <c r="W55" s="294"/>
    </row>
    <row r="56" spans="2:23" s="271" customFormat="1" ht="203.25" customHeight="1" x14ac:dyDescent="0.25">
      <c r="B56" s="263" t="s">
        <v>195</v>
      </c>
      <c r="C56" s="263" t="s">
        <v>1694</v>
      </c>
      <c r="D56" s="274" t="s">
        <v>65</v>
      </c>
      <c r="E56" s="260" t="s">
        <v>1904</v>
      </c>
      <c r="F56" s="308" t="s">
        <v>1889</v>
      </c>
      <c r="G56" s="263" t="s">
        <v>1905</v>
      </c>
      <c r="H56" s="274" t="s">
        <v>1906</v>
      </c>
      <c r="I56" s="274" t="s">
        <v>1907</v>
      </c>
      <c r="J56" s="263" t="s">
        <v>1726</v>
      </c>
      <c r="K56" s="274" t="s">
        <v>1908</v>
      </c>
      <c r="L56" s="274" t="s">
        <v>1909</v>
      </c>
      <c r="M56" s="274" t="s">
        <v>1910</v>
      </c>
      <c r="N56" s="263" t="s">
        <v>1704</v>
      </c>
      <c r="O56" s="255" t="s">
        <v>1911</v>
      </c>
      <c r="P56" s="260" t="s">
        <v>1274</v>
      </c>
      <c r="Q56" s="341" t="s">
        <v>30</v>
      </c>
      <c r="R56" s="264">
        <v>0.8</v>
      </c>
      <c r="S56" s="342" t="s">
        <v>1704</v>
      </c>
      <c r="T56" s="342">
        <v>1</v>
      </c>
      <c r="U56" s="316"/>
      <c r="V56" s="316"/>
      <c r="W56" s="294"/>
    </row>
    <row r="57" spans="2:23" s="271" customFormat="1" ht="203.25" customHeight="1" x14ac:dyDescent="0.25">
      <c r="B57" s="263" t="s">
        <v>195</v>
      </c>
      <c r="C57" s="263" t="s">
        <v>1694</v>
      </c>
      <c r="D57" s="274" t="s">
        <v>65</v>
      </c>
      <c r="E57" s="260" t="s">
        <v>1912</v>
      </c>
      <c r="F57" s="308" t="s">
        <v>1889</v>
      </c>
      <c r="G57" s="263" t="s">
        <v>1913</v>
      </c>
      <c r="H57" s="274" t="s">
        <v>1914</v>
      </c>
      <c r="I57" s="274" t="s">
        <v>1915</v>
      </c>
      <c r="J57" s="263" t="s">
        <v>1726</v>
      </c>
      <c r="K57" s="274" t="s">
        <v>1916</v>
      </c>
      <c r="L57" s="274" t="s">
        <v>1917</v>
      </c>
      <c r="M57" s="274" t="s">
        <v>1918</v>
      </c>
      <c r="N57" s="263" t="s">
        <v>1704</v>
      </c>
      <c r="O57" s="255" t="s">
        <v>1919</v>
      </c>
      <c r="P57" s="260" t="s">
        <v>1740</v>
      </c>
      <c r="Q57" s="341" t="s">
        <v>30</v>
      </c>
      <c r="R57" s="264">
        <v>1</v>
      </c>
      <c r="S57" s="342" t="s">
        <v>1704</v>
      </c>
      <c r="T57" s="342">
        <v>1</v>
      </c>
      <c r="U57" s="267"/>
      <c r="V57" s="267"/>
      <c r="W57" s="264"/>
    </row>
    <row r="58" spans="2:23" s="276" customFormat="1" ht="200.25" customHeight="1" x14ac:dyDescent="0.25">
      <c r="B58" s="255" t="s">
        <v>203</v>
      </c>
      <c r="C58" s="255" t="s">
        <v>1694</v>
      </c>
      <c r="D58" s="261" t="s">
        <v>65</v>
      </c>
      <c r="E58" s="262" t="s">
        <v>1920</v>
      </c>
      <c r="F58" s="259" t="s">
        <v>1921</v>
      </c>
      <c r="G58" s="261" t="s">
        <v>1922</v>
      </c>
      <c r="H58" s="261" t="s">
        <v>1923</v>
      </c>
      <c r="I58" s="261" t="s">
        <v>1924</v>
      </c>
      <c r="J58" s="262" t="s">
        <v>1726</v>
      </c>
      <c r="K58" s="261" t="s">
        <v>2351</v>
      </c>
      <c r="L58" s="261" t="s">
        <v>1925</v>
      </c>
      <c r="M58" s="261" t="s">
        <v>1926</v>
      </c>
      <c r="N58" s="261" t="s">
        <v>1704</v>
      </c>
      <c r="O58" s="261" t="s">
        <v>1927</v>
      </c>
      <c r="P58" s="255" t="s">
        <v>1274</v>
      </c>
      <c r="Q58" s="255" t="s">
        <v>60</v>
      </c>
      <c r="R58" s="285">
        <v>1</v>
      </c>
      <c r="S58" s="255" t="s">
        <v>1704</v>
      </c>
      <c r="T58" s="285">
        <v>1</v>
      </c>
      <c r="U58" s="267"/>
      <c r="V58" s="267"/>
      <c r="W58" s="264"/>
    </row>
    <row r="59" spans="2:23" s="269" customFormat="1" ht="200.25" customHeight="1" x14ac:dyDescent="0.25">
      <c r="B59" s="255" t="s">
        <v>203</v>
      </c>
      <c r="C59" s="255" t="s">
        <v>1694</v>
      </c>
      <c r="D59" s="261" t="s">
        <v>65</v>
      </c>
      <c r="E59" s="285" t="s">
        <v>1928</v>
      </c>
      <c r="F59" s="259" t="s">
        <v>1921</v>
      </c>
      <c r="G59" s="261" t="s">
        <v>1929</v>
      </c>
      <c r="H59" s="261" t="s">
        <v>1930</v>
      </c>
      <c r="I59" s="261" t="s">
        <v>1931</v>
      </c>
      <c r="J59" s="262" t="s">
        <v>1726</v>
      </c>
      <c r="K59" s="257" t="s">
        <v>2352</v>
      </c>
      <c r="L59" s="261" t="s">
        <v>1932</v>
      </c>
      <c r="M59" s="257" t="s">
        <v>1933</v>
      </c>
      <c r="N59" s="261" t="s">
        <v>1704</v>
      </c>
      <c r="O59" s="257" t="s">
        <v>1934</v>
      </c>
      <c r="P59" s="255" t="s">
        <v>1274</v>
      </c>
      <c r="Q59" s="255" t="s">
        <v>60</v>
      </c>
      <c r="R59" s="266" t="s">
        <v>1260</v>
      </c>
      <c r="S59" s="255" t="s">
        <v>1704</v>
      </c>
      <c r="T59" s="285">
        <v>1</v>
      </c>
      <c r="U59" s="267"/>
      <c r="V59" s="267"/>
      <c r="W59" s="264"/>
    </row>
    <row r="60" spans="2:23" s="275" customFormat="1" ht="120" hidden="1" x14ac:dyDescent="0.25">
      <c r="B60" s="263" t="s">
        <v>212</v>
      </c>
      <c r="C60" s="263" t="s">
        <v>1694</v>
      </c>
      <c r="D60" s="274" t="s">
        <v>65</v>
      </c>
      <c r="E60" s="260" t="s">
        <v>1935</v>
      </c>
      <c r="F60" s="308" t="s">
        <v>1936</v>
      </c>
      <c r="G60" s="263" t="s">
        <v>1937</v>
      </c>
      <c r="H60" s="274" t="s">
        <v>1938</v>
      </c>
      <c r="I60" s="274" t="s">
        <v>1939</v>
      </c>
      <c r="J60" s="343" t="s">
        <v>1700</v>
      </c>
      <c r="K60" s="274" t="s">
        <v>1940</v>
      </c>
      <c r="L60" s="274" t="s">
        <v>1941</v>
      </c>
      <c r="M60" s="274" t="s">
        <v>1942</v>
      </c>
      <c r="N60" s="263" t="s">
        <v>1867</v>
      </c>
      <c r="O60" s="274" t="s">
        <v>1941</v>
      </c>
      <c r="P60" s="260" t="s">
        <v>1254</v>
      </c>
      <c r="Q60" s="315" t="s">
        <v>30</v>
      </c>
      <c r="R60" s="266">
        <v>1</v>
      </c>
      <c r="S60" s="263" t="s">
        <v>1704</v>
      </c>
      <c r="T60" s="266">
        <v>1</v>
      </c>
      <c r="U60" s="270">
        <v>2</v>
      </c>
      <c r="V60" s="270">
        <v>2</v>
      </c>
      <c r="W60" s="266">
        <f>+U60/V60</f>
        <v>1</v>
      </c>
    </row>
    <row r="61" spans="2:23" s="269" customFormat="1" ht="200.25" customHeight="1" x14ac:dyDescent="0.25">
      <c r="B61" s="255" t="s">
        <v>212</v>
      </c>
      <c r="C61" s="261" t="s">
        <v>106</v>
      </c>
      <c r="D61" s="255" t="s">
        <v>65</v>
      </c>
      <c r="E61" s="255" t="s">
        <v>1943</v>
      </c>
      <c r="F61" s="308" t="s">
        <v>1969</v>
      </c>
      <c r="G61" s="261" t="s">
        <v>2353</v>
      </c>
      <c r="H61" s="261" t="s">
        <v>2354</v>
      </c>
      <c r="I61" s="261" t="s">
        <v>2355</v>
      </c>
      <c r="J61" s="262" t="s">
        <v>1726</v>
      </c>
      <c r="K61" s="344" t="s">
        <v>2356</v>
      </c>
      <c r="L61" s="274" t="s">
        <v>2357</v>
      </c>
      <c r="M61" s="274" t="s">
        <v>2358</v>
      </c>
      <c r="N61" s="261" t="s">
        <v>1704</v>
      </c>
      <c r="O61" s="274" t="s">
        <v>2359</v>
      </c>
      <c r="P61" s="260" t="s">
        <v>1274</v>
      </c>
      <c r="Q61" s="263" t="s">
        <v>30</v>
      </c>
      <c r="R61" s="266">
        <v>0.92</v>
      </c>
      <c r="S61" s="263" t="s">
        <v>1704</v>
      </c>
      <c r="T61" s="266">
        <v>0.98</v>
      </c>
      <c r="U61" s="264"/>
      <c r="V61" s="264"/>
      <c r="W61" s="264"/>
    </row>
    <row r="62" spans="2:23" s="269" customFormat="1" ht="180" customHeight="1" x14ac:dyDescent="0.25">
      <c r="B62" s="255" t="s">
        <v>221</v>
      </c>
      <c r="C62" s="255" t="s">
        <v>26</v>
      </c>
      <c r="D62" s="261" t="s">
        <v>65</v>
      </c>
      <c r="E62" s="255" t="s">
        <v>1945</v>
      </c>
      <c r="F62" s="259" t="s">
        <v>2360</v>
      </c>
      <c r="G62" s="261" t="s">
        <v>1946</v>
      </c>
      <c r="H62" s="261" t="s">
        <v>1947</v>
      </c>
      <c r="I62" s="261" t="s">
        <v>1948</v>
      </c>
      <c r="J62" s="262" t="s">
        <v>1726</v>
      </c>
      <c r="K62" s="328" t="s">
        <v>1949</v>
      </c>
      <c r="L62" s="261" t="s">
        <v>1950</v>
      </c>
      <c r="M62" s="272" t="s">
        <v>1951</v>
      </c>
      <c r="N62" s="255" t="s">
        <v>1704</v>
      </c>
      <c r="O62" s="261" t="s">
        <v>1952</v>
      </c>
      <c r="P62" s="262" t="s">
        <v>1274</v>
      </c>
      <c r="Q62" s="256" t="s">
        <v>30</v>
      </c>
      <c r="R62" s="340">
        <v>0.89</v>
      </c>
      <c r="S62" s="285" t="s">
        <v>1704</v>
      </c>
      <c r="T62" s="345">
        <v>0.9</v>
      </c>
      <c r="U62" s="267"/>
      <c r="V62" s="267"/>
      <c r="W62" s="264"/>
    </row>
    <row r="63" spans="2:23" s="269" customFormat="1" ht="233.25" customHeight="1" x14ac:dyDescent="0.25">
      <c r="B63" s="263" t="s">
        <v>1953</v>
      </c>
      <c r="C63" s="263" t="s">
        <v>56</v>
      </c>
      <c r="D63" s="261" t="s">
        <v>1954</v>
      </c>
      <c r="E63" s="262" t="s">
        <v>1955</v>
      </c>
      <c r="F63" s="259" t="s">
        <v>1956</v>
      </c>
      <c r="G63" s="261" t="s">
        <v>1957</v>
      </c>
      <c r="H63" s="261" t="s">
        <v>1958</v>
      </c>
      <c r="I63" s="295" t="s">
        <v>1959</v>
      </c>
      <c r="J63" s="262" t="s">
        <v>1726</v>
      </c>
      <c r="K63" s="261" t="s">
        <v>1960</v>
      </c>
      <c r="L63" s="261" t="s">
        <v>1961</v>
      </c>
      <c r="M63" s="261" t="s">
        <v>1962</v>
      </c>
      <c r="N63" s="255" t="s">
        <v>1704</v>
      </c>
      <c r="O63" s="261" t="s">
        <v>1963</v>
      </c>
      <c r="P63" s="262" t="s">
        <v>1274</v>
      </c>
      <c r="Q63" s="256" t="s">
        <v>30</v>
      </c>
      <c r="R63" s="285">
        <v>0.53</v>
      </c>
      <c r="S63" s="255" t="s">
        <v>1704</v>
      </c>
      <c r="T63" s="285">
        <v>0.6</v>
      </c>
      <c r="U63" s="267"/>
      <c r="V63" s="267"/>
      <c r="W63" s="264"/>
    </row>
    <row r="64" spans="2:23" s="269" customFormat="1" ht="210" customHeight="1" x14ac:dyDescent="0.25">
      <c r="B64" s="255" t="s">
        <v>221</v>
      </c>
      <c r="C64" s="255" t="s">
        <v>83</v>
      </c>
      <c r="D64" s="274" t="s">
        <v>1763</v>
      </c>
      <c r="E64" s="262" t="s">
        <v>1964</v>
      </c>
      <c r="F64" s="259" t="s">
        <v>2361</v>
      </c>
      <c r="G64" s="274" t="s">
        <v>2362</v>
      </c>
      <c r="H64" s="274" t="s">
        <v>2363</v>
      </c>
      <c r="I64" s="261" t="s">
        <v>2364</v>
      </c>
      <c r="J64" s="262" t="s">
        <v>1726</v>
      </c>
      <c r="K64" s="274" t="s">
        <v>2365</v>
      </c>
      <c r="L64" s="261" t="s">
        <v>1965</v>
      </c>
      <c r="M64" s="274" t="s">
        <v>2366</v>
      </c>
      <c r="N64" s="261" t="s">
        <v>1704</v>
      </c>
      <c r="O64" s="261" t="s">
        <v>1966</v>
      </c>
      <c r="P64" s="262" t="s">
        <v>1254</v>
      </c>
      <c r="Q64" s="263" t="s">
        <v>60</v>
      </c>
      <c r="R64" s="285" t="s">
        <v>1967</v>
      </c>
      <c r="S64" s="255" t="s">
        <v>1704</v>
      </c>
      <c r="T64" s="285">
        <v>0.4</v>
      </c>
      <c r="U64" s="277">
        <v>472</v>
      </c>
      <c r="V64" s="277">
        <v>2199</v>
      </c>
      <c r="W64" s="264">
        <f>U64/V64</f>
        <v>0.2146430195543429</v>
      </c>
    </row>
    <row r="65" spans="1:23" s="269" customFormat="1" ht="221.25" customHeight="1" x14ac:dyDescent="0.25">
      <c r="B65" s="255" t="s">
        <v>221</v>
      </c>
      <c r="C65" s="255" t="s">
        <v>95</v>
      </c>
      <c r="D65" s="261" t="s">
        <v>35</v>
      </c>
      <c r="E65" s="262" t="s">
        <v>1968</v>
      </c>
      <c r="F65" s="259" t="s">
        <v>1969</v>
      </c>
      <c r="G65" s="261" t="s">
        <v>2367</v>
      </c>
      <c r="H65" s="261" t="s">
        <v>1970</v>
      </c>
      <c r="I65" s="261" t="s">
        <v>1971</v>
      </c>
      <c r="J65" s="262" t="s">
        <v>1726</v>
      </c>
      <c r="K65" s="261" t="s">
        <v>1972</v>
      </c>
      <c r="L65" s="261" t="s">
        <v>1973</v>
      </c>
      <c r="M65" s="261" t="s">
        <v>2368</v>
      </c>
      <c r="N65" s="255" t="s">
        <v>1867</v>
      </c>
      <c r="O65" s="261" t="s">
        <v>1974</v>
      </c>
      <c r="P65" s="263" t="s">
        <v>1274</v>
      </c>
      <c r="Q65" s="263" t="s">
        <v>60</v>
      </c>
      <c r="R65" s="285">
        <v>1</v>
      </c>
      <c r="S65" s="255" t="s">
        <v>1704</v>
      </c>
      <c r="T65" s="285">
        <v>1</v>
      </c>
      <c r="U65" s="267"/>
      <c r="V65" s="267"/>
      <c r="W65" s="264"/>
    </row>
    <row r="66" spans="1:23" s="269" customFormat="1" ht="288" customHeight="1" x14ac:dyDescent="0.25">
      <c r="B66" s="255" t="s">
        <v>221</v>
      </c>
      <c r="C66" s="255" t="s">
        <v>95</v>
      </c>
      <c r="D66" s="274" t="s">
        <v>35</v>
      </c>
      <c r="E66" s="260" t="s">
        <v>1975</v>
      </c>
      <c r="F66" s="259" t="s">
        <v>1969</v>
      </c>
      <c r="G66" s="274" t="s">
        <v>2369</v>
      </c>
      <c r="H66" s="274" t="s">
        <v>1976</v>
      </c>
      <c r="I66" s="274" t="s">
        <v>1977</v>
      </c>
      <c r="J66" s="262" t="s">
        <v>1726</v>
      </c>
      <c r="K66" s="274" t="s">
        <v>1978</v>
      </c>
      <c r="L66" s="261" t="s">
        <v>1979</v>
      </c>
      <c r="M66" s="274" t="s">
        <v>2370</v>
      </c>
      <c r="N66" s="261" t="s">
        <v>1867</v>
      </c>
      <c r="O66" s="261" t="s">
        <v>1980</v>
      </c>
      <c r="P66" s="263" t="s">
        <v>1274</v>
      </c>
      <c r="Q66" s="263" t="s">
        <v>60</v>
      </c>
      <c r="R66" s="285">
        <v>0.11</v>
      </c>
      <c r="S66" s="255" t="s">
        <v>1704</v>
      </c>
      <c r="T66" s="285">
        <v>1</v>
      </c>
      <c r="U66" s="267"/>
      <c r="V66" s="267"/>
      <c r="W66" s="264"/>
    </row>
    <row r="67" spans="1:23" s="269" customFormat="1" ht="255" customHeight="1" x14ac:dyDescent="0.25">
      <c r="B67" s="255" t="s">
        <v>221</v>
      </c>
      <c r="C67" s="255" t="s">
        <v>95</v>
      </c>
      <c r="D67" s="274" t="s">
        <v>35</v>
      </c>
      <c r="E67" s="260" t="s">
        <v>1981</v>
      </c>
      <c r="F67" s="259" t="s">
        <v>1969</v>
      </c>
      <c r="G67" s="274" t="s">
        <v>2371</v>
      </c>
      <c r="H67" s="274" t="s">
        <v>1982</v>
      </c>
      <c r="I67" s="274" t="s">
        <v>1983</v>
      </c>
      <c r="J67" s="262" t="s">
        <v>1726</v>
      </c>
      <c r="K67" s="261" t="s">
        <v>1984</v>
      </c>
      <c r="L67" s="261" t="s">
        <v>1973</v>
      </c>
      <c r="M67" s="261" t="s">
        <v>2372</v>
      </c>
      <c r="N67" s="261" t="s">
        <v>1867</v>
      </c>
      <c r="O67" s="261" t="s">
        <v>2373</v>
      </c>
      <c r="P67" s="263" t="s">
        <v>1274</v>
      </c>
      <c r="Q67" s="263" t="s">
        <v>60</v>
      </c>
      <c r="R67" s="285">
        <v>0.56999999999999995</v>
      </c>
      <c r="S67" s="255" t="s">
        <v>1704</v>
      </c>
      <c r="T67" s="285">
        <v>0.56999999999999995</v>
      </c>
      <c r="U67" s="267"/>
      <c r="V67" s="267"/>
      <c r="W67" s="264"/>
    </row>
    <row r="68" spans="1:23" s="269" customFormat="1" ht="266.25" customHeight="1" x14ac:dyDescent="0.25">
      <c r="B68" s="255" t="s">
        <v>221</v>
      </c>
      <c r="C68" s="255" t="s">
        <v>95</v>
      </c>
      <c r="D68" s="274" t="s">
        <v>35</v>
      </c>
      <c r="E68" s="260" t="s">
        <v>1985</v>
      </c>
      <c r="F68" s="259" t="s">
        <v>1969</v>
      </c>
      <c r="G68" s="274" t="s">
        <v>2374</v>
      </c>
      <c r="H68" s="274" t="s">
        <v>1986</v>
      </c>
      <c r="I68" s="274" t="s">
        <v>1987</v>
      </c>
      <c r="J68" s="262" t="s">
        <v>1700</v>
      </c>
      <c r="K68" s="261" t="s">
        <v>1988</v>
      </c>
      <c r="L68" s="261" t="s">
        <v>1989</v>
      </c>
      <c r="M68" s="261" t="s">
        <v>1990</v>
      </c>
      <c r="N68" s="261" t="s">
        <v>1704</v>
      </c>
      <c r="O68" s="261" t="s">
        <v>2375</v>
      </c>
      <c r="P68" s="255" t="s">
        <v>1740</v>
      </c>
      <c r="Q68" s="263" t="s">
        <v>30</v>
      </c>
      <c r="R68" s="266">
        <v>0.4</v>
      </c>
      <c r="S68" s="255" t="s">
        <v>1704</v>
      </c>
      <c r="T68" s="285">
        <v>0.4</v>
      </c>
      <c r="U68" s="267"/>
      <c r="V68" s="267"/>
      <c r="W68" s="264"/>
    </row>
    <row r="69" spans="1:23" s="271" customFormat="1" ht="300" customHeight="1" x14ac:dyDescent="0.25">
      <c r="B69" s="263" t="s">
        <v>221</v>
      </c>
      <c r="C69" s="263" t="s">
        <v>117</v>
      </c>
      <c r="D69" s="263" t="s">
        <v>1763</v>
      </c>
      <c r="E69" s="260" t="s">
        <v>1991</v>
      </c>
      <c r="F69" s="308" t="s">
        <v>2376</v>
      </c>
      <c r="G69" s="263" t="s">
        <v>2377</v>
      </c>
      <c r="H69" s="263" t="s">
        <v>2378</v>
      </c>
      <c r="I69" s="263" t="s">
        <v>2379</v>
      </c>
      <c r="J69" s="260" t="s">
        <v>1700</v>
      </c>
      <c r="K69" s="263" t="s">
        <v>2380</v>
      </c>
      <c r="L69" s="263" t="s">
        <v>1992</v>
      </c>
      <c r="M69" s="263" t="s">
        <v>2381</v>
      </c>
      <c r="N69" s="263" t="s">
        <v>1704</v>
      </c>
      <c r="O69" s="263" t="s">
        <v>1993</v>
      </c>
      <c r="P69" s="260" t="s">
        <v>1274</v>
      </c>
      <c r="Q69" s="263" t="s">
        <v>60</v>
      </c>
      <c r="R69" s="266">
        <v>0.85</v>
      </c>
      <c r="S69" s="263" t="s">
        <v>1704</v>
      </c>
      <c r="T69" s="266">
        <v>0.91</v>
      </c>
      <c r="U69" s="267"/>
      <c r="V69" s="267"/>
      <c r="W69" s="264"/>
    </row>
    <row r="70" spans="1:23" s="271" customFormat="1" ht="300" customHeight="1" x14ac:dyDescent="0.25">
      <c r="B70" s="263" t="s">
        <v>221</v>
      </c>
      <c r="C70" s="263" t="s">
        <v>117</v>
      </c>
      <c r="D70" s="263" t="s">
        <v>1763</v>
      </c>
      <c r="E70" s="260" t="s">
        <v>1994</v>
      </c>
      <c r="F70" s="308" t="s">
        <v>2376</v>
      </c>
      <c r="G70" s="263" t="s">
        <v>2382</v>
      </c>
      <c r="H70" s="263" t="s">
        <v>2383</v>
      </c>
      <c r="I70" s="263" t="s">
        <v>2384</v>
      </c>
      <c r="J70" s="260" t="s">
        <v>1726</v>
      </c>
      <c r="K70" s="263" t="s">
        <v>2385</v>
      </c>
      <c r="L70" s="263" t="s">
        <v>1995</v>
      </c>
      <c r="M70" s="263" t="s">
        <v>2386</v>
      </c>
      <c r="N70" s="263" t="s">
        <v>1704</v>
      </c>
      <c r="O70" s="263" t="s">
        <v>1996</v>
      </c>
      <c r="P70" s="260" t="s">
        <v>1254</v>
      </c>
      <c r="Q70" s="263" t="s">
        <v>30</v>
      </c>
      <c r="R70" s="266">
        <v>1.04</v>
      </c>
      <c r="S70" s="263" t="s">
        <v>1704</v>
      </c>
      <c r="T70" s="266">
        <v>1</v>
      </c>
      <c r="U70" s="267">
        <v>15746</v>
      </c>
      <c r="V70" s="267">
        <v>15000</v>
      </c>
      <c r="W70" s="264">
        <f>+U70/V70</f>
        <v>1.0497333333333334</v>
      </c>
    </row>
    <row r="71" spans="1:23" s="271" customFormat="1" ht="300" customHeight="1" x14ac:dyDescent="0.25">
      <c r="B71" s="263" t="s">
        <v>221</v>
      </c>
      <c r="C71" s="263" t="s">
        <v>117</v>
      </c>
      <c r="D71" s="263" t="s">
        <v>1763</v>
      </c>
      <c r="E71" s="260" t="s">
        <v>1997</v>
      </c>
      <c r="F71" s="308" t="s">
        <v>2376</v>
      </c>
      <c r="G71" s="263" t="s">
        <v>2387</v>
      </c>
      <c r="H71" s="263" t="s">
        <v>2388</v>
      </c>
      <c r="I71" s="263" t="s">
        <v>2389</v>
      </c>
      <c r="J71" s="260" t="s">
        <v>1700</v>
      </c>
      <c r="K71" s="263" t="s">
        <v>2390</v>
      </c>
      <c r="L71" s="263" t="s">
        <v>1998</v>
      </c>
      <c r="M71" s="263" t="s">
        <v>2391</v>
      </c>
      <c r="N71" s="263" t="s">
        <v>1704</v>
      </c>
      <c r="O71" s="263" t="s">
        <v>1999</v>
      </c>
      <c r="P71" s="260" t="s">
        <v>1274</v>
      </c>
      <c r="Q71" s="263" t="s">
        <v>60</v>
      </c>
      <c r="R71" s="266">
        <v>0.73</v>
      </c>
      <c r="S71" s="263" t="s">
        <v>1704</v>
      </c>
      <c r="T71" s="266">
        <v>0.92</v>
      </c>
      <c r="U71" s="267"/>
      <c r="V71" s="267"/>
      <c r="W71" s="264"/>
    </row>
    <row r="72" spans="1:23" s="271" customFormat="1" ht="300" customHeight="1" x14ac:dyDescent="0.25">
      <c r="B72" s="263" t="s">
        <v>221</v>
      </c>
      <c r="C72" s="263" t="s">
        <v>117</v>
      </c>
      <c r="D72" s="263" t="s">
        <v>1763</v>
      </c>
      <c r="E72" s="260" t="s">
        <v>2000</v>
      </c>
      <c r="F72" s="308" t="s">
        <v>2296</v>
      </c>
      <c r="G72" s="263" t="s">
        <v>2001</v>
      </c>
      <c r="H72" s="263" t="s">
        <v>2002</v>
      </c>
      <c r="I72" s="263" t="s">
        <v>2003</v>
      </c>
      <c r="J72" s="260" t="s">
        <v>1726</v>
      </c>
      <c r="K72" s="263" t="s">
        <v>2004</v>
      </c>
      <c r="L72" s="263" t="s">
        <v>2005</v>
      </c>
      <c r="M72" s="263" t="s">
        <v>2392</v>
      </c>
      <c r="N72" s="263" t="s">
        <v>1704</v>
      </c>
      <c r="O72" s="263" t="s">
        <v>2006</v>
      </c>
      <c r="P72" s="260" t="s">
        <v>1254</v>
      </c>
      <c r="Q72" s="263" t="s">
        <v>30</v>
      </c>
      <c r="R72" s="266">
        <v>1.1499999999999999</v>
      </c>
      <c r="S72" s="263" t="s">
        <v>1704</v>
      </c>
      <c r="T72" s="266">
        <v>1</v>
      </c>
      <c r="U72" s="267">
        <v>554</v>
      </c>
      <c r="V72" s="267">
        <v>643</v>
      </c>
      <c r="W72" s="264">
        <f>+U72/V72</f>
        <v>0.8615863141524106</v>
      </c>
    </row>
    <row r="73" spans="1:23" s="271" customFormat="1" ht="300" customHeight="1" x14ac:dyDescent="0.25">
      <c r="B73" s="263" t="s">
        <v>221</v>
      </c>
      <c r="C73" s="263" t="s">
        <v>117</v>
      </c>
      <c r="D73" s="263" t="s">
        <v>1763</v>
      </c>
      <c r="E73" s="260" t="s">
        <v>2007</v>
      </c>
      <c r="F73" s="308" t="s">
        <v>2376</v>
      </c>
      <c r="G73" s="263" t="s">
        <v>2008</v>
      </c>
      <c r="H73" s="263" t="s">
        <v>2009</v>
      </c>
      <c r="I73" s="263" t="s">
        <v>2010</v>
      </c>
      <c r="J73" s="260" t="s">
        <v>1700</v>
      </c>
      <c r="K73" s="263" t="s">
        <v>2011</v>
      </c>
      <c r="L73" s="263" t="s">
        <v>1998</v>
      </c>
      <c r="M73" s="263" t="s">
        <v>2393</v>
      </c>
      <c r="N73" s="263" t="s">
        <v>1704</v>
      </c>
      <c r="O73" s="263" t="s">
        <v>2012</v>
      </c>
      <c r="P73" s="260" t="s">
        <v>1274</v>
      </c>
      <c r="Q73" s="263" t="s">
        <v>60</v>
      </c>
      <c r="R73" s="266">
        <v>0.78</v>
      </c>
      <c r="S73" s="263" t="s">
        <v>1704</v>
      </c>
      <c r="T73" s="266">
        <v>0.9</v>
      </c>
      <c r="U73" s="267"/>
      <c r="V73" s="267"/>
      <c r="W73" s="264"/>
    </row>
    <row r="74" spans="1:23" s="271" customFormat="1" ht="333" customHeight="1" x14ac:dyDescent="0.25">
      <c r="B74" s="263" t="s">
        <v>221</v>
      </c>
      <c r="C74" s="263" t="s">
        <v>117</v>
      </c>
      <c r="D74" s="263" t="s">
        <v>1763</v>
      </c>
      <c r="E74" s="260" t="s">
        <v>2013</v>
      </c>
      <c r="F74" s="308" t="s">
        <v>2376</v>
      </c>
      <c r="G74" s="263" t="s">
        <v>2394</v>
      </c>
      <c r="H74" s="263" t="s">
        <v>2395</v>
      </c>
      <c r="I74" s="263" t="s">
        <v>2396</v>
      </c>
      <c r="J74" s="260" t="s">
        <v>1700</v>
      </c>
      <c r="K74" s="263" t="s">
        <v>2397</v>
      </c>
      <c r="L74" s="263" t="s">
        <v>2014</v>
      </c>
      <c r="M74" s="263" t="s">
        <v>2398</v>
      </c>
      <c r="N74" s="263" t="s">
        <v>1704</v>
      </c>
      <c r="O74" s="263" t="s">
        <v>2015</v>
      </c>
      <c r="P74" s="260" t="s">
        <v>2016</v>
      </c>
      <c r="Q74" s="263" t="s">
        <v>60</v>
      </c>
      <c r="R74" s="266">
        <v>0.25</v>
      </c>
      <c r="S74" s="263" t="s">
        <v>1704</v>
      </c>
      <c r="T74" s="266">
        <v>0.5</v>
      </c>
      <c r="U74" s="267"/>
      <c r="V74" s="267"/>
      <c r="W74" s="264"/>
    </row>
    <row r="75" spans="1:23" s="271" customFormat="1" ht="339.95" customHeight="1" x14ac:dyDescent="0.25">
      <c r="B75" s="263" t="s">
        <v>221</v>
      </c>
      <c r="C75" s="263" t="s">
        <v>117</v>
      </c>
      <c r="D75" s="263" t="s">
        <v>1763</v>
      </c>
      <c r="E75" s="260" t="s">
        <v>2017</v>
      </c>
      <c r="F75" s="308" t="s">
        <v>2296</v>
      </c>
      <c r="G75" s="263" t="s">
        <v>2399</v>
      </c>
      <c r="H75" s="263" t="s">
        <v>2400</v>
      </c>
      <c r="I75" s="263" t="s">
        <v>2018</v>
      </c>
      <c r="J75" s="260" t="s">
        <v>1726</v>
      </c>
      <c r="K75" s="263" t="s">
        <v>2401</v>
      </c>
      <c r="L75" s="263" t="s">
        <v>2402</v>
      </c>
      <c r="M75" s="263" t="s">
        <v>2403</v>
      </c>
      <c r="N75" s="263" t="s">
        <v>1704</v>
      </c>
      <c r="O75" s="263" t="s">
        <v>2404</v>
      </c>
      <c r="P75" s="260" t="s">
        <v>1254</v>
      </c>
      <c r="Q75" s="263" t="s">
        <v>60</v>
      </c>
      <c r="R75" s="266">
        <v>0.22</v>
      </c>
      <c r="S75" s="263" t="s">
        <v>1704</v>
      </c>
      <c r="T75" s="266">
        <v>0.22</v>
      </c>
      <c r="U75" s="267"/>
      <c r="V75" s="267"/>
      <c r="W75" s="264"/>
    </row>
    <row r="76" spans="1:23" s="269" customFormat="1" ht="120" hidden="1" x14ac:dyDescent="0.25">
      <c r="B76" s="255" t="s">
        <v>221</v>
      </c>
      <c r="C76" s="255" t="s">
        <v>117</v>
      </c>
      <c r="D76" s="255" t="s">
        <v>1763</v>
      </c>
      <c r="E76" s="260" t="s">
        <v>2405</v>
      </c>
      <c r="F76" s="308" t="s">
        <v>2296</v>
      </c>
      <c r="G76" s="263" t="s">
        <v>2406</v>
      </c>
      <c r="H76" s="263" t="s">
        <v>2407</v>
      </c>
      <c r="I76" s="263" t="s">
        <v>2408</v>
      </c>
      <c r="J76" s="260" t="s">
        <v>1726</v>
      </c>
      <c r="K76" s="263" t="s">
        <v>2409</v>
      </c>
      <c r="L76" s="263" t="s">
        <v>2410</v>
      </c>
      <c r="M76" s="263" t="s">
        <v>2411</v>
      </c>
      <c r="N76" s="263" t="s">
        <v>1704</v>
      </c>
      <c r="O76" s="263" t="s">
        <v>2412</v>
      </c>
      <c r="P76" s="260" t="s">
        <v>1258</v>
      </c>
      <c r="Q76" s="263" t="s">
        <v>30</v>
      </c>
      <c r="R76" s="266">
        <v>1</v>
      </c>
      <c r="S76" s="263" t="s">
        <v>1704</v>
      </c>
      <c r="T76" s="266">
        <v>1</v>
      </c>
      <c r="U76" s="267"/>
      <c r="V76" s="267"/>
      <c r="W76" s="264"/>
    </row>
    <row r="77" spans="1:23" s="271" customFormat="1" ht="300" customHeight="1" x14ac:dyDescent="0.25">
      <c r="B77" s="263" t="s">
        <v>221</v>
      </c>
      <c r="C77" s="263" t="s">
        <v>117</v>
      </c>
      <c r="D77" s="263" t="s">
        <v>1763</v>
      </c>
      <c r="E77" s="260" t="s">
        <v>2019</v>
      </c>
      <c r="F77" s="308" t="s">
        <v>2296</v>
      </c>
      <c r="G77" s="263" t="s">
        <v>2020</v>
      </c>
      <c r="H77" s="263" t="s">
        <v>2021</v>
      </c>
      <c r="I77" s="263" t="s">
        <v>2022</v>
      </c>
      <c r="J77" s="260" t="s">
        <v>1726</v>
      </c>
      <c r="K77" s="263" t="s">
        <v>2023</v>
      </c>
      <c r="L77" s="263" t="s">
        <v>2024</v>
      </c>
      <c r="M77" s="263" t="s">
        <v>2413</v>
      </c>
      <c r="N77" s="263" t="s">
        <v>1704</v>
      </c>
      <c r="O77" s="263" t="s">
        <v>2025</v>
      </c>
      <c r="P77" s="260" t="s">
        <v>1254</v>
      </c>
      <c r="Q77" s="263" t="s">
        <v>60</v>
      </c>
      <c r="R77" s="266">
        <v>7.0000000000000007E-2</v>
      </c>
      <c r="S77" s="263" t="s">
        <v>1704</v>
      </c>
      <c r="T77" s="266">
        <v>0.25</v>
      </c>
      <c r="U77" s="267"/>
      <c r="V77" s="267"/>
      <c r="W77" s="264"/>
    </row>
    <row r="78" spans="1:23" s="271" customFormat="1" ht="322.5" customHeight="1" x14ac:dyDescent="0.25">
      <c r="B78" s="263" t="s">
        <v>221</v>
      </c>
      <c r="C78" s="263" t="s">
        <v>117</v>
      </c>
      <c r="D78" s="263" t="s">
        <v>1763</v>
      </c>
      <c r="E78" s="260" t="s">
        <v>2026</v>
      </c>
      <c r="F78" s="308" t="s">
        <v>2376</v>
      </c>
      <c r="G78" s="263" t="s">
        <v>2414</v>
      </c>
      <c r="H78" s="263" t="s">
        <v>2415</v>
      </c>
      <c r="I78" s="263" t="s">
        <v>2416</v>
      </c>
      <c r="J78" s="260" t="s">
        <v>1726</v>
      </c>
      <c r="K78" s="263" t="s">
        <v>2417</v>
      </c>
      <c r="L78" s="263" t="s">
        <v>2027</v>
      </c>
      <c r="M78" s="263" t="s">
        <v>2418</v>
      </c>
      <c r="N78" s="263" t="s">
        <v>1704</v>
      </c>
      <c r="O78" s="263" t="s">
        <v>2419</v>
      </c>
      <c r="P78" s="260" t="s">
        <v>1254</v>
      </c>
      <c r="Q78" s="263" t="s">
        <v>30</v>
      </c>
      <c r="R78" s="266">
        <v>0.82</v>
      </c>
      <c r="S78" s="263" t="s">
        <v>1704</v>
      </c>
      <c r="T78" s="266">
        <v>0.85</v>
      </c>
      <c r="U78" s="267">
        <v>29953</v>
      </c>
      <c r="V78" s="267">
        <v>58623</v>
      </c>
      <c r="W78" s="264">
        <f>+U78/V78</f>
        <v>0.51094280401890046</v>
      </c>
    </row>
    <row r="79" spans="1:23" s="271" customFormat="1" ht="300" customHeight="1" x14ac:dyDescent="0.25">
      <c r="B79" s="263" t="s">
        <v>221</v>
      </c>
      <c r="C79" s="263" t="s">
        <v>117</v>
      </c>
      <c r="D79" s="263" t="s">
        <v>1763</v>
      </c>
      <c r="E79" s="260" t="s">
        <v>2420</v>
      </c>
      <c r="F79" s="308" t="s">
        <v>2296</v>
      </c>
      <c r="G79" s="263" t="s">
        <v>2421</v>
      </c>
      <c r="H79" s="263" t="s">
        <v>2422</v>
      </c>
      <c r="I79" s="263" t="s">
        <v>2423</v>
      </c>
      <c r="J79" s="260" t="s">
        <v>1700</v>
      </c>
      <c r="K79" s="263" t="s">
        <v>2424</v>
      </c>
      <c r="L79" s="263" t="s">
        <v>2425</v>
      </c>
      <c r="M79" s="263" t="s">
        <v>2426</v>
      </c>
      <c r="N79" s="263" t="s">
        <v>1704</v>
      </c>
      <c r="O79" s="263" t="s">
        <v>2427</v>
      </c>
      <c r="P79" s="260" t="s">
        <v>1254</v>
      </c>
      <c r="Q79" s="263" t="s">
        <v>60</v>
      </c>
      <c r="R79" s="266" t="s">
        <v>1260</v>
      </c>
      <c r="S79" s="263" t="s">
        <v>1694</v>
      </c>
      <c r="T79" s="266">
        <v>1</v>
      </c>
      <c r="U79" s="267"/>
      <c r="V79" s="267"/>
      <c r="W79" s="264"/>
    </row>
    <row r="80" spans="1:23" s="291" customFormat="1" ht="184.5" customHeight="1" x14ac:dyDescent="0.2">
      <c r="A80" s="288"/>
      <c r="B80" s="346" t="s">
        <v>221</v>
      </c>
      <c r="C80" s="346" t="s">
        <v>128</v>
      </c>
      <c r="D80" s="347" t="s">
        <v>1763</v>
      </c>
      <c r="E80" s="348" t="s">
        <v>2028</v>
      </c>
      <c r="F80" s="349" t="s">
        <v>1786</v>
      </c>
      <c r="G80" s="350" t="s">
        <v>2029</v>
      </c>
      <c r="H80" s="350" t="s">
        <v>2030</v>
      </c>
      <c r="I80" s="350" t="s">
        <v>2031</v>
      </c>
      <c r="J80" s="351" t="s">
        <v>1726</v>
      </c>
      <c r="K80" s="350" t="s">
        <v>2032</v>
      </c>
      <c r="L80" s="350" t="s">
        <v>2033</v>
      </c>
      <c r="M80" s="347" t="s">
        <v>2428</v>
      </c>
      <c r="N80" s="349" t="s">
        <v>1704</v>
      </c>
      <c r="O80" s="350" t="s">
        <v>2034</v>
      </c>
      <c r="P80" s="352" t="s">
        <v>1274</v>
      </c>
      <c r="Q80" s="353" t="s">
        <v>30</v>
      </c>
      <c r="R80" s="354">
        <v>0.995</v>
      </c>
      <c r="S80" s="349" t="s">
        <v>1704</v>
      </c>
      <c r="T80" s="355">
        <v>1</v>
      </c>
      <c r="U80" s="289"/>
      <c r="V80" s="289"/>
      <c r="W80" s="290"/>
    </row>
    <row r="81" spans="1:23" s="291" customFormat="1" ht="200.25" customHeight="1" x14ac:dyDescent="0.2">
      <c r="A81" s="288"/>
      <c r="B81" s="346" t="s">
        <v>221</v>
      </c>
      <c r="C81" s="346" t="s">
        <v>128</v>
      </c>
      <c r="D81" s="346" t="s">
        <v>1763</v>
      </c>
      <c r="E81" s="356" t="s">
        <v>2429</v>
      </c>
      <c r="F81" s="349" t="s">
        <v>2273</v>
      </c>
      <c r="G81" s="350" t="s">
        <v>2430</v>
      </c>
      <c r="H81" s="350" t="s">
        <v>2431</v>
      </c>
      <c r="I81" s="350" t="s">
        <v>2432</v>
      </c>
      <c r="J81" s="351" t="s">
        <v>1726</v>
      </c>
      <c r="K81" s="350" t="s">
        <v>2433</v>
      </c>
      <c r="L81" s="350" t="s">
        <v>2434</v>
      </c>
      <c r="M81" s="347" t="s">
        <v>2435</v>
      </c>
      <c r="N81" s="349" t="s">
        <v>1704</v>
      </c>
      <c r="O81" s="350" t="s">
        <v>2436</v>
      </c>
      <c r="P81" s="352" t="s">
        <v>1274</v>
      </c>
      <c r="Q81" s="353" t="s">
        <v>60</v>
      </c>
      <c r="R81" s="354" t="s">
        <v>1260</v>
      </c>
      <c r="S81" s="349" t="s">
        <v>1704</v>
      </c>
      <c r="T81" s="355">
        <v>0.7</v>
      </c>
      <c r="U81" s="289"/>
      <c r="V81" s="289"/>
      <c r="W81" s="290"/>
    </row>
    <row r="82" spans="1:23" s="291" customFormat="1" ht="243.75" customHeight="1" x14ac:dyDescent="0.2">
      <c r="A82" s="288"/>
      <c r="B82" s="346" t="s">
        <v>221</v>
      </c>
      <c r="C82" s="357" t="s">
        <v>128</v>
      </c>
      <c r="D82" s="358" t="s">
        <v>1763</v>
      </c>
      <c r="E82" s="356" t="s">
        <v>2437</v>
      </c>
      <c r="F82" s="349" t="s">
        <v>2273</v>
      </c>
      <c r="G82" s="358" t="s">
        <v>2438</v>
      </c>
      <c r="H82" s="358" t="s">
        <v>2439</v>
      </c>
      <c r="I82" s="358" t="s">
        <v>2440</v>
      </c>
      <c r="J82" s="356" t="s">
        <v>2441</v>
      </c>
      <c r="K82" s="358" t="s">
        <v>2442</v>
      </c>
      <c r="L82" s="358" t="s">
        <v>2443</v>
      </c>
      <c r="M82" s="358" t="s">
        <v>2444</v>
      </c>
      <c r="N82" s="357" t="s">
        <v>1704</v>
      </c>
      <c r="O82" s="358" t="s">
        <v>2445</v>
      </c>
      <c r="P82" s="356" t="s">
        <v>1274</v>
      </c>
      <c r="Q82" s="353" t="s">
        <v>60</v>
      </c>
      <c r="R82" s="354" t="s">
        <v>1260</v>
      </c>
      <c r="S82" s="357" t="s">
        <v>1704</v>
      </c>
      <c r="T82" s="359">
        <v>0.95</v>
      </c>
      <c r="U82" s="289"/>
      <c r="V82" s="289"/>
      <c r="W82" s="290"/>
    </row>
    <row r="83" spans="1:23" s="275" customFormat="1" ht="195.75" customHeight="1" x14ac:dyDescent="0.25">
      <c r="B83" s="255" t="s">
        <v>1953</v>
      </c>
      <c r="C83" s="255" t="s">
        <v>148</v>
      </c>
      <c r="D83" s="261" t="s">
        <v>1954</v>
      </c>
      <c r="E83" s="262" t="s">
        <v>2035</v>
      </c>
      <c r="F83" s="308" t="s">
        <v>1969</v>
      </c>
      <c r="G83" s="261" t="s">
        <v>2036</v>
      </c>
      <c r="H83" s="295" t="s">
        <v>2037</v>
      </c>
      <c r="I83" s="295" t="s">
        <v>2038</v>
      </c>
      <c r="J83" s="262" t="s">
        <v>1726</v>
      </c>
      <c r="K83" s="261" t="s">
        <v>2039</v>
      </c>
      <c r="L83" s="261" t="s">
        <v>2040</v>
      </c>
      <c r="M83" s="261" t="s">
        <v>2041</v>
      </c>
      <c r="N83" s="255" t="s">
        <v>1704</v>
      </c>
      <c r="O83" s="261" t="s">
        <v>2042</v>
      </c>
      <c r="P83" s="262" t="s">
        <v>1274</v>
      </c>
      <c r="Q83" s="256" t="s">
        <v>30</v>
      </c>
      <c r="R83" s="285">
        <v>0.3</v>
      </c>
      <c r="S83" s="255" t="s">
        <v>1704</v>
      </c>
      <c r="T83" s="285">
        <v>0.6</v>
      </c>
      <c r="U83" s="270"/>
      <c r="V83" s="270"/>
      <c r="W83" s="266"/>
    </row>
    <row r="84" spans="1:23" s="275" customFormat="1" ht="320.10000000000002" customHeight="1" x14ac:dyDescent="0.25">
      <c r="B84" s="274" t="s">
        <v>221</v>
      </c>
      <c r="C84" s="274" t="s">
        <v>148</v>
      </c>
      <c r="D84" s="274" t="s">
        <v>1954</v>
      </c>
      <c r="E84" s="260" t="s">
        <v>2043</v>
      </c>
      <c r="F84" s="308" t="s">
        <v>1956</v>
      </c>
      <c r="G84" s="274" t="s">
        <v>2044</v>
      </c>
      <c r="H84" s="274" t="s">
        <v>2045</v>
      </c>
      <c r="I84" s="274" t="s">
        <v>2046</v>
      </c>
      <c r="J84" s="260" t="s">
        <v>1726</v>
      </c>
      <c r="K84" s="274" t="s">
        <v>2047</v>
      </c>
      <c r="L84" s="274" t="s">
        <v>2048</v>
      </c>
      <c r="M84" s="274" t="s">
        <v>2049</v>
      </c>
      <c r="N84" s="263" t="s">
        <v>1704</v>
      </c>
      <c r="O84" s="274" t="s">
        <v>2050</v>
      </c>
      <c r="P84" s="260" t="s">
        <v>1274</v>
      </c>
      <c r="Q84" s="315" t="s">
        <v>30</v>
      </c>
      <c r="R84" s="266" t="s">
        <v>1694</v>
      </c>
      <c r="S84" s="263" t="s">
        <v>1704</v>
      </c>
      <c r="T84" s="266">
        <v>0.3</v>
      </c>
      <c r="U84" s="270"/>
      <c r="V84" s="270"/>
      <c r="W84" s="266"/>
    </row>
    <row r="85" spans="1:23" s="269" customFormat="1" ht="313.5" customHeight="1" x14ac:dyDescent="0.25">
      <c r="B85" s="255" t="s">
        <v>221</v>
      </c>
      <c r="C85" s="255" t="s">
        <v>158</v>
      </c>
      <c r="D85" s="255" t="s">
        <v>78</v>
      </c>
      <c r="E85" s="260" t="s">
        <v>2051</v>
      </c>
      <c r="F85" s="308" t="s">
        <v>1786</v>
      </c>
      <c r="G85" s="274" t="s">
        <v>2052</v>
      </c>
      <c r="H85" s="274" t="s">
        <v>2053</v>
      </c>
      <c r="I85" s="274" t="s">
        <v>2054</v>
      </c>
      <c r="J85" s="262" t="s">
        <v>1726</v>
      </c>
      <c r="K85" s="274" t="s">
        <v>2055</v>
      </c>
      <c r="L85" s="274" t="s">
        <v>2056</v>
      </c>
      <c r="M85" s="274" t="s">
        <v>2446</v>
      </c>
      <c r="N85" s="255" t="s">
        <v>1867</v>
      </c>
      <c r="O85" s="274" t="s">
        <v>2447</v>
      </c>
      <c r="P85" s="262" t="s">
        <v>1740</v>
      </c>
      <c r="Q85" s="256" t="s">
        <v>30</v>
      </c>
      <c r="R85" s="285">
        <v>0.94</v>
      </c>
      <c r="S85" s="255" t="s">
        <v>1704</v>
      </c>
      <c r="T85" s="285">
        <v>1</v>
      </c>
      <c r="U85" s="278"/>
      <c r="V85" s="278"/>
      <c r="W85" s="279"/>
    </row>
    <row r="86" spans="1:23" s="269" customFormat="1" ht="194.25" customHeight="1" x14ac:dyDescent="0.25">
      <c r="B86" s="255" t="s">
        <v>221</v>
      </c>
      <c r="C86" s="255" t="s">
        <v>168</v>
      </c>
      <c r="D86" s="255" t="s">
        <v>1763</v>
      </c>
      <c r="E86" s="262" t="s">
        <v>2057</v>
      </c>
      <c r="F86" s="259" t="s">
        <v>2058</v>
      </c>
      <c r="G86" s="261" t="s">
        <v>2059</v>
      </c>
      <c r="H86" s="261" t="s">
        <v>2448</v>
      </c>
      <c r="I86" s="261" t="s">
        <v>2060</v>
      </c>
      <c r="J86" s="262" t="s">
        <v>1726</v>
      </c>
      <c r="K86" s="261" t="s">
        <v>2061</v>
      </c>
      <c r="L86" s="261" t="s">
        <v>2062</v>
      </c>
      <c r="M86" s="261" t="s">
        <v>2063</v>
      </c>
      <c r="N86" s="261" t="s">
        <v>1867</v>
      </c>
      <c r="O86" s="261" t="s">
        <v>2064</v>
      </c>
      <c r="P86" s="262" t="s">
        <v>1740</v>
      </c>
      <c r="Q86" s="312" t="s">
        <v>30</v>
      </c>
      <c r="R86" s="285" t="s">
        <v>2065</v>
      </c>
      <c r="S86" s="255" t="s">
        <v>2065</v>
      </c>
      <c r="T86" s="285">
        <v>0.6</v>
      </c>
      <c r="U86" s="267"/>
      <c r="V86" s="267"/>
      <c r="W86" s="264"/>
    </row>
    <row r="87" spans="1:23" s="269" customFormat="1" ht="222.75" customHeight="1" x14ac:dyDescent="0.25">
      <c r="B87" s="263" t="s">
        <v>1953</v>
      </c>
      <c r="C87" s="263" t="s">
        <v>2066</v>
      </c>
      <c r="D87" s="274" t="s">
        <v>1763</v>
      </c>
      <c r="E87" s="260" t="s">
        <v>2067</v>
      </c>
      <c r="F87" s="308" t="s">
        <v>1969</v>
      </c>
      <c r="G87" s="263" t="s">
        <v>2068</v>
      </c>
      <c r="H87" s="274" t="s">
        <v>2069</v>
      </c>
      <c r="I87" s="274" t="s">
        <v>2449</v>
      </c>
      <c r="J87" s="263" t="s">
        <v>1726</v>
      </c>
      <c r="K87" s="274" t="s">
        <v>2450</v>
      </c>
      <c r="L87" s="274" t="s">
        <v>2070</v>
      </c>
      <c r="M87" s="272" t="s">
        <v>2451</v>
      </c>
      <c r="N87" s="263" t="s">
        <v>1704</v>
      </c>
      <c r="O87" s="274" t="s">
        <v>2452</v>
      </c>
      <c r="P87" s="260" t="s">
        <v>1254</v>
      </c>
      <c r="Q87" s="263" t="s">
        <v>30</v>
      </c>
      <c r="R87" s="266" t="s">
        <v>1260</v>
      </c>
      <c r="S87" s="266" t="s">
        <v>1260</v>
      </c>
      <c r="T87" s="285">
        <v>0.5</v>
      </c>
      <c r="U87" s="292"/>
      <c r="V87" s="292"/>
      <c r="W87" s="292"/>
    </row>
    <row r="88" spans="1:23" s="269" customFormat="1" ht="120" hidden="1" x14ac:dyDescent="0.25">
      <c r="B88" s="255" t="s">
        <v>221</v>
      </c>
      <c r="C88" s="256" t="s">
        <v>188</v>
      </c>
      <c r="D88" s="261" t="s">
        <v>1763</v>
      </c>
      <c r="E88" s="258" t="s">
        <v>2071</v>
      </c>
      <c r="F88" s="259" t="s">
        <v>2072</v>
      </c>
      <c r="G88" s="261" t="s">
        <v>2073</v>
      </c>
      <c r="H88" s="274" t="s">
        <v>2074</v>
      </c>
      <c r="I88" s="274" t="s">
        <v>2075</v>
      </c>
      <c r="J88" s="260" t="s">
        <v>1700</v>
      </c>
      <c r="K88" s="360" t="s">
        <v>2076</v>
      </c>
      <c r="L88" s="274" t="s">
        <v>2077</v>
      </c>
      <c r="M88" s="274" t="s">
        <v>2078</v>
      </c>
      <c r="N88" s="255" t="s">
        <v>1704</v>
      </c>
      <c r="O88" s="261" t="s">
        <v>2079</v>
      </c>
      <c r="P88" s="262" t="s">
        <v>1274</v>
      </c>
      <c r="Q88" s="263" t="s">
        <v>30</v>
      </c>
      <c r="R88" s="264">
        <v>0.95</v>
      </c>
      <c r="S88" s="265" t="s">
        <v>1704</v>
      </c>
      <c r="T88" s="266">
        <v>0.98</v>
      </c>
      <c r="U88" s="267"/>
      <c r="V88" s="267"/>
      <c r="W88" s="264"/>
    </row>
    <row r="89" spans="1:23" s="269" customFormat="1" ht="252" hidden="1" x14ac:dyDescent="0.25">
      <c r="B89" s="255" t="s">
        <v>221</v>
      </c>
      <c r="C89" s="255" t="s">
        <v>2080</v>
      </c>
      <c r="D89" s="261" t="s">
        <v>1763</v>
      </c>
      <c r="E89" s="262" t="s">
        <v>2081</v>
      </c>
      <c r="F89" s="259" t="s">
        <v>2072</v>
      </c>
      <c r="G89" s="261" t="s">
        <v>2082</v>
      </c>
      <c r="H89" s="274" t="s">
        <v>2083</v>
      </c>
      <c r="I89" s="274" t="s">
        <v>2084</v>
      </c>
      <c r="J89" s="260" t="s">
        <v>1700</v>
      </c>
      <c r="K89" s="274" t="s">
        <v>2085</v>
      </c>
      <c r="L89" s="274" t="s">
        <v>2086</v>
      </c>
      <c r="M89" s="274" t="s">
        <v>2087</v>
      </c>
      <c r="N89" s="255" t="s">
        <v>1704</v>
      </c>
      <c r="O89" s="261" t="s">
        <v>2088</v>
      </c>
      <c r="P89" s="262" t="s">
        <v>1274</v>
      </c>
      <c r="Q89" s="263" t="s">
        <v>30</v>
      </c>
      <c r="R89" s="264">
        <v>0.59</v>
      </c>
      <c r="S89" s="265" t="s">
        <v>1704</v>
      </c>
      <c r="T89" s="285">
        <v>0.7</v>
      </c>
      <c r="U89" s="267"/>
      <c r="V89" s="267"/>
      <c r="W89" s="264"/>
    </row>
    <row r="90" spans="1:23" s="269" customFormat="1" ht="228" hidden="1" x14ac:dyDescent="0.25">
      <c r="B90" s="255" t="s">
        <v>221</v>
      </c>
      <c r="C90" s="256" t="s">
        <v>188</v>
      </c>
      <c r="D90" s="261" t="s">
        <v>1954</v>
      </c>
      <c r="E90" s="258" t="s">
        <v>2089</v>
      </c>
      <c r="F90" s="259" t="s">
        <v>2072</v>
      </c>
      <c r="G90" s="261" t="s">
        <v>2090</v>
      </c>
      <c r="H90" s="274" t="s">
        <v>2091</v>
      </c>
      <c r="I90" s="274" t="s">
        <v>2092</v>
      </c>
      <c r="J90" s="260" t="s">
        <v>1700</v>
      </c>
      <c r="K90" s="360" t="s">
        <v>2093</v>
      </c>
      <c r="L90" s="274" t="s">
        <v>2094</v>
      </c>
      <c r="M90" s="274" t="s">
        <v>2095</v>
      </c>
      <c r="N90" s="255" t="s">
        <v>1704</v>
      </c>
      <c r="O90" s="261" t="s">
        <v>2096</v>
      </c>
      <c r="P90" s="262" t="s">
        <v>1740</v>
      </c>
      <c r="Q90" s="263" t="s">
        <v>60</v>
      </c>
      <c r="R90" s="264">
        <v>0.6</v>
      </c>
      <c r="S90" s="265" t="s">
        <v>1704</v>
      </c>
      <c r="T90" s="285">
        <v>0.6</v>
      </c>
      <c r="U90" s="267"/>
      <c r="V90" s="267"/>
      <c r="W90" s="264"/>
    </row>
    <row r="91" spans="1:23" s="269" customFormat="1" ht="108" hidden="1" x14ac:dyDescent="0.25">
      <c r="B91" s="255" t="s">
        <v>221</v>
      </c>
      <c r="C91" s="256" t="s">
        <v>188</v>
      </c>
      <c r="D91" s="261" t="s">
        <v>1763</v>
      </c>
      <c r="E91" s="258" t="s">
        <v>2097</v>
      </c>
      <c r="F91" s="259" t="s">
        <v>2072</v>
      </c>
      <c r="G91" s="261" t="s">
        <v>2098</v>
      </c>
      <c r="H91" s="274" t="s">
        <v>2099</v>
      </c>
      <c r="I91" s="274" t="s">
        <v>2100</v>
      </c>
      <c r="J91" s="260" t="s">
        <v>1700</v>
      </c>
      <c r="K91" s="274" t="s">
        <v>2101</v>
      </c>
      <c r="L91" s="274" t="s">
        <v>2102</v>
      </c>
      <c r="M91" s="360" t="s">
        <v>2103</v>
      </c>
      <c r="N91" s="255" t="s">
        <v>1704</v>
      </c>
      <c r="O91" s="261" t="s">
        <v>2104</v>
      </c>
      <c r="P91" s="262" t="s">
        <v>1258</v>
      </c>
      <c r="Q91" s="265" t="s">
        <v>60</v>
      </c>
      <c r="R91" s="264">
        <v>0.35</v>
      </c>
      <c r="S91" s="265" t="s">
        <v>1704</v>
      </c>
      <c r="T91" s="266">
        <v>0.55000000000000004</v>
      </c>
      <c r="U91" s="267"/>
      <c r="V91" s="267"/>
      <c r="W91" s="264"/>
    </row>
    <row r="92" spans="1:23" s="269" customFormat="1" ht="140.25" customHeight="1" x14ac:dyDescent="0.25">
      <c r="B92" s="255" t="s">
        <v>2105</v>
      </c>
      <c r="C92" s="255" t="s">
        <v>2080</v>
      </c>
      <c r="D92" s="261" t="s">
        <v>1763</v>
      </c>
      <c r="E92" s="262" t="s">
        <v>2106</v>
      </c>
      <c r="F92" s="259" t="s">
        <v>2072</v>
      </c>
      <c r="G92" s="261" t="s">
        <v>2107</v>
      </c>
      <c r="H92" s="274" t="s">
        <v>2108</v>
      </c>
      <c r="I92" s="274" t="s">
        <v>2109</v>
      </c>
      <c r="J92" s="260" t="s">
        <v>1710</v>
      </c>
      <c r="K92" s="360" t="s">
        <v>2110</v>
      </c>
      <c r="L92" s="274" t="s">
        <v>2111</v>
      </c>
      <c r="M92" s="274" t="s">
        <v>2112</v>
      </c>
      <c r="N92" s="255" t="s">
        <v>1704</v>
      </c>
      <c r="O92" s="274" t="s">
        <v>2113</v>
      </c>
      <c r="P92" s="262" t="s">
        <v>1258</v>
      </c>
      <c r="Q92" s="265" t="s">
        <v>60</v>
      </c>
      <c r="R92" s="264">
        <v>0.36</v>
      </c>
      <c r="S92" s="265" t="s">
        <v>1704</v>
      </c>
      <c r="T92" s="266">
        <v>0.55000000000000004</v>
      </c>
      <c r="U92" s="267"/>
      <c r="V92" s="267"/>
      <c r="W92" s="264"/>
    </row>
    <row r="93" spans="1:23" s="269" customFormat="1" ht="144" hidden="1" x14ac:dyDescent="0.25">
      <c r="B93" s="255" t="s">
        <v>221</v>
      </c>
      <c r="C93" s="255" t="s">
        <v>196</v>
      </c>
      <c r="D93" s="255" t="s">
        <v>1954</v>
      </c>
      <c r="E93" s="262" t="s">
        <v>2114</v>
      </c>
      <c r="F93" s="259" t="s">
        <v>2058</v>
      </c>
      <c r="G93" s="261" t="s">
        <v>2115</v>
      </c>
      <c r="H93" s="261" t="s">
        <v>2116</v>
      </c>
      <c r="I93" s="261" t="s">
        <v>2117</v>
      </c>
      <c r="J93" s="262" t="s">
        <v>1726</v>
      </c>
      <c r="K93" s="261" t="s">
        <v>2118</v>
      </c>
      <c r="L93" s="261" t="s">
        <v>2119</v>
      </c>
      <c r="M93" s="261" t="s">
        <v>2120</v>
      </c>
      <c r="N93" s="255" t="s">
        <v>1704</v>
      </c>
      <c r="O93" s="261" t="s">
        <v>2121</v>
      </c>
      <c r="P93" s="262" t="s">
        <v>1274</v>
      </c>
      <c r="Q93" s="293" t="s">
        <v>30</v>
      </c>
      <c r="R93" s="285">
        <v>1</v>
      </c>
      <c r="S93" s="255" t="s">
        <v>1704</v>
      </c>
      <c r="T93" s="285">
        <v>1</v>
      </c>
      <c r="U93" s="267"/>
      <c r="V93" s="267"/>
      <c r="W93" s="264"/>
    </row>
    <row r="94" spans="1:23" customFormat="1" ht="72" hidden="1" x14ac:dyDescent="0.25">
      <c r="A94" s="288"/>
      <c r="B94" s="346" t="s">
        <v>221</v>
      </c>
      <c r="C94" s="346" t="s">
        <v>204</v>
      </c>
      <c r="D94" s="346" t="s">
        <v>1763</v>
      </c>
      <c r="E94" s="346" t="s">
        <v>2122</v>
      </c>
      <c r="F94" s="361" t="s">
        <v>2453</v>
      </c>
      <c r="G94" s="347" t="s">
        <v>2454</v>
      </c>
      <c r="H94" s="347" t="s">
        <v>2455</v>
      </c>
      <c r="I94" s="347" t="s">
        <v>2456</v>
      </c>
      <c r="J94" s="352" t="s">
        <v>1726</v>
      </c>
      <c r="K94" s="347" t="s">
        <v>2457</v>
      </c>
      <c r="L94" s="347" t="s">
        <v>2458</v>
      </c>
      <c r="M94" s="347" t="s">
        <v>2459</v>
      </c>
      <c r="N94" s="346" t="s">
        <v>1704</v>
      </c>
      <c r="O94" s="347" t="s">
        <v>2460</v>
      </c>
      <c r="P94" s="352" t="s">
        <v>1274</v>
      </c>
      <c r="Q94" s="346" t="s">
        <v>30</v>
      </c>
      <c r="R94" s="290">
        <v>1</v>
      </c>
      <c r="S94" s="346" t="s">
        <v>1704</v>
      </c>
      <c r="T94" s="290">
        <v>0.98</v>
      </c>
      <c r="U94" s="362"/>
      <c r="V94" s="362"/>
      <c r="W94" s="363"/>
    </row>
    <row r="95" spans="1:23" customFormat="1" ht="268.5" customHeight="1" x14ac:dyDescent="0.25">
      <c r="A95" s="288"/>
      <c r="B95" s="346" t="s">
        <v>221</v>
      </c>
      <c r="C95" s="346" t="s">
        <v>204</v>
      </c>
      <c r="D95" s="346" t="s">
        <v>1763</v>
      </c>
      <c r="E95" s="346" t="s">
        <v>2123</v>
      </c>
      <c r="F95" s="361" t="s">
        <v>2453</v>
      </c>
      <c r="G95" s="347" t="s">
        <v>2461</v>
      </c>
      <c r="H95" s="347" t="s">
        <v>2462</v>
      </c>
      <c r="I95" s="347" t="s">
        <v>2463</v>
      </c>
      <c r="J95" s="352" t="s">
        <v>1726</v>
      </c>
      <c r="K95" s="347" t="s">
        <v>2464</v>
      </c>
      <c r="L95" s="347" t="s">
        <v>2465</v>
      </c>
      <c r="M95" s="347" t="s">
        <v>2466</v>
      </c>
      <c r="N95" s="346" t="s">
        <v>1704</v>
      </c>
      <c r="O95" s="347" t="s">
        <v>2467</v>
      </c>
      <c r="P95" s="352" t="s">
        <v>1254</v>
      </c>
      <c r="Q95" s="346" t="s">
        <v>30</v>
      </c>
      <c r="R95" s="290">
        <v>1</v>
      </c>
      <c r="S95" s="346" t="s">
        <v>1704</v>
      </c>
      <c r="T95" s="290">
        <v>0.98</v>
      </c>
      <c r="U95" s="362"/>
      <c r="V95" s="362"/>
      <c r="W95" s="363"/>
    </row>
    <row r="96" spans="1:23" customFormat="1" ht="132" hidden="1" x14ac:dyDescent="0.25">
      <c r="A96" s="288"/>
      <c r="B96" s="346" t="s">
        <v>221</v>
      </c>
      <c r="C96" s="346" t="s">
        <v>204</v>
      </c>
      <c r="D96" s="346" t="s">
        <v>1763</v>
      </c>
      <c r="E96" s="346" t="s">
        <v>2124</v>
      </c>
      <c r="F96" s="361" t="s">
        <v>2453</v>
      </c>
      <c r="G96" s="347" t="s">
        <v>2468</v>
      </c>
      <c r="H96" s="347" t="s">
        <v>2469</v>
      </c>
      <c r="I96" s="347" t="s">
        <v>2470</v>
      </c>
      <c r="J96" s="352" t="s">
        <v>1726</v>
      </c>
      <c r="K96" s="347" t="s">
        <v>2471</v>
      </c>
      <c r="L96" s="347" t="s">
        <v>2472</v>
      </c>
      <c r="M96" s="347" t="s">
        <v>2473</v>
      </c>
      <c r="N96" s="346" t="s">
        <v>1704</v>
      </c>
      <c r="O96" s="347" t="s">
        <v>2474</v>
      </c>
      <c r="P96" s="352" t="s">
        <v>1274</v>
      </c>
      <c r="Q96" s="346" t="s">
        <v>60</v>
      </c>
      <c r="R96" s="290">
        <v>1</v>
      </c>
      <c r="S96" s="346" t="s">
        <v>1704</v>
      </c>
      <c r="T96" s="290">
        <v>0.95</v>
      </c>
      <c r="U96" s="364"/>
      <c r="V96" s="364"/>
      <c r="W96" s="363"/>
    </row>
    <row r="97" spans="1:23" customFormat="1" ht="96" hidden="1" x14ac:dyDescent="0.25">
      <c r="A97" s="288"/>
      <c r="B97" s="346" t="s">
        <v>221</v>
      </c>
      <c r="C97" s="346" t="s">
        <v>204</v>
      </c>
      <c r="D97" s="346" t="s">
        <v>1763</v>
      </c>
      <c r="E97" s="346" t="s">
        <v>2125</v>
      </c>
      <c r="F97" s="361" t="s">
        <v>2453</v>
      </c>
      <c r="G97" s="347" t="s">
        <v>2475</v>
      </c>
      <c r="H97" s="347" t="s">
        <v>2476</v>
      </c>
      <c r="I97" s="347" t="s">
        <v>2477</v>
      </c>
      <c r="J97" s="352" t="s">
        <v>1726</v>
      </c>
      <c r="K97" s="347" t="s">
        <v>2478</v>
      </c>
      <c r="L97" s="347" t="s">
        <v>2479</v>
      </c>
      <c r="M97" s="347" t="s">
        <v>2480</v>
      </c>
      <c r="N97" s="346" t="s">
        <v>1704</v>
      </c>
      <c r="O97" s="347" t="s">
        <v>2481</v>
      </c>
      <c r="P97" s="352" t="s">
        <v>1274</v>
      </c>
      <c r="Q97" s="346" t="s">
        <v>30</v>
      </c>
      <c r="R97" s="365">
        <v>0.94</v>
      </c>
      <c r="S97" s="346" t="s">
        <v>1704</v>
      </c>
      <c r="T97" s="290">
        <v>0.95</v>
      </c>
      <c r="U97" s="364"/>
      <c r="V97" s="364"/>
      <c r="W97" s="363"/>
    </row>
    <row r="98" spans="1:23" customFormat="1" ht="251.25" customHeight="1" x14ac:dyDescent="0.25">
      <c r="A98" s="288"/>
      <c r="B98" s="346" t="s">
        <v>221</v>
      </c>
      <c r="C98" s="346" t="s">
        <v>204</v>
      </c>
      <c r="D98" s="346" t="s">
        <v>1763</v>
      </c>
      <c r="E98" s="346" t="s">
        <v>2482</v>
      </c>
      <c r="F98" s="361" t="s">
        <v>2453</v>
      </c>
      <c r="G98" s="347" t="s">
        <v>2483</v>
      </c>
      <c r="H98" s="347" t="s">
        <v>2484</v>
      </c>
      <c r="I98" s="347" t="s">
        <v>2485</v>
      </c>
      <c r="J98" s="352" t="s">
        <v>1726</v>
      </c>
      <c r="K98" s="347" t="s">
        <v>2486</v>
      </c>
      <c r="L98" s="347" t="s">
        <v>2487</v>
      </c>
      <c r="M98" s="347" t="s">
        <v>2488</v>
      </c>
      <c r="N98" s="346" t="s">
        <v>1704</v>
      </c>
      <c r="O98" s="366" t="s">
        <v>2489</v>
      </c>
      <c r="P98" s="352" t="s">
        <v>1740</v>
      </c>
      <c r="Q98" s="346" t="s">
        <v>30</v>
      </c>
      <c r="R98" s="290">
        <v>1</v>
      </c>
      <c r="S98" s="346" t="s">
        <v>1704</v>
      </c>
      <c r="T98" s="290">
        <v>0.9</v>
      </c>
      <c r="U98" s="364"/>
      <c r="V98" s="364"/>
      <c r="W98" s="363"/>
    </row>
    <row r="99" spans="1:23" customFormat="1" ht="72" hidden="1" x14ac:dyDescent="0.25">
      <c r="A99" s="288"/>
      <c r="B99" s="346" t="s">
        <v>221</v>
      </c>
      <c r="C99" s="346" t="s">
        <v>204</v>
      </c>
      <c r="D99" s="346" t="s">
        <v>1763</v>
      </c>
      <c r="E99" s="346" t="s">
        <v>2490</v>
      </c>
      <c r="F99" s="361" t="s">
        <v>2491</v>
      </c>
      <c r="G99" s="347" t="s">
        <v>2492</v>
      </c>
      <c r="H99" s="347" t="s">
        <v>2493</v>
      </c>
      <c r="I99" s="347" t="s">
        <v>2494</v>
      </c>
      <c r="J99" s="352" t="s">
        <v>1726</v>
      </c>
      <c r="K99" s="347" t="s">
        <v>2495</v>
      </c>
      <c r="L99" s="347" t="s">
        <v>2496</v>
      </c>
      <c r="M99" s="347" t="s">
        <v>2497</v>
      </c>
      <c r="N99" s="353" t="s">
        <v>1704</v>
      </c>
      <c r="O99" s="347" t="s">
        <v>2498</v>
      </c>
      <c r="P99" s="356" t="s">
        <v>1274</v>
      </c>
      <c r="Q99" s="346" t="s">
        <v>30</v>
      </c>
      <c r="R99" s="290">
        <v>1</v>
      </c>
      <c r="S99" s="346" t="s">
        <v>1704</v>
      </c>
      <c r="T99" s="290">
        <v>1</v>
      </c>
      <c r="U99" s="364"/>
      <c r="V99" s="364"/>
      <c r="W99" s="363"/>
    </row>
    <row r="100" spans="1:23" customFormat="1" ht="72" hidden="1" x14ac:dyDescent="0.25">
      <c r="A100" s="288"/>
      <c r="B100" s="346" t="s">
        <v>221</v>
      </c>
      <c r="C100" s="346" t="s">
        <v>204</v>
      </c>
      <c r="D100" s="346" t="s">
        <v>1763</v>
      </c>
      <c r="E100" s="346" t="s">
        <v>2126</v>
      </c>
      <c r="F100" s="361" t="s">
        <v>2453</v>
      </c>
      <c r="G100" s="347" t="s">
        <v>2499</v>
      </c>
      <c r="H100" s="347" t="s">
        <v>2500</v>
      </c>
      <c r="I100" s="347" t="s">
        <v>2501</v>
      </c>
      <c r="J100" s="352" t="s">
        <v>1726</v>
      </c>
      <c r="K100" s="347" t="s">
        <v>2502</v>
      </c>
      <c r="L100" s="347" t="s">
        <v>2503</v>
      </c>
      <c r="M100" s="347" t="s">
        <v>2504</v>
      </c>
      <c r="N100" s="346" t="s">
        <v>1704</v>
      </c>
      <c r="O100" s="367" t="s">
        <v>2505</v>
      </c>
      <c r="P100" s="352" t="s">
        <v>1740</v>
      </c>
      <c r="Q100" s="346" t="s">
        <v>30</v>
      </c>
      <c r="R100" s="290">
        <v>1</v>
      </c>
      <c r="S100" s="346" t="s">
        <v>1704</v>
      </c>
      <c r="T100" s="290">
        <v>1</v>
      </c>
      <c r="U100" s="364"/>
      <c r="V100" s="364"/>
      <c r="W100" s="363"/>
    </row>
    <row r="101" spans="1:23" customFormat="1" ht="284.25" customHeight="1" x14ac:dyDescent="0.25">
      <c r="A101" s="288"/>
      <c r="B101" s="346" t="s">
        <v>221</v>
      </c>
      <c r="C101" s="346" t="s">
        <v>204</v>
      </c>
      <c r="D101" s="346" t="s">
        <v>1763</v>
      </c>
      <c r="E101" s="346" t="s">
        <v>2506</v>
      </c>
      <c r="F101" s="361" t="s">
        <v>2491</v>
      </c>
      <c r="G101" s="347" t="s">
        <v>2507</v>
      </c>
      <c r="H101" s="347" t="s">
        <v>2508</v>
      </c>
      <c r="I101" s="347" t="s">
        <v>2509</v>
      </c>
      <c r="J101" s="352" t="s">
        <v>1726</v>
      </c>
      <c r="K101" s="368" t="s">
        <v>2510</v>
      </c>
      <c r="L101" s="347" t="s">
        <v>2511</v>
      </c>
      <c r="M101" s="347" t="s">
        <v>2512</v>
      </c>
      <c r="N101" s="353" t="s">
        <v>1704</v>
      </c>
      <c r="O101" s="347" t="s">
        <v>2513</v>
      </c>
      <c r="P101" s="356" t="s">
        <v>1740</v>
      </c>
      <c r="Q101" s="346" t="s">
        <v>2514</v>
      </c>
      <c r="R101" s="290">
        <v>0.95</v>
      </c>
      <c r="S101" s="346" t="s">
        <v>1704</v>
      </c>
      <c r="T101" s="290">
        <v>1</v>
      </c>
      <c r="U101" s="369"/>
      <c r="V101" s="369"/>
      <c r="W101" s="370"/>
    </row>
    <row r="102" spans="1:23" s="269" customFormat="1" ht="180" hidden="1" x14ac:dyDescent="0.25">
      <c r="B102" s="371" t="s">
        <v>221</v>
      </c>
      <c r="C102" s="372" t="s">
        <v>213</v>
      </c>
      <c r="D102" s="373" t="s">
        <v>1954</v>
      </c>
      <c r="E102" s="374" t="s">
        <v>2127</v>
      </c>
      <c r="F102" s="375" t="s">
        <v>2515</v>
      </c>
      <c r="G102" s="373" t="s">
        <v>2128</v>
      </c>
      <c r="H102" s="373" t="s">
        <v>2129</v>
      </c>
      <c r="I102" s="376" t="s">
        <v>2130</v>
      </c>
      <c r="J102" s="377" t="s">
        <v>1726</v>
      </c>
      <c r="K102" s="376" t="s">
        <v>2131</v>
      </c>
      <c r="L102" s="376" t="s">
        <v>2132</v>
      </c>
      <c r="M102" s="376" t="s">
        <v>2133</v>
      </c>
      <c r="N102" s="374" t="s">
        <v>1704</v>
      </c>
      <c r="O102" s="373" t="s">
        <v>2134</v>
      </c>
      <c r="P102" s="378" t="s">
        <v>1274</v>
      </c>
      <c r="Q102" s="379" t="s">
        <v>2516</v>
      </c>
      <c r="R102" s="380">
        <v>1</v>
      </c>
      <c r="S102" s="381" t="s">
        <v>1704</v>
      </c>
      <c r="T102" s="380">
        <v>1</v>
      </c>
      <c r="U102" s="286"/>
      <c r="V102" s="286"/>
      <c r="W102" s="287"/>
    </row>
    <row r="103" spans="1:23" s="269" customFormat="1" ht="144" hidden="1" x14ac:dyDescent="0.25">
      <c r="B103" s="371" t="s">
        <v>221</v>
      </c>
      <c r="C103" s="382" t="s">
        <v>213</v>
      </c>
      <c r="D103" s="383" t="s">
        <v>1954</v>
      </c>
      <c r="E103" s="384" t="s">
        <v>2135</v>
      </c>
      <c r="F103" s="259" t="s">
        <v>2517</v>
      </c>
      <c r="G103" s="376" t="s">
        <v>2136</v>
      </c>
      <c r="H103" s="376" t="s">
        <v>2137</v>
      </c>
      <c r="I103" s="376" t="s">
        <v>2138</v>
      </c>
      <c r="J103" s="377" t="s">
        <v>1726</v>
      </c>
      <c r="K103" s="376" t="s">
        <v>2139</v>
      </c>
      <c r="L103" s="376" t="s">
        <v>2140</v>
      </c>
      <c r="M103" s="376" t="s">
        <v>2141</v>
      </c>
      <c r="N103" s="384" t="s">
        <v>1704</v>
      </c>
      <c r="O103" s="376" t="s">
        <v>2142</v>
      </c>
      <c r="P103" s="377" t="s">
        <v>1740</v>
      </c>
      <c r="Q103" s="379" t="s">
        <v>2516</v>
      </c>
      <c r="R103" s="385">
        <v>0.55000000000000004</v>
      </c>
      <c r="S103" s="384" t="s">
        <v>1704</v>
      </c>
      <c r="T103" s="386">
        <v>1</v>
      </c>
      <c r="U103" s="286"/>
      <c r="V103" s="286"/>
    </row>
    <row r="104" spans="1:23" s="269" customFormat="1" ht="156" hidden="1" x14ac:dyDescent="0.25">
      <c r="B104" s="371" t="s">
        <v>221</v>
      </c>
      <c r="C104" s="372" t="s">
        <v>213</v>
      </c>
      <c r="D104" s="373" t="s">
        <v>1954</v>
      </c>
      <c r="E104" s="374" t="s">
        <v>2143</v>
      </c>
      <c r="F104" s="259" t="s">
        <v>2517</v>
      </c>
      <c r="G104" s="373" t="s">
        <v>2144</v>
      </c>
      <c r="H104" s="373" t="s">
        <v>2145</v>
      </c>
      <c r="I104" s="376" t="s">
        <v>2146</v>
      </c>
      <c r="J104" s="377" t="s">
        <v>1726</v>
      </c>
      <c r="K104" s="376" t="s">
        <v>2147</v>
      </c>
      <c r="L104" s="376" t="s">
        <v>2148</v>
      </c>
      <c r="M104" s="376" t="s">
        <v>2149</v>
      </c>
      <c r="N104" s="374" t="s">
        <v>2150</v>
      </c>
      <c r="O104" s="387" t="s">
        <v>2151</v>
      </c>
      <c r="P104" s="377" t="s">
        <v>1274</v>
      </c>
      <c r="Q104" s="379" t="s">
        <v>2516</v>
      </c>
      <c r="R104" s="385" t="s">
        <v>1260</v>
      </c>
      <c r="S104" s="385" t="s">
        <v>1260</v>
      </c>
      <c r="T104" s="385">
        <v>0.7</v>
      </c>
      <c r="U104" s="316"/>
      <c r="V104" s="316"/>
      <c r="W104" s="294"/>
    </row>
    <row r="105" spans="1:23" s="269" customFormat="1" ht="132" hidden="1" x14ac:dyDescent="0.25">
      <c r="B105" s="388" t="s">
        <v>221</v>
      </c>
      <c r="C105" s="389" t="s">
        <v>213</v>
      </c>
      <c r="D105" s="372" t="s">
        <v>2518</v>
      </c>
      <c r="E105" s="374" t="s">
        <v>2152</v>
      </c>
      <c r="F105" s="259" t="s">
        <v>2517</v>
      </c>
      <c r="G105" s="373" t="s">
        <v>2153</v>
      </c>
      <c r="H105" s="373" t="s">
        <v>2154</v>
      </c>
      <c r="I105" s="376" t="s">
        <v>2155</v>
      </c>
      <c r="J105" s="377" t="s">
        <v>1726</v>
      </c>
      <c r="K105" s="376" t="s">
        <v>2156</v>
      </c>
      <c r="L105" s="376" t="s">
        <v>2157</v>
      </c>
      <c r="M105" s="376" t="s">
        <v>2519</v>
      </c>
      <c r="N105" s="374" t="s">
        <v>2150</v>
      </c>
      <c r="O105" s="373" t="s">
        <v>2158</v>
      </c>
      <c r="P105" s="377" t="s">
        <v>1254</v>
      </c>
      <c r="Q105" s="379" t="s">
        <v>2516</v>
      </c>
      <c r="R105" s="385" t="s">
        <v>1260</v>
      </c>
      <c r="S105" s="385" t="s">
        <v>1260</v>
      </c>
      <c r="T105" s="385">
        <v>1</v>
      </c>
      <c r="U105" s="390"/>
      <c r="V105" s="390"/>
      <c r="W105" s="391"/>
    </row>
    <row r="106" spans="1:23" ht="225" customHeight="1" x14ac:dyDescent="0.25">
      <c r="B106" s="392" t="s">
        <v>221</v>
      </c>
      <c r="C106" s="393" t="s">
        <v>213</v>
      </c>
      <c r="D106" s="394" t="s">
        <v>1954</v>
      </c>
      <c r="E106" s="395" t="s">
        <v>2520</v>
      </c>
      <c r="F106" s="396" t="s">
        <v>2517</v>
      </c>
      <c r="G106" s="397" t="s">
        <v>2521</v>
      </c>
      <c r="H106" s="394" t="s">
        <v>2522</v>
      </c>
      <c r="I106" s="397" t="s">
        <v>2523</v>
      </c>
      <c r="J106" s="398" t="s">
        <v>1726</v>
      </c>
      <c r="K106" s="399" t="s">
        <v>2524</v>
      </c>
      <c r="L106" s="399" t="s">
        <v>2525</v>
      </c>
      <c r="M106" s="400" t="s">
        <v>2526</v>
      </c>
      <c r="N106" s="395" t="s">
        <v>2150</v>
      </c>
      <c r="O106" s="399" t="s">
        <v>2527</v>
      </c>
      <c r="P106" s="377" t="s">
        <v>1254</v>
      </c>
      <c r="Q106" s="379" t="s">
        <v>2516</v>
      </c>
      <c r="R106" s="385" t="s">
        <v>1260</v>
      </c>
      <c r="S106" s="385" t="s">
        <v>1260</v>
      </c>
      <c r="T106" s="385">
        <v>1</v>
      </c>
      <c r="U106" s="390"/>
      <c r="V106" s="390"/>
      <c r="W106" s="391"/>
    </row>
    <row r="107" spans="1:23" s="269" customFormat="1" ht="271.5" customHeight="1" x14ac:dyDescent="0.25">
      <c r="B107" s="255" t="s">
        <v>1640</v>
      </c>
      <c r="C107" s="255" t="s">
        <v>1694</v>
      </c>
      <c r="D107" s="255" t="s">
        <v>65</v>
      </c>
      <c r="E107" s="262" t="s">
        <v>2159</v>
      </c>
      <c r="F107" s="259" t="s">
        <v>2528</v>
      </c>
      <c r="G107" s="261" t="s">
        <v>2529</v>
      </c>
      <c r="H107" s="261" t="s">
        <v>2160</v>
      </c>
      <c r="I107" s="261" t="s">
        <v>2161</v>
      </c>
      <c r="J107" s="262" t="s">
        <v>1700</v>
      </c>
      <c r="K107" s="293" t="s">
        <v>2530</v>
      </c>
      <c r="L107" s="261" t="s">
        <v>2162</v>
      </c>
      <c r="M107" s="261" t="s">
        <v>2531</v>
      </c>
      <c r="N107" s="255" t="s">
        <v>1704</v>
      </c>
      <c r="O107" s="261" t="s">
        <v>2162</v>
      </c>
      <c r="P107" s="311" t="s">
        <v>1274</v>
      </c>
      <c r="Q107" s="312" t="s">
        <v>30</v>
      </c>
      <c r="R107" s="285">
        <v>0.96</v>
      </c>
      <c r="S107" s="255" t="s">
        <v>1704</v>
      </c>
      <c r="T107" s="285">
        <v>0.98</v>
      </c>
      <c r="U107" s="267"/>
      <c r="V107" s="267"/>
      <c r="W107" s="264"/>
    </row>
    <row r="108" spans="1:23" s="269" customFormat="1" ht="409.5" customHeight="1" x14ac:dyDescent="0.25">
      <c r="B108" s="255" t="s">
        <v>230</v>
      </c>
      <c r="C108" s="255" t="s">
        <v>1694</v>
      </c>
      <c r="D108" s="261" t="s">
        <v>91</v>
      </c>
      <c r="E108" s="262" t="s">
        <v>2163</v>
      </c>
      <c r="F108" s="259" t="s">
        <v>2164</v>
      </c>
      <c r="G108" s="261" t="s">
        <v>2165</v>
      </c>
      <c r="H108" s="261" t="s">
        <v>2166</v>
      </c>
      <c r="I108" s="261" t="s">
        <v>2167</v>
      </c>
      <c r="J108" s="262" t="s">
        <v>1700</v>
      </c>
      <c r="K108" s="261" t="s">
        <v>2168</v>
      </c>
      <c r="L108" s="261" t="s">
        <v>2169</v>
      </c>
      <c r="M108" s="261" t="s">
        <v>2170</v>
      </c>
      <c r="N108" s="255" t="s">
        <v>1704</v>
      </c>
      <c r="O108" s="261" t="s">
        <v>2171</v>
      </c>
      <c r="P108" s="262" t="s">
        <v>1274</v>
      </c>
      <c r="Q108" s="263" t="s">
        <v>30</v>
      </c>
      <c r="R108" s="401">
        <v>1</v>
      </c>
      <c r="S108" s="402" t="s">
        <v>1704</v>
      </c>
      <c r="T108" s="403">
        <v>1</v>
      </c>
      <c r="U108" s="267"/>
      <c r="V108" s="267"/>
      <c r="W108" s="264"/>
    </row>
    <row r="109" spans="1:23" s="269" customFormat="1" ht="12" hidden="1" x14ac:dyDescent="0.25">
      <c r="B109" s="255"/>
      <c r="C109" s="255"/>
      <c r="D109" s="255"/>
      <c r="E109" s="262"/>
      <c r="F109" s="404"/>
      <c r="G109" s="295"/>
      <c r="H109" s="295"/>
      <c r="I109" s="295"/>
      <c r="J109" s="262"/>
      <c r="K109" s="261"/>
      <c r="L109" s="261"/>
      <c r="M109" s="261"/>
      <c r="N109" s="255"/>
      <c r="O109" s="261"/>
      <c r="P109" s="311"/>
      <c r="Q109" s="312"/>
      <c r="R109" s="285"/>
      <c r="S109" s="295"/>
      <c r="T109" s="285"/>
      <c r="U109" s="267"/>
      <c r="V109" s="267"/>
      <c r="W109" s="264"/>
    </row>
    <row r="110" spans="1:23" ht="15" customHeight="1" x14ac:dyDescent="0.25">
      <c r="E110" s="269"/>
      <c r="G110" s="297"/>
      <c r="R110" s="297"/>
      <c r="S110" s="269"/>
      <c r="W110" s="298"/>
    </row>
  </sheetData>
  <sheetProtection formatCells="0" formatColumns="0" formatRows="0" sort="0" autoFilter="0" pivotTables="0"/>
  <autoFilter ref="A12:AM108" xr:uid="{00000000-0009-0000-0000-000000000000}"/>
  <dataConsolidate/>
  <mergeCells count="13">
    <mergeCell ref="B2:C5"/>
    <mergeCell ref="D2:W5"/>
    <mergeCell ref="B7:C8"/>
    <mergeCell ref="E7:F7"/>
    <mergeCell ref="G7:G8"/>
    <mergeCell ref="E8:F8"/>
    <mergeCell ref="B10:T10"/>
    <mergeCell ref="U10:W10"/>
    <mergeCell ref="B11:D11"/>
    <mergeCell ref="E11:I11"/>
    <mergeCell ref="J11:Q11"/>
    <mergeCell ref="R11:T11"/>
    <mergeCell ref="U11:W11"/>
  </mergeCells>
  <conditionalFormatting sqref="E62">
    <cfRule type="containsText" dxfId="242" priority="5" operator="containsText" text="NO">
      <formula>NOT(ISERROR(SEARCH("NO",E62)))</formula>
    </cfRule>
    <cfRule type="containsText" dxfId="241" priority="6" operator="containsText" text="SI">
      <formula>NOT(ISERROR(SEARCH("SI",E62)))</formula>
    </cfRule>
  </conditionalFormatting>
  <conditionalFormatting sqref="E107">
    <cfRule type="containsText" dxfId="240" priority="3" operator="containsText" text="NO">
      <formula>NOT(ISERROR(SEARCH("NO",E107)))</formula>
    </cfRule>
    <cfRule type="containsText" dxfId="239" priority="4" operator="containsText" text="SI">
      <formula>NOT(ISERROR(SEARCH("SI",E107)))</formula>
    </cfRule>
  </conditionalFormatting>
  <conditionalFormatting sqref="E94:E100">
    <cfRule type="containsText" dxfId="238" priority="1" operator="containsText" text="NO">
      <formula>NOT(ISERROR(SEARCH(("NO"),(E94))))</formula>
    </cfRule>
  </conditionalFormatting>
  <conditionalFormatting sqref="E94:E100">
    <cfRule type="containsText" dxfId="237" priority="2" operator="containsText" text="SI">
      <formula>NOT(ISERROR(SEARCH(("SI"),(E94))))</formula>
    </cfRule>
  </conditionalFormatting>
  <dataValidations count="35">
    <dataValidation type="list" allowBlank="1" showInputMessage="1" showErrorMessage="1" sqref="T110 Q110:Q1048576 S54:S57" xr:uid="{31AF5B5C-3760-468A-A7A5-EB528C08D978}">
      <formula1>TipoMeta</formula1>
    </dataValidation>
    <dataValidation allowBlank="1" showInputMessage="1" showErrorMessage="1" prompt="Indicar el proceso institucional al cuál está asociado el indicador de gestión._x000a__x000a_De la lista despegable  seleccione el proceso." sqref="B12" xr:uid="{E24503F3-3D20-409E-BE5C-DD608B77AD1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61FF4339-A3F7-4B5A-A4EC-D78BAEEEDF16}"/>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CC14638C-6E40-474D-B49B-48E005A0A51C}"/>
    <dataValidation allowBlank="1" showInputMessage="1" showErrorMessage="1" prompt="Se refiere al código consecutivo que es asignado por la Subdirección de Diseño, Evaluación y Sistematización – Equipo del Sistema Integrado de Gestión." sqref="E12" xr:uid="{25676C9A-AF72-4467-8181-63F4C9DEB7F1}"/>
    <dataValidation allowBlank="1" showInputMessage="1" showErrorMessage="1" prompt="Hace referencia a la fecha de expedición de la circular mediante la cual se solicita la creación o actualización del indicador de gestión." sqref="F12" xr:uid="{250923BB-DC0A-443F-9B91-78E43AB4B1CD}"/>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2A69E962-E77D-46F8-8040-F9DF6EF75BE5}"/>
    <dataValidation allowBlank="1" showInputMessage="1" showErrorMessage="1" prompt="Describe al fin para el cual se formuló el indicador." sqref="H12" xr:uid="{F8703297-C483-4A3D-A2D1-647D150A1CC9}"/>
    <dataValidation allowBlank="1" showInputMessage="1" showErrorMessage="1" prompt="Corresponde al aspecto clave de cuyo resultado depende el logro de la meta propuesta para el indicador." sqref="I12" xr:uid="{94CF3AED-CF6E-4296-AD6B-00FACD77E42B}"/>
    <dataValidation allowBlank="1" showInputMessage="1" showErrorMessage="1" prompt="Corresponde a la ecuación matemática que relaciona las variables del indicador (numerador/denominador)." sqref="K12" xr:uid="{1E95CDDA-4D4F-43BE-A295-96709CD68A12}"/>
    <dataValidation allowBlank="1" showInputMessage="1" showErrorMessage="1" prompt="Hace referencia a la clasificación del indicador._x000a__x000a_De la lista desplegable seleccione una de las siguientes opciones: eficacia, eficiencia o efectividad." sqref="J12" xr:uid="{F8C34249-0701-47FC-9891-F9EC13788BD9}"/>
    <dataValidation allowBlank="1" showInputMessage="1" showErrorMessage="1" prompt="Frecuencia en la cual se debe calcular y registrar los resultados del indicador. _x000a__x000a_De la lista desplegable seleccione la frecuencia del indicador; mensual, bimestral, trimestral, semestral o anual." sqref="P12" xr:uid="{29904E95-3332-43A0-8D59-96D4064A936D}"/>
    <dataValidation allowBlank="1" showInputMessage="1" showErrorMessage="1" prompt="Relacionar la medida en la cual se obtiene el resultado del indicador, la cual para el presente formato se estandariza en &quot;Porcentaje&quot;." sqref="N12" xr:uid="{03EBB178-B96C-4907-9B9E-086C3BFB1B2B}"/>
    <dataValidation allowBlank="1" showInputMessage="1" showErrorMessage="1" prompt="Corresponde a la información a partir de la cual se obtienen los datos para el cálculo del indicador." sqref="L12" xr:uid="{0AD386BC-1650-45ED-9907-220FC489C939}"/>
    <dataValidation allowBlank="1" showInputMessage="1" showErrorMessage="1" prompt="Es el elemento que soporta la medición del indicador, estos pueden ser; documento, base de datos, entre otros. " sqref="O12" xr:uid="{FE6F0FF5-B712-4546-9563-4BBE1EE1499E}"/>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R12" xr:uid="{94A80332-E219-43E6-96CF-58D1A75EEAA7}"/>
    <dataValidation allowBlank="1" showInputMessage="1" showErrorMessage="1" prompt="Debe coincidir con la unidad de medida del indicador para poder ser comparables." sqref="S12" xr:uid="{207A912C-7947-4613-B955-68BED44E5F06}"/>
    <dataValidation allowBlank="1" showInputMessage="1" showErrorMessage="1" prompt="Es el resultado del indicador que se pretende alcanzar durante la vigencia, se debe tener como referencia la unidad de medida formulada para el indicador." sqref="T12" xr:uid="{0C567654-3E1E-42DE-BB8A-0CF7A8852EB0}"/>
    <dataValidation allowBlank="1" showInputMessage="1" showErrorMessage="1" prompt="Corresponde a los resultados obtenidos en el periodo de medición." sqref="U12" xr:uid="{5819F6D6-9E7D-43E9-A401-7919035689FC}"/>
    <dataValidation allowBlank="1" showInputMessage="1" showErrorMessage="1" prompt="Corresponde a los resultados planificados para el periodo de medición. Todos los indicadores de gestión deben incluir programación." sqref="V12" xr:uid="{3A087B9F-FF50-4F46-BD18-24FF149A7BD6}"/>
    <dataValidation allowBlank="1" showInputMessage="1" showErrorMessage="1" prompt="Corresponde a la operación matemática de la fórmula del indicador y que reflejará el resultado del indicador para el periodo de medición." sqref="W12" xr:uid="{FFF41DA9-EF85-4AE3-9B3A-609AA2457848}"/>
    <dataValidation type="list" allowBlank="1" showInputMessage="1" showErrorMessage="1" sqref="E7:E8" xr:uid="{1293BA6C-B794-4E0B-85B0-FA0F04AEA101}">
      <formula1>Meses</formula1>
    </dataValidation>
    <dataValidation type="list" allowBlank="1" showInputMessage="1" showErrorMessage="1" sqref="P110 M111:N1048576" xr:uid="{D61152CF-9B93-4DAB-97C9-6A0EA0306780}">
      <formula1>periodicidad</formula1>
    </dataValidation>
    <dataValidation type="list" allowBlank="1" showInputMessage="1" showErrorMessage="1" sqref="C110 D111:D1048576" xr:uid="{6FBF3A78-C81A-492B-B4D1-238AA229D034}">
      <formula1>ProyectoInv</formula1>
    </dataValidation>
    <dataValidation type="list" allowBlank="1" showInputMessage="1" showErrorMessage="1" sqref="D110 E111:E1048576 D92" xr:uid="{DB2BA38F-06E7-4FE9-8BF4-4B87E8607669}">
      <formula1>ObjEstratégico</formula1>
    </dataValidation>
    <dataValidation type="list" allowBlank="1" showInputMessage="1" showErrorMessage="1" sqref="C111:C1048576" xr:uid="{D6E85481-1584-45AD-AA66-65A30A863D66}">
      <formula1>Subsistema</formula1>
    </dataValidation>
    <dataValidation type="list" allowBlank="1" showInputMessage="1" showErrorMessage="1" sqref="P111:P1048576" xr:uid="{1CF08684-B49B-4263-B6C7-90FA38E8D6F3}">
      <formula1>TipoInd</formula1>
    </dataValidation>
    <dataValidation type="list" allowBlank="1" showInputMessage="1" showErrorMessage="1" sqref="B110:B1048576" xr:uid="{0149CFE5-C5E9-46AB-B0BA-EFA318FB0531}">
      <formula1>Procesos</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e debe sumar, promediar o tomar el último dato cuantitativo." sqref="M12" xr:uid="{A465E66C-7BFC-4537-A495-0D9194C8CCB5}"/>
    <dataValidation allowBlank="1" showInputMessage="1" showErrorMessage="1" prompt="Seleccionar la tendencia que presentará el indicador en la vigencia:_x000a_* Constante: en cada periodo siempre es el mismo valor._x000a_* Creciente: en cada periodo incrementa su valor._x000a_* Decreciente: en cada período disminuye su valor." sqref="Q12" xr:uid="{423AA316-41BF-4E10-A430-1F310933A4E6}"/>
    <dataValidation type="list" allowBlank="1" showInputMessage="1" showErrorMessage="1" sqref="P63 J63 B63:C63 P22:P24" xr:uid="{7BB2212C-48D5-42F1-94DE-3590F1419839}">
      <formula1>#REF!</formula1>
    </dataValidation>
    <dataValidation type="list" allowBlank="1" showInputMessage="1" showErrorMessage="1" errorTitle="Error" error="Seleccione un valor de la lista desplegable" sqref="Q22:Q24" xr:uid="{C41A0D6B-A712-4FD2-8005-5E2427516B0E}">
      <formula1>#REF!</formula1>
    </dataValidation>
    <dataValidation type="list" allowBlank="1" showErrorMessage="1" sqref="T98" xr:uid="{98A5E7FF-C127-4ACF-BBA0-AC9B5ABE0597}">
      <formula1>TipoMeta</formula1>
    </dataValidation>
    <dataValidation type="textLength" allowBlank="1" showInputMessage="1" showErrorMessage="1" errorTitle="Entrada no válida" error="Escriba un texto  Maximo 100 Caracteres" promptTitle="Cualquier contenido Maximo 100 Caracteres" sqref="G56:G57" xr:uid="{C84089EA-0364-41BB-B8E6-28ABB825EACA}">
      <formula1>0</formula1>
      <formula2>100</formula2>
    </dataValidation>
    <dataValidation type="textLength" allowBlank="1" showInputMessage="1" showErrorMessage="1" errorTitle="Entrada no válida" error="Escriba un texto  Maximo 500 Caracteres" promptTitle="Cualquier contenido Maximo 500 Caracteres" sqref="H56:I57" xr:uid="{AFDDAE2D-1661-4CE5-A1F8-800CEC681867}">
      <formula1>0</formula1>
      <formula2>500</formula2>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Listas</vt:lpstr>
      <vt:lpstr>Menú</vt:lpstr>
      <vt:lpstr>Hoja1</vt:lpstr>
      <vt:lpstr>Plan de Acción Institucional In</vt:lpstr>
      <vt:lpstr>Control de cambios</vt:lpstr>
      <vt:lpstr>Presupuesto</vt:lpstr>
      <vt:lpstr>Metas e indicadores PDD</vt:lpstr>
      <vt:lpstr>Objetivos y metas proyectos</vt:lpstr>
      <vt:lpstr>Indicadores de Gestión</vt:lpstr>
      <vt:lpstr>Mapa y plan de riesgos</vt:lpstr>
      <vt:lpstr>'Mapa y plan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Quitian Alvarez</dc:creator>
  <cp:keywords/>
  <dc:description/>
  <cp:lastModifiedBy>Laura Saavedra</cp:lastModifiedBy>
  <cp:revision/>
  <dcterms:created xsi:type="dcterms:W3CDTF">2019-02-26T19:23:01Z</dcterms:created>
  <dcterms:modified xsi:type="dcterms:W3CDTF">2023-12-20T20:27:36Z</dcterms:modified>
  <cp:category/>
  <cp:contentStatus/>
</cp:coreProperties>
</file>