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https://sdisgovco-my.sharepoint.com/personal/lsaavedraa_sdis_gov_co/Documents/LAURA S/1_SDIS/2021_2023/Plan de Acción Institucional Integrado/PAII 2024/"/>
    </mc:Choice>
  </mc:AlternateContent>
  <xr:revisionPtr revIDLastSave="104" documentId="8_{670E4428-7B32-4DF0-AC69-545CB507A1C1}" xr6:coauthVersionLast="47" xr6:coauthVersionMax="47" xr10:uidLastSave="{47CA01F8-9982-48D2-A3EC-26E07D54E6EB}"/>
  <bookViews>
    <workbookView xWindow="-120" yWindow="-120" windowWidth="20730" windowHeight="11040" tabRatio="599" activeTab="1" xr2:uid="{00000000-000D-0000-FFFF-FFFF00000000}"/>
  </bookViews>
  <sheets>
    <sheet name="Menú" sheetId="9" r:id="rId1"/>
    <sheet name="Plan de Acción Institucional In" sheetId="8" r:id="rId2"/>
    <sheet name="Control de cambios" sheetId="16" r:id="rId3"/>
    <sheet name="Objetivos y metas proyectos" sheetId="15" r:id="rId4"/>
    <sheet name="Metas e indicadores PDD" sheetId="14" r:id="rId5"/>
    <sheet name="Presupuesto" sheetId="13" r:id="rId6"/>
    <sheet name="Indicadores de Gestión" sheetId="12" r:id="rId7"/>
    <sheet name="Mapa y plan de riesgos" sheetId="11"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xlnm._FilterDatabase" localSheetId="6" hidden="1">'Indicadores de Gestión'!$A$12:$EI$101</definedName>
    <definedName name="_xlnm._FilterDatabase" localSheetId="7" hidden="1">'Mapa y plan de riesgos'!$A$8:$AV$96</definedName>
    <definedName name="_xlnm._FilterDatabase" localSheetId="4" hidden="1">'Metas e indicadores PDD'!$A$3:$C$58</definedName>
    <definedName name="_xlnm._FilterDatabase" localSheetId="3" hidden="1">'Objetivos y metas proyectos'!$A$7:$J$7</definedName>
    <definedName name="_xlnm._FilterDatabase" localSheetId="1" hidden="1">'Plan de Acción Institucional In'!$A$14:$AX$166</definedName>
    <definedName name="_xlnm._FilterDatabase" localSheetId="5" hidden="1">Presupuesto!$B$8:$Q$58</definedName>
    <definedName name="Años" localSheetId="6">#REF!</definedName>
    <definedName name="Años" localSheetId="7">#REF!</definedName>
    <definedName name="Años" localSheetId="0">#REF!</definedName>
    <definedName name="Años" localSheetId="4">#REF!</definedName>
    <definedName name="Años" localSheetId="3">#REF!</definedName>
    <definedName name="Años" localSheetId="5">#REF!</definedName>
    <definedName name="Años">#REF!</definedName>
    <definedName name="_xlnm.Print_Area" localSheetId="7">'Mapa y plan de riesgos'!$A$1:$AW$83</definedName>
    <definedName name="cd" localSheetId="6">#REF!</definedName>
    <definedName name="cd" localSheetId="7">#REF!</definedName>
    <definedName name="cd" localSheetId="0">#REF!</definedName>
    <definedName name="cd" localSheetId="4">#REF!</definedName>
    <definedName name="cd" localSheetId="3">#REF!</definedName>
    <definedName name="cd" localSheetId="5">#REF!</definedName>
    <definedName name="cd">#REF!</definedName>
    <definedName name="CG" localSheetId="6">#REF!</definedName>
    <definedName name="CG" localSheetId="7">#REF!</definedName>
    <definedName name="CG" localSheetId="0">#REF!</definedName>
    <definedName name="CG" localSheetId="4">#REF!</definedName>
    <definedName name="CG" localSheetId="3">#REF!</definedName>
    <definedName name="CG" localSheetId="5">#REF!</definedName>
    <definedName name="CG">#REF!</definedName>
    <definedName name="codmet" localSheetId="6">#REF!</definedName>
    <definedName name="codmet" localSheetId="7">#REF!</definedName>
    <definedName name="codmet" localSheetId="0">#REF!</definedName>
    <definedName name="codmet" localSheetId="4">#REF!</definedName>
    <definedName name="codmet" localSheetId="3">#REF!</definedName>
    <definedName name="codmet" localSheetId="5">#REF!</definedName>
    <definedName name="codmet">#REF!</definedName>
    <definedName name="Concepto" localSheetId="6">#REF!</definedName>
    <definedName name="Concepto" localSheetId="7">#REF!</definedName>
    <definedName name="Concepto" localSheetId="0">#REF!</definedName>
    <definedName name="Concepto" localSheetId="4">#REF!</definedName>
    <definedName name="Concepto" localSheetId="3">#REF!</definedName>
    <definedName name="Concepto" localSheetId="5">#REF!</definedName>
    <definedName name="Concepto">#REF!</definedName>
    <definedName name="Direccion" localSheetId="6">#REF!</definedName>
    <definedName name="Direccion" localSheetId="7">#REF!</definedName>
    <definedName name="Direccion" localSheetId="0">#REF!</definedName>
    <definedName name="Direccion" localSheetId="4">#REF!</definedName>
    <definedName name="Direccion" localSheetId="3">#REF!</definedName>
    <definedName name="Direccion" localSheetId="5">#REF!</definedName>
    <definedName name="Direccion">#REF!</definedName>
    <definedName name="Discapacidad" localSheetId="6">#REF!</definedName>
    <definedName name="Discapacidad" localSheetId="7">#REF!</definedName>
    <definedName name="Discapacidad" localSheetId="0">#REF!</definedName>
    <definedName name="Discapacidad" localSheetId="4">#REF!</definedName>
    <definedName name="Discapacidad" localSheetId="3">#REF!</definedName>
    <definedName name="Discapacidad" localSheetId="5">#REF!</definedName>
    <definedName name="Discapacidad">#REF!</definedName>
    <definedName name="EJE" localSheetId="6">#REF!,#REF!,#REF!,#REF!,#REF!,#REF!,#REF!,#REF!,#REF!,#REF!,#REF!,#REF!,#REF!</definedName>
    <definedName name="EJE" localSheetId="7">#REF!,#REF!,#REF!,#REF!,#REF!,#REF!,#REF!,#REF!,#REF!,#REF!,#REF!,#REF!,#REF!</definedName>
    <definedName name="EJE" localSheetId="0">#REF!,#REF!,#REF!,#REF!,#REF!,#REF!,#REF!,#REF!,#REF!,#REF!,#REF!,#REF!,#REF!</definedName>
    <definedName name="EJE" localSheetId="4">#REF!,#REF!,#REF!,#REF!,#REF!,#REF!,#REF!,#REF!,#REF!,#REF!,#REF!,#REF!,#REF!</definedName>
    <definedName name="EJE" localSheetId="3">#REF!,#REF!,#REF!,#REF!,#REF!,#REF!,#REF!,#REF!,#REF!,#REF!,#REF!,#REF!,#REF!</definedName>
    <definedName name="EJE" localSheetId="5">#REF!,#REF!,#REF!,#REF!,#REF!,#REF!,#REF!,#REF!,#REF!,#REF!,#REF!,#REF!,#REF!</definedName>
    <definedName name="EJE">#REF!,#REF!,#REF!,#REF!,#REF!,#REF!,#REF!,#REF!,#REF!,#REF!,#REF!,#REF!,#REF!</definedName>
    <definedName name="Eje_Pilar" localSheetId="6">#REF!</definedName>
    <definedName name="Eje_Pilar" localSheetId="7">#REF!</definedName>
    <definedName name="Eje_Pilar" localSheetId="0">#REF!</definedName>
    <definedName name="Eje_Pilar" localSheetId="4">#REF!</definedName>
    <definedName name="Eje_Pilar" localSheetId="3">#REF!</definedName>
    <definedName name="Eje_Pilar" localSheetId="5">#REF!</definedName>
    <definedName name="Eje_Pilar">#REF!</definedName>
    <definedName name="ejecut" localSheetId="6">#REF!,#REF!,#REF!,#REF!,#REF!,#REF!,#REF!,#REF!,#REF!,#REF!,#REF!,#REF!,#REF!</definedName>
    <definedName name="ejecut" localSheetId="7">#REF!,#REF!,#REF!,#REF!,#REF!,#REF!,#REF!,#REF!,#REF!,#REF!,#REF!,#REF!,#REF!</definedName>
    <definedName name="ejecut" localSheetId="0">#REF!,#REF!,#REF!,#REF!,#REF!,#REF!,#REF!,#REF!,#REF!,#REF!,#REF!,#REF!,#REF!</definedName>
    <definedName name="ejecut" localSheetId="4">#REF!,#REF!,#REF!,#REF!,#REF!,#REF!,#REF!,#REF!,#REF!,#REF!,#REF!,#REF!,#REF!</definedName>
    <definedName name="ejecut" localSheetId="3">#REF!,#REF!,#REF!,#REF!,#REF!,#REF!,#REF!,#REF!,#REF!,#REF!,#REF!,#REF!,#REF!</definedName>
    <definedName name="ejecut" localSheetId="5">#REF!,#REF!,#REF!,#REF!,#REF!,#REF!,#REF!,#REF!,#REF!,#REF!,#REF!,#REF!,#REF!</definedName>
    <definedName name="ejecut">#REF!,#REF!,#REF!,#REF!,#REF!,#REF!,#REF!,#REF!,#REF!,#REF!,#REF!,#REF!,#REF!</definedName>
    <definedName name="EstadoUNDOPE" localSheetId="6">#REF!</definedName>
    <definedName name="EstadoUNDOPE" localSheetId="7">#REF!</definedName>
    <definedName name="EstadoUNDOPE" localSheetId="0">#REF!</definedName>
    <definedName name="EstadoUNDOPE" localSheetId="4">#REF!</definedName>
    <definedName name="EstadoUNDOPE" localSheetId="3">#REF!</definedName>
    <definedName name="EstadoUNDOPE" localSheetId="5">#REF!</definedName>
    <definedName name="EstadoUNDOPE">#REF!</definedName>
    <definedName name="Etnia" localSheetId="6">#REF!</definedName>
    <definedName name="Etnia" localSheetId="7">#REF!</definedName>
    <definedName name="Etnia" localSheetId="0">#REF!</definedName>
    <definedName name="Etnia" localSheetId="4">#REF!</definedName>
    <definedName name="Etnia" localSheetId="3">#REF!</definedName>
    <definedName name="Etnia" localSheetId="5">#REF!</definedName>
    <definedName name="Etnia">#REF!</definedName>
    <definedName name="Étnico" localSheetId="6">#REF!</definedName>
    <definedName name="Étnico" localSheetId="7">#REF!</definedName>
    <definedName name="Étnico" localSheetId="0">#REF!</definedName>
    <definedName name="Étnico" localSheetId="4">#REF!</definedName>
    <definedName name="Étnico" localSheetId="3">#REF!</definedName>
    <definedName name="Étnico" localSheetId="5">#REF!</definedName>
    <definedName name="Étnico">#REF!</definedName>
    <definedName name="GerenteProy" localSheetId="6">#REF!</definedName>
    <definedName name="GerenteProy" localSheetId="7">#REF!</definedName>
    <definedName name="GerenteProy" localSheetId="0">#REF!</definedName>
    <definedName name="GerenteProy" localSheetId="4">#REF!</definedName>
    <definedName name="GerenteProy" localSheetId="3">#REF!</definedName>
    <definedName name="GerenteProy" localSheetId="5">#REF!</definedName>
    <definedName name="GerenteProy">#REF!</definedName>
    <definedName name="localidad" localSheetId="6">#REF!</definedName>
    <definedName name="localidad" localSheetId="7">#REF!</definedName>
    <definedName name="localidad" localSheetId="0">#REF!</definedName>
    <definedName name="Localidad" localSheetId="4">#REF!</definedName>
    <definedName name="Localidad" localSheetId="3">#REF!</definedName>
    <definedName name="localidad" localSheetId="5">#REF!</definedName>
    <definedName name="localidad">#REF!</definedName>
    <definedName name="Localidades" localSheetId="6">#REF!</definedName>
    <definedName name="Localidades" localSheetId="7">#REF!</definedName>
    <definedName name="Localidades" localSheetId="0">#REF!</definedName>
    <definedName name="Localidades" localSheetId="4">#REF!</definedName>
    <definedName name="Localidades" localSheetId="3">#REF!</definedName>
    <definedName name="Localidades" localSheetId="5">#REF!</definedName>
    <definedName name="Localidades">#REF!</definedName>
    <definedName name="Localidades2" localSheetId="6">#REF!</definedName>
    <definedName name="Localidades2" localSheetId="7">#REF!</definedName>
    <definedName name="Localidades2" localSheetId="0">#REF!</definedName>
    <definedName name="Localidades2" localSheetId="4">#REF!</definedName>
    <definedName name="Localidades2" localSheetId="3">#REF!</definedName>
    <definedName name="Localidades2" localSheetId="5">#REF!</definedName>
    <definedName name="Localidades2">#REF!</definedName>
    <definedName name="medida" localSheetId="6">#REF!</definedName>
    <definedName name="medida" localSheetId="7">#REF!</definedName>
    <definedName name="medida" localSheetId="0">#REF!</definedName>
    <definedName name="medida" localSheetId="4">#REF!</definedName>
    <definedName name="medida" localSheetId="3">#REF!</definedName>
    <definedName name="medida" localSheetId="5">#REF!</definedName>
    <definedName name="medida">#REF!</definedName>
    <definedName name="Meses" localSheetId="6">#REF!</definedName>
    <definedName name="Meses" localSheetId="7">#REF!</definedName>
    <definedName name="Meses" localSheetId="0">#REF!</definedName>
    <definedName name="Meses" localSheetId="4">#REF!</definedName>
    <definedName name="Meses" localSheetId="3">#REF!</definedName>
    <definedName name="Meses" localSheetId="5">#REF!</definedName>
    <definedName name="Meses">#REF!</definedName>
    <definedName name="metas" localSheetId="6">#REF!</definedName>
    <definedName name="metas" localSheetId="7">#REF!</definedName>
    <definedName name="metas" localSheetId="0">#REF!</definedName>
    <definedName name="metas" localSheetId="4">#REF!</definedName>
    <definedName name="metas" localSheetId="3">#REF!</definedName>
    <definedName name="metas" localSheetId="5">#REF!</definedName>
    <definedName name="metas">#REF!</definedName>
    <definedName name="MetaSect" localSheetId="6">#REF!</definedName>
    <definedName name="MetaSect" localSheetId="7">#REF!</definedName>
    <definedName name="MetaSect" localSheetId="0">#REF!</definedName>
    <definedName name="MetaSect" localSheetId="4">#REF!</definedName>
    <definedName name="MetaSect" localSheetId="3">#REF!</definedName>
    <definedName name="MetaSect" localSheetId="5">#REF!</definedName>
    <definedName name="MetaSect">#REF!</definedName>
    <definedName name="ObjEstratégico" localSheetId="6">'[1]Listas desplegables'!#REF!</definedName>
    <definedName name="ObjEstratégico" localSheetId="7">#REF!</definedName>
    <definedName name="ObjEstratégico" localSheetId="0">#REF!</definedName>
    <definedName name="ObjEstratégico" localSheetId="4">#REF!</definedName>
    <definedName name="ObjEstratégico" localSheetId="3">#REF!</definedName>
    <definedName name="ObjEstratégico" localSheetId="5">#REF!</definedName>
    <definedName name="ObjEstratégico">#REF!</definedName>
    <definedName name="Objetivosestratégicos" localSheetId="6">#REF!</definedName>
    <definedName name="Objetivosestratégicos" localSheetId="7">#REF!</definedName>
    <definedName name="Objetivosestratégicos" localSheetId="0">#REF!</definedName>
    <definedName name="Objetivosestratégicos" localSheetId="4">#REF!</definedName>
    <definedName name="Objetivosestratégicos" localSheetId="3">#REF!</definedName>
    <definedName name="Objetivosestratégicos" localSheetId="5">#REF!</definedName>
    <definedName name="Objetivosestratégicos">#REF!</definedName>
    <definedName name="ObjGeneral" localSheetId="6">#REF!</definedName>
    <definedName name="ObjGeneral" localSheetId="7">#REF!</definedName>
    <definedName name="ObjGeneral" localSheetId="0">#REF!</definedName>
    <definedName name="ObjGeneral" localSheetId="4">#REF!</definedName>
    <definedName name="ObjGeneral" localSheetId="3">#REF!</definedName>
    <definedName name="ObjGeneral" localSheetId="5">#REF!</definedName>
    <definedName name="ObjGeneral">#REF!</definedName>
    <definedName name="periodicidad" localSheetId="6">#REF!</definedName>
    <definedName name="periodicidad" localSheetId="7">#REF!</definedName>
    <definedName name="periodicidad" localSheetId="0">#REF!</definedName>
    <definedName name="periodicidad" localSheetId="4">#REF!</definedName>
    <definedName name="periodicidad" localSheetId="3">#REF!</definedName>
    <definedName name="periodicidad" localSheetId="5">#REF!</definedName>
    <definedName name="periodicidad">#REF!</definedName>
    <definedName name="Periodicidadindicador" localSheetId="6">#REF!</definedName>
    <definedName name="Periodicidadindicador" localSheetId="7">#REF!</definedName>
    <definedName name="Periodicidadindicador" localSheetId="0">#REF!</definedName>
    <definedName name="Periodicidadindicador" localSheetId="4">#REF!</definedName>
    <definedName name="Periodicidadindicador" localSheetId="3">#REF!</definedName>
    <definedName name="Periodicidadindicador" localSheetId="5">#REF!</definedName>
    <definedName name="Periodicidadindicador">#REF!</definedName>
    <definedName name="Procesos" localSheetId="6">#REF!</definedName>
    <definedName name="Procesos" localSheetId="7">#REF!</definedName>
    <definedName name="Procesos" localSheetId="0">#REF!</definedName>
    <definedName name="Procesos" localSheetId="4">#REF!</definedName>
    <definedName name="Procesos" localSheetId="3">#REF!</definedName>
    <definedName name="Procesos" localSheetId="5">#REF!</definedName>
    <definedName name="Procesos">#REF!</definedName>
    <definedName name="Prog_PPD" localSheetId="6">#REF!</definedName>
    <definedName name="Prog_PPD" localSheetId="7">#REF!</definedName>
    <definedName name="Prog_PPD" localSheetId="0">#REF!</definedName>
    <definedName name="Prog_PPD" localSheetId="4">#REF!</definedName>
    <definedName name="Prog_PPD" localSheetId="3">#REF!</definedName>
    <definedName name="Prog_PPD" localSheetId="5">#REF!</definedName>
    <definedName name="Prog_PPD">#REF!</definedName>
    <definedName name="PROY4022" localSheetId="6">#REF!</definedName>
    <definedName name="PROY4022" localSheetId="7">#REF!</definedName>
    <definedName name="PROY4022" localSheetId="0">#REF!</definedName>
    <definedName name="PROY4022" localSheetId="4">#REF!</definedName>
    <definedName name="PROY4022" localSheetId="3">#REF!</definedName>
    <definedName name="PROY4022" localSheetId="5">#REF!</definedName>
    <definedName name="PROY4022">#REF!</definedName>
    <definedName name="PROY4024" localSheetId="6">#REF!</definedName>
    <definedName name="PROY4024" localSheetId="7">#REF!</definedName>
    <definedName name="PROY4024" localSheetId="0">#REF!</definedName>
    <definedName name="PROY4024" localSheetId="4">#REF!</definedName>
    <definedName name="PROY4024" localSheetId="3">#REF!</definedName>
    <definedName name="PROY4024" localSheetId="5">#REF!</definedName>
    <definedName name="PROY4024">#REF!</definedName>
    <definedName name="proy4025" localSheetId="6">#REF!</definedName>
    <definedName name="proy4025" localSheetId="7">#REF!</definedName>
    <definedName name="proy4025" localSheetId="0">#REF!</definedName>
    <definedName name="proy4025" localSheetId="4">#REF!</definedName>
    <definedName name="proy4025" localSheetId="3">#REF!</definedName>
    <definedName name="proy4025" localSheetId="5">#REF!</definedName>
    <definedName name="proy4025">#REF!</definedName>
    <definedName name="PROY4027" localSheetId="6">#REF!</definedName>
    <definedName name="PROY4027" localSheetId="7">#REF!</definedName>
    <definedName name="PROY4027" localSheetId="0">#REF!</definedName>
    <definedName name="PROY4027" localSheetId="4">#REF!</definedName>
    <definedName name="PROY4027" localSheetId="3">#REF!</definedName>
    <definedName name="PROY4027" localSheetId="5">#REF!</definedName>
    <definedName name="PROY4027">#REF!</definedName>
    <definedName name="PROY4028" localSheetId="6">#REF!</definedName>
    <definedName name="PROY4028" localSheetId="7">#REF!</definedName>
    <definedName name="PROY4028" localSheetId="0">#REF!</definedName>
    <definedName name="PROY4028" localSheetId="4">#REF!</definedName>
    <definedName name="PROY4028" localSheetId="3">#REF!</definedName>
    <definedName name="PROY4028" localSheetId="5">#REF!</definedName>
    <definedName name="PROY4028">#REF!</definedName>
    <definedName name="PROY4029" localSheetId="6">#REF!</definedName>
    <definedName name="PROY4029" localSheetId="7">#REF!</definedName>
    <definedName name="PROY4029" localSheetId="0">#REF!</definedName>
    <definedName name="PROY4029" localSheetId="4">#REF!</definedName>
    <definedName name="PROY4029" localSheetId="3">#REF!</definedName>
    <definedName name="PROY4029" localSheetId="5">#REF!</definedName>
    <definedName name="PROY4029">#REF!</definedName>
    <definedName name="PROY4125" localSheetId="6">#REF!</definedName>
    <definedName name="PROY4125" localSheetId="7">#REF!</definedName>
    <definedName name="PROY4125" localSheetId="0">#REF!</definedName>
    <definedName name="PROY4125" localSheetId="4">#REF!</definedName>
    <definedName name="PROY4125" localSheetId="3">#REF!</definedName>
    <definedName name="PROY4125" localSheetId="5">#REF!</definedName>
    <definedName name="PROY4125">#REF!</definedName>
    <definedName name="PROY4280" localSheetId="6">#REF!</definedName>
    <definedName name="PROY4280" localSheetId="7">#REF!</definedName>
    <definedName name="PROY4280" localSheetId="0">#REF!</definedName>
    <definedName name="PROY4280" localSheetId="4">#REF!</definedName>
    <definedName name="PROY4280" localSheetId="3">#REF!</definedName>
    <definedName name="PROY4280" localSheetId="5">#REF!</definedName>
    <definedName name="PROY4280">#REF!</definedName>
    <definedName name="PROY4281" localSheetId="6">#REF!</definedName>
    <definedName name="PROY4281" localSheetId="7">#REF!</definedName>
    <definedName name="PROY4281" localSheetId="0">#REF!</definedName>
    <definedName name="PROY4281" localSheetId="4">#REF!</definedName>
    <definedName name="PROY4281" localSheetId="3">#REF!</definedName>
    <definedName name="PROY4281" localSheetId="5">#REF!</definedName>
    <definedName name="PROY4281">#REF!</definedName>
    <definedName name="ProyectoInv" localSheetId="6">#REF!</definedName>
    <definedName name="ProyectoInv" localSheetId="7">#REF!</definedName>
    <definedName name="ProyectoInv" localSheetId="0">#REF!</definedName>
    <definedName name="ProyectoInv" localSheetId="4">#REF!</definedName>
    <definedName name="ProyectoInv" localSheetId="3">#REF!</definedName>
    <definedName name="ProyectoInv" localSheetId="5">#REF!</definedName>
    <definedName name="ProyectoInv">#REF!</definedName>
    <definedName name="PROYECTOS" localSheetId="6">#REF!</definedName>
    <definedName name="PROYECTOS" localSheetId="7">#REF!</definedName>
    <definedName name="PROYECTOS" localSheetId="0">#REF!</definedName>
    <definedName name="PROYECTOS" localSheetId="4">#REF!</definedName>
    <definedName name="PROYECTOS" localSheetId="3">#REF!</definedName>
    <definedName name="PROYECTOS" localSheetId="5">#REF!</definedName>
    <definedName name="PROYECTOS">#REF!</definedName>
    <definedName name="PRYT" localSheetId="6">#REF!</definedName>
    <definedName name="PRYT" localSheetId="7">#REF!</definedName>
    <definedName name="PRYT" localSheetId="0">#REF!</definedName>
    <definedName name="PRYT" localSheetId="4">#REF!</definedName>
    <definedName name="PRYT" localSheetId="3">#REF!</definedName>
    <definedName name="PRYT" localSheetId="5">#REF!</definedName>
    <definedName name="PRYT">#REF!</definedName>
    <definedName name="PT" localSheetId="6">#REF!</definedName>
    <definedName name="PT" localSheetId="7">#REF!</definedName>
    <definedName name="PT" localSheetId="0">#REF!</definedName>
    <definedName name="PT" localSheetId="4">#REF!</definedName>
    <definedName name="PT" localSheetId="3">#REF!</definedName>
    <definedName name="PT" localSheetId="5">#REF!</definedName>
    <definedName name="PT">#REF!</definedName>
    <definedName name="S" localSheetId="6">#REF!</definedName>
    <definedName name="S" localSheetId="7">#REF!</definedName>
    <definedName name="S" localSheetId="0">#REF!</definedName>
    <definedName name="S" localSheetId="4">#REF!</definedName>
    <definedName name="S" localSheetId="3">#REF!</definedName>
    <definedName name="S" localSheetId="5">#REF!</definedName>
    <definedName name="S">#REF!</definedName>
    <definedName name="ServicioUNDOPE" localSheetId="6">#REF!</definedName>
    <definedName name="ServicioUNDOPE" localSheetId="7">#REF!</definedName>
    <definedName name="ServicioUNDOPE" localSheetId="0">#REF!</definedName>
    <definedName name="ServicioUNDOPE" localSheetId="4">#REF!</definedName>
    <definedName name="ServicioUNDOPE" localSheetId="3">#REF!</definedName>
    <definedName name="ServicioUNDOPE" localSheetId="5">#REF!</definedName>
    <definedName name="ServicioUNDOPE">#REF!</definedName>
    <definedName name="Sexo" localSheetId="6">#REF!</definedName>
    <definedName name="Sexo" localSheetId="7">#REF!</definedName>
    <definedName name="Sexo" localSheetId="0">#REF!</definedName>
    <definedName name="Sexo" localSheetId="4">#REF!</definedName>
    <definedName name="Sexo" localSheetId="3">#REF!</definedName>
    <definedName name="Sexo" localSheetId="5">#REF!</definedName>
    <definedName name="Sexo">#REF!</definedName>
    <definedName name="Si_No" localSheetId="6">#REF!</definedName>
    <definedName name="Si_No" localSheetId="7">#REF!</definedName>
    <definedName name="Si_No" localSheetId="0">#REF!</definedName>
    <definedName name="Si_No" localSheetId="4">#REF!</definedName>
    <definedName name="Si_No" localSheetId="3">#REF!</definedName>
    <definedName name="Si_No" localSheetId="5">#REF!</definedName>
    <definedName name="Si_No">#REF!</definedName>
    <definedName name="Subdireccion" localSheetId="6">#REF!</definedName>
    <definedName name="Subdireccion" localSheetId="7">#REF!</definedName>
    <definedName name="Subdireccion" localSheetId="0">#REF!</definedName>
    <definedName name="Subdireccion" localSheetId="4">#REF!</definedName>
    <definedName name="Subdireccion" localSheetId="3">#REF!</definedName>
    <definedName name="Subdireccion" localSheetId="5">#REF!</definedName>
    <definedName name="Subdireccion">#REF!</definedName>
    <definedName name="Subdirección" localSheetId="6">#REF!</definedName>
    <definedName name="Subdirección" localSheetId="7">#REF!</definedName>
    <definedName name="Subdirección" localSheetId="0">#REF!</definedName>
    <definedName name="Subdirección" localSheetId="4">#REF!</definedName>
    <definedName name="Subdirección" localSheetId="3">#REF!</definedName>
    <definedName name="Subdirección" localSheetId="5">#REF!</definedName>
    <definedName name="Subdirección">#REF!</definedName>
    <definedName name="Subsistema" localSheetId="6">#REF!</definedName>
    <definedName name="Subsistema" localSheetId="7">#REF!</definedName>
    <definedName name="Subsistema" localSheetId="0">#REF!</definedName>
    <definedName name="Subsistema" localSheetId="4">#REF!</definedName>
    <definedName name="Subsistema" localSheetId="3">#REF!</definedName>
    <definedName name="Subsistema" localSheetId="5">#REF!</definedName>
    <definedName name="Subsistema">#REF!</definedName>
    <definedName name="Tenencia" localSheetId="6">#REF!</definedName>
    <definedName name="Tenencia" localSheetId="7">#REF!</definedName>
    <definedName name="Tenencia" localSheetId="0">#REF!</definedName>
    <definedName name="Tenencia" localSheetId="4">#REF!</definedName>
    <definedName name="Tenencia" localSheetId="3">#REF!</definedName>
    <definedName name="Tenencia" localSheetId="5">#REF!</definedName>
    <definedName name="Tenencia">#REF!</definedName>
    <definedName name="Tipo" localSheetId="6">#REF!</definedName>
    <definedName name="Tipo" localSheetId="7">#REF!</definedName>
    <definedName name="Tipo" localSheetId="0">#REF!</definedName>
    <definedName name="Tipo" localSheetId="4">#REF!</definedName>
    <definedName name="Tipo" localSheetId="3">#REF!</definedName>
    <definedName name="Tipo" localSheetId="5">#REF!</definedName>
    <definedName name="Tipo">#REF!</definedName>
    <definedName name="Tipo_Meta" localSheetId="6">#REF!</definedName>
    <definedName name="Tipo_Meta" localSheetId="7">#REF!</definedName>
    <definedName name="Tipo_Meta" localSheetId="0">#REF!</definedName>
    <definedName name="Tipo_Meta" localSheetId="4">#REF!</definedName>
    <definedName name="Tipo_Meta" localSheetId="3">#REF!</definedName>
    <definedName name="Tipo_Meta" localSheetId="5">#REF!</definedName>
    <definedName name="Tipo_Meta">#REF!</definedName>
    <definedName name="TipoInd" localSheetId="6">#REF!</definedName>
    <definedName name="TipoInd" localSheetId="7">#REF!</definedName>
    <definedName name="TipoInd" localSheetId="0">#REF!</definedName>
    <definedName name="TipoInd" localSheetId="4">#REF!</definedName>
    <definedName name="TipoInd" localSheetId="3">#REF!</definedName>
    <definedName name="TipoInd" localSheetId="5">#REF!</definedName>
    <definedName name="TipoInd">#REF!</definedName>
    <definedName name="TipoMeta" localSheetId="6">#REF!</definedName>
    <definedName name="TipoMeta" localSheetId="7">#REF!</definedName>
    <definedName name="TipoMeta" localSheetId="0">#REF!</definedName>
    <definedName name="TipoMeta" localSheetId="4">#REF!</definedName>
    <definedName name="TipoMeta" localSheetId="3">#REF!</definedName>
    <definedName name="TipoMeta" localSheetId="5">#REF!</definedName>
    <definedName name="TipoMeta">#REF!</definedName>
    <definedName name="TipoOperación" localSheetId="6">#REF!</definedName>
    <definedName name="TipoOperación" localSheetId="7">#REF!</definedName>
    <definedName name="TipoOperación" localSheetId="0">#REF!</definedName>
    <definedName name="TipoOperación" localSheetId="4">#REF!</definedName>
    <definedName name="TipoOperación" localSheetId="3">#REF!</definedName>
    <definedName name="TipoOperación" localSheetId="5">#REF!</definedName>
    <definedName name="TipoOperación">#REF!</definedName>
    <definedName name="UO" localSheetId="6">#REF!</definedName>
    <definedName name="UO" localSheetId="7">#REF!</definedName>
    <definedName name="UO" localSheetId="0">#REF!</definedName>
    <definedName name="UO" localSheetId="4">#REF!</definedName>
    <definedName name="UO" localSheetId="3">#REF!</definedName>
    <definedName name="UO" localSheetId="5">#REF!</definedName>
    <definedName name="UO">#REF!</definedName>
    <definedName name="VALORACION" localSheetId="6">#REF!</definedName>
    <definedName name="VALORACION" localSheetId="7">#REF!</definedName>
    <definedName name="VALORACION" localSheetId="0">#REF!</definedName>
    <definedName name="VALORACION" localSheetId="4">#REF!</definedName>
    <definedName name="VALORACION" localSheetId="3">#REF!</definedName>
    <definedName name="VALORACION" localSheetId="5">#REF!</definedName>
    <definedName name="VALORACION">#REF!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58" i="13" l="1"/>
  <c r="P58" i="13"/>
  <c r="O58" i="13"/>
  <c r="M58" i="13"/>
  <c r="N58" i="13" s="1"/>
  <c r="L58" i="13"/>
  <c r="J58" i="13"/>
  <c r="I58" i="13"/>
  <c r="K58" i="13" s="1"/>
  <c r="G58" i="13"/>
  <c r="H58" i="13" s="1"/>
  <c r="F58" i="13"/>
  <c r="E58" i="13"/>
  <c r="Q57" i="13"/>
  <c r="A57" i="13"/>
  <c r="Q56" i="13"/>
  <c r="A56" i="13"/>
  <c r="Q55" i="13"/>
  <c r="A55" i="13"/>
  <c r="Q54" i="13"/>
  <c r="A54" i="13"/>
  <c r="Q53" i="13"/>
  <c r="A53" i="13"/>
  <c r="A52" i="13"/>
  <c r="Q51" i="13"/>
  <c r="A51" i="13"/>
  <c r="Q50" i="13"/>
  <c r="A50" i="13"/>
  <c r="Q49" i="13"/>
  <c r="A49" i="13"/>
  <c r="A48" i="13"/>
  <c r="A47" i="13"/>
  <c r="Q46" i="13"/>
  <c r="A46" i="13"/>
  <c r="Q45" i="13"/>
  <c r="A45" i="13"/>
  <c r="Q44" i="13"/>
  <c r="A44" i="13"/>
  <c r="Q43" i="13"/>
  <c r="A43" i="13"/>
  <c r="Q42" i="13"/>
  <c r="A42" i="13"/>
  <c r="Q41" i="13"/>
  <c r="A41" i="13"/>
  <c r="Q40" i="13"/>
  <c r="A40" i="13"/>
  <c r="A39" i="13"/>
  <c r="Q38" i="13"/>
  <c r="A38" i="13"/>
  <c r="Q37" i="13"/>
  <c r="A37" i="13"/>
  <c r="Q36" i="13"/>
  <c r="A36" i="13"/>
  <c r="Q35" i="13"/>
  <c r="A35" i="13"/>
  <c r="Q34" i="13"/>
  <c r="A34" i="13"/>
  <c r="Q33" i="13"/>
  <c r="A33" i="13"/>
  <c r="Q32" i="13"/>
  <c r="A32" i="13"/>
  <c r="Q31" i="13"/>
  <c r="A31" i="13"/>
  <c r="Q30" i="13"/>
  <c r="A30" i="13"/>
  <c r="Q29" i="13"/>
  <c r="A29" i="13"/>
  <c r="A28" i="13"/>
  <c r="A27" i="13"/>
  <c r="Q26" i="13"/>
  <c r="A26" i="13"/>
  <c r="Q25" i="13"/>
  <c r="A25" i="13"/>
  <c r="A24" i="13"/>
  <c r="A23" i="13"/>
  <c r="Q22" i="13"/>
  <c r="A22" i="13"/>
  <c r="Q21" i="13"/>
  <c r="A21" i="13"/>
  <c r="Q20" i="13"/>
  <c r="A20" i="13"/>
  <c r="Q19" i="13"/>
  <c r="A19" i="13"/>
  <c r="A18" i="13"/>
  <c r="Q17" i="13"/>
  <c r="A17" i="13"/>
  <c r="Q16" i="13"/>
  <c r="A16" i="13"/>
  <c r="Q15" i="13"/>
  <c r="A15" i="13"/>
  <c r="Q14" i="13"/>
  <c r="A14" i="13"/>
  <c r="Q13" i="13"/>
  <c r="A13" i="13"/>
  <c r="Q12" i="13"/>
  <c r="A12" i="13"/>
  <c r="Q11" i="13"/>
  <c r="A11" i="13"/>
  <c r="Q10" i="13"/>
  <c r="A10" i="13"/>
  <c r="Q9" i="13"/>
  <c r="A9" i="13"/>
  <c r="CH126" i="12" l="1"/>
  <c r="CG111" i="12"/>
  <c r="CG110" i="12"/>
  <c r="CG109" i="12"/>
  <c r="CG108" i="12"/>
  <c r="CG107" i="12"/>
  <c r="CH103" i="12"/>
  <c r="CG126" i="12"/>
  <c r="CG122" i="12"/>
  <c r="CG121" i="12"/>
  <c r="CG116" i="12"/>
  <c r="CG106" i="12"/>
  <c r="CG105" i="12"/>
  <c r="CG104" i="12"/>
  <c r="CG103" i="12"/>
  <c r="CB12" i="12"/>
  <c r="CA12" i="12"/>
  <c r="BZ12" i="12"/>
  <c r="BY12" i="12"/>
  <c r="BX12" i="12"/>
  <c r="BW12" i="12"/>
  <c r="BV12" i="12"/>
  <c r="BU12" i="12"/>
  <c r="BT12" i="12"/>
  <c r="BS12" i="12"/>
  <c r="BR12" i="12"/>
  <c r="BQ12" i="12"/>
  <c r="BP12" i="12"/>
  <c r="BO12" i="12"/>
  <c r="BN12" i="12"/>
  <c r="BM12" i="12"/>
  <c r="BL12" i="12"/>
  <c r="BK12" i="12"/>
  <c r="BJ12" i="12"/>
  <c r="BI12" i="12"/>
  <c r="BH12" i="12"/>
  <c r="BG12" i="12"/>
  <c r="BF12" i="12"/>
  <c r="BE12" i="12"/>
  <c r="BD12" i="12"/>
  <c r="BC12" i="12"/>
  <c r="BB12" i="12"/>
  <c r="BA12" i="12"/>
  <c r="AZ12" i="12"/>
  <c r="AY12" i="12"/>
  <c r="AX12" i="12"/>
  <c r="AW12" i="12"/>
  <c r="AV12" i="12"/>
  <c r="AU12" i="12"/>
  <c r="AT12" i="12"/>
  <c r="AS12" i="12"/>
  <c r="AR12" i="12"/>
  <c r="AQ12" i="12"/>
  <c r="AP12" i="12"/>
  <c r="AO12" i="12"/>
  <c r="AN12" i="12"/>
  <c r="AM12" i="12"/>
  <c r="AL12" i="12"/>
  <c r="AK12" i="12"/>
  <c r="AJ12" i="12"/>
  <c r="AI12" i="12"/>
  <c r="AH12" i="12"/>
  <c r="AG12" i="12"/>
  <c r="AF12" i="12"/>
  <c r="AE12" i="12"/>
  <c r="AD12" i="12"/>
  <c r="AC12" i="12"/>
  <c r="AB12" i="12"/>
  <c r="AA12" i="12"/>
  <c r="Z12" i="12"/>
  <c r="Y12" i="12"/>
  <c r="X12" i="12"/>
  <c r="W12" i="12"/>
  <c r="V12" i="12"/>
  <c r="U12" i="12"/>
  <c r="R94" i="11"/>
  <c r="L94" i="11"/>
  <c r="R93" i="11"/>
  <c r="L93" i="11"/>
  <c r="R92" i="11"/>
  <c r="L92" i="11"/>
  <c r="R91" i="11"/>
  <c r="L91" i="11"/>
  <c r="R89" i="11"/>
  <c r="L89" i="11"/>
  <c r="R88" i="11"/>
  <c r="L88" i="11"/>
  <c r="R87" i="11"/>
  <c r="L87" i="11"/>
  <c r="R86" i="11"/>
  <c r="L86" i="11"/>
  <c r="R83" i="11"/>
  <c r="L83" i="11"/>
  <c r="R80" i="11"/>
  <c r="L80" i="11"/>
  <c r="R79" i="11"/>
  <c r="L79" i="11"/>
  <c r="R77" i="11"/>
  <c r="L77" i="11"/>
  <c r="R75" i="11"/>
  <c r="L75" i="11"/>
  <c r="R72" i="11"/>
  <c r="L72" i="11"/>
  <c r="R69" i="11"/>
  <c r="L69" i="11"/>
  <c r="R67" i="11"/>
  <c r="L67" i="11"/>
  <c r="R65" i="11"/>
  <c r="L65" i="11"/>
  <c r="R63" i="11"/>
  <c r="L63" i="11"/>
  <c r="R62" i="11"/>
  <c r="L62" i="11"/>
  <c r="R61" i="11"/>
  <c r="L61" i="11"/>
  <c r="R60" i="11"/>
  <c r="L60" i="11"/>
  <c r="R57" i="11"/>
  <c r="L57" i="11"/>
  <c r="R56" i="11"/>
  <c r="L56" i="11"/>
  <c r="R54" i="11"/>
  <c r="L54" i="11"/>
  <c r="R49" i="11"/>
  <c r="L49" i="11"/>
  <c r="R45" i="11"/>
  <c r="L45" i="11"/>
  <c r="R43" i="11"/>
  <c r="L43" i="11"/>
  <c r="R40" i="11"/>
  <c r="L40" i="11"/>
  <c r="R39" i="11"/>
  <c r="L39" i="11"/>
  <c r="R38" i="11"/>
  <c r="L38" i="11"/>
  <c r="R36" i="11"/>
  <c r="L36" i="11"/>
  <c r="L34" i="11"/>
  <c r="R33" i="11"/>
  <c r="L33" i="11"/>
  <c r="R28" i="11"/>
  <c r="L28" i="11"/>
  <c r="R26" i="11"/>
  <c r="L26" i="11"/>
  <c r="R23" i="11"/>
  <c r="L23" i="11"/>
  <c r="R22" i="11"/>
  <c r="L22" i="11"/>
  <c r="R21" i="11"/>
  <c r="L21" i="11"/>
  <c r="R19" i="11"/>
  <c r="L19" i="11"/>
  <c r="R18" i="11"/>
  <c r="L18" i="11"/>
  <c r="R14" i="11"/>
  <c r="L14" i="11"/>
  <c r="R13" i="11"/>
  <c r="L13" i="11"/>
  <c r="R12" i="11"/>
  <c r="L12" i="11"/>
  <c r="R11" i="11"/>
  <c r="L11" i="11"/>
  <c r="CG123" i="12" l="1"/>
  <c r="CG113" i="12"/>
  <c r="CG118" i="12" l="1"/>
</calcChain>
</file>

<file path=xl/sharedStrings.xml><?xml version="1.0" encoding="utf-8"?>
<sst xmlns="http://schemas.openxmlformats.org/spreadsheetml/2006/main" count="6838" uniqueCount="2613">
  <si>
    <t xml:space="preserve">Código: FOR-PE-001 </t>
  </si>
  <si>
    <t>Versión: 7</t>
  </si>
  <si>
    <t>Fecha: Memo I2022039316 - 16/11/2022</t>
  </si>
  <si>
    <t>Página: 1 de 1</t>
  </si>
  <si>
    <t>ENTIDAD:</t>
  </si>
  <si>
    <t>Secretaría Distrital de Integración Social</t>
  </si>
  <si>
    <t>MISIÓN:</t>
  </si>
  <si>
    <t>La Secretaría Distrital de Integración Social, es una entidad pública de nivel central de la ciudad de Bogotá, líder del sector social, responsable de la formulación e implementación de políticas públicas poblacionales orientadas al ejercicio de derechos, ofrece servicios sociales y promueve de forma articulada, la inclusión social, el desarrollo de capacidades y la mejora en la calidad de vida de la población en mayor condición de vulnerabilidad, con un enfoque territorial.</t>
  </si>
  <si>
    <t>VISIÓN:</t>
  </si>
  <si>
    <t>La Secretaría Distrital de Integración Social será en el año 2030, una entidad líder, a nivel nacional, en materia de política social y un referente en la promoción de derechos, por contribuir a la inclusión social, al desarrollo de capacidades y a la prestación de los servicios sociales de alta calidad, a través de la transformación de los servicios sociales, la modernización institucional y una estrategia territorial integral social que responde a las necesidades sociales mediante acciones transectoriales, integradoras e innovadoras. Lo anterior para hacer de Bogotá una ciudad más cuidadora, incluyente, sostenible y consciente.</t>
  </si>
  <si>
    <t>PLAN DE DESARROLLO Y PLAN  ESTRATÉGICO SECTORIAL</t>
  </si>
  <si>
    <t>PLAN ESTRATÉGICO INSTITUCIONAL</t>
  </si>
  <si>
    <r>
      <t>PLAN DE ACCIÓN INSTITUCIONAL VIGENCIA</t>
    </r>
    <r>
      <rPr>
        <sz val="12"/>
        <color theme="4"/>
        <rFont val="Arial"/>
        <family val="2"/>
      </rPr>
      <t xml:space="preserve"> </t>
    </r>
    <r>
      <rPr>
        <sz val="12"/>
        <rFont val="Arial"/>
        <family val="2"/>
      </rPr>
      <t>2024</t>
    </r>
  </si>
  <si>
    <t xml:space="preserve">IDENTIFICACIÓN </t>
  </si>
  <si>
    <t>Formulación</t>
  </si>
  <si>
    <t>Programación I trimestre</t>
  </si>
  <si>
    <t>Seguimiento I trimestre</t>
  </si>
  <si>
    <t>Programación II trimestre</t>
  </si>
  <si>
    <t>Seguimiento II trimestre</t>
  </si>
  <si>
    <t>Programación III trimestre</t>
  </si>
  <si>
    <t>Seguimiento III trimestre</t>
  </si>
  <si>
    <t>Programación IV trimestre</t>
  </si>
  <si>
    <t>Seguimiento IV trimestre</t>
  </si>
  <si>
    <t>Consolidado año</t>
  </si>
  <si>
    <t>Meta plan de desarrollo</t>
  </si>
  <si>
    <t>Objetivo estratégico sectorial</t>
  </si>
  <si>
    <t>Objetivo estratégico 2020 - 2024</t>
  </si>
  <si>
    <t>Metas 2020 - 2024</t>
  </si>
  <si>
    <t>Política o componente MIPG</t>
  </si>
  <si>
    <t>Proceso relacionado</t>
  </si>
  <si>
    <t xml:space="preserve">Fuente de financiación </t>
  </si>
  <si>
    <t>Proyecto de inversión</t>
  </si>
  <si>
    <t xml:space="preserve">Meta proyecto de inversión </t>
  </si>
  <si>
    <t>Plan asociado</t>
  </si>
  <si>
    <t xml:space="preserve">Plan de acción política pública poblacional asociada  </t>
  </si>
  <si>
    <t>Número de Acción / Actividad</t>
  </si>
  <si>
    <t>Acciones / actividades</t>
  </si>
  <si>
    <t>Meta</t>
  </si>
  <si>
    <t>Tendencia de meta</t>
  </si>
  <si>
    <t>Nombre del indicador de la meta</t>
  </si>
  <si>
    <t>Fórmula del indicador o índice</t>
  </si>
  <si>
    <t>Dependencia responsable</t>
  </si>
  <si>
    <t>Evidencias programadas
I trimestre</t>
  </si>
  <si>
    <t xml:space="preserve">Programación  meta
I trimestre </t>
  </si>
  <si>
    <t>Avance cuantitativo
I trimestre</t>
  </si>
  <si>
    <t>Porcentaje de cumplimiento 
I trimestre</t>
  </si>
  <si>
    <t>Avance cualitativo
I trimestre</t>
  </si>
  <si>
    <t>Revisión segunda línea de defensa</t>
  </si>
  <si>
    <t>Evidencias programadas
II trimestre</t>
  </si>
  <si>
    <t xml:space="preserve">Programación  meta
II trimestre </t>
  </si>
  <si>
    <t>Avance cuantitativo
II trimestre</t>
  </si>
  <si>
    <t>Porcentaje de cumplimiento 
II trimestre</t>
  </si>
  <si>
    <t>Avance cualitativo
II trimestre</t>
  </si>
  <si>
    <t>Evidencias programadas
III trimestre</t>
  </si>
  <si>
    <t xml:space="preserve">Programación  meta
III trimestre </t>
  </si>
  <si>
    <t>Avance cuantitativo
III trimestre</t>
  </si>
  <si>
    <t>Porcentaje de cumplimiento 
III trimestre</t>
  </si>
  <si>
    <t>Avance cualitativo
III trimestre</t>
  </si>
  <si>
    <t>Evidencias programadas
IV trimestre</t>
  </si>
  <si>
    <t xml:space="preserve">Programación  meta
IV trimestre </t>
  </si>
  <si>
    <t>Avance cuantitativo
IV trimestre</t>
  </si>
  <si>
    <t>Porcentaje de cumplimiento 
IV trimestre</t>
  </si>
  <si>
    <t>Avance cualitativo
IV trimestre</t>
  </si>
  <si>
    <t>Programado meta</t>
  </si>
  <si>
    <t>Avance meta</t>
  </si>
  <si>
    <t>Porcentaje de avance</t>
  </si>
  <si>
    <t>Avance cualitativo</t>
  </si>
  <si>
    <t>481. Aumentar 5 puntos en la calificación del índice distrital de servicio a la ciudadanía, de la Secretaría Distrital de Integración Social</t>
  </si>
  <si>
    <t>3. Fortalecer el desempeño del sector social, enmarcado en la transformación de los servicios sociales, el desarrollo del recurso humano, la infraestructura, la tecnología, la gestión de conocimiento, la innovación, la transparencia, y  control, con el fin de optimizar la capacidad organizacional para la rectoría de la política  social y la prestación de servicios sociales.</t>
  </si>
  <si>
    <t>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t>
  </si>
  <si>
    <t xml:space="preserve">38.Aumentar 5 puntos en la calificación del  índice distrital de servicio a la ciudadanía,  de la Secretaría Distrital de Integración
Social
</t>
  </si>
  <si>
    <t>Servicio al ciudadano</t>
  </si>
  <si>
    <t>Atención a la ciudadanía</t>
  </si>
  <si>
    <t>Inversión</t>
  </si>
  <si>
    <t>7733 - Fortalecimiento institucional para una gestión pública efectiva y transparente en la ciudad de Bogotá</t>
  </si>
  <si>
    <t>2. Gestionar el 100% de las peticiones ciudadanas allegadas a través de los canales de interacción dispuestos por la SDIS</t>
  </si>
  <si>
    <t>Plan Anticorrupción y de Atención al Ciudadano[1]</t>
  </si>
  <si>
    <t>No se asocia a Políticas Públicas</t>
  </si>
  <si>
    <t>Elaborar y publicar  Informe de Gestión SIAC en la página Web de la Secretaría de Integración Social</t>
  </si>
  <si>
    <t>Suma</t>
  </si>
  <si>
    <t>Informes de Gestión elaborados y publicados.</t>
  </si>
  <si>
    <t>Número de informes de gestion SIAC realizados y publicados en la Web de la Secretaria de Integración Social en el periodo / Número de informes programados para la vigencia.</t>
  </si>
  <si>
    <t>Subsecretaría de Gestión Institucional</t>
  </si>
  <si>
    <t>Informe de gestión SIAC  elaborado y publicado del  IV trimestre de 2023</t>
  </si>
  <si>
    <t>Informe de gestión SIAC  elaborado y publicado del I trimestre de 2024</t>
  </si>
  <si>
    <t>Informe de gestión SIAC  elaborado y publicado del II trimestre de 2024</t>
  </si>
  <si>
    <t>Informe de gestión SIAC  elaborado y publicado del III trimestre de 2024</t>
  </si>
  <si>
    <t>Todas las políticas públicas lideradas por la entidad</t>
  </si>
  <si>
    <t>Socialización de los resultados de las encuestas de satisfacción de servicios sociales.</t>
  </si>
  <si>
    <t>Número de socializaciones realizadas / Número de socializaciones programadas.</t>
  </si>
  <si>
    <t>Un acta de socialización y listado de aistencia respectiva.</t>
  </si>
  <si>
    <t>No programado</t>
  </si>
  <si>
    <t>Documentar a través de un repositorio las respuestas y requerimientos de control político.</t>
  </si>
  <si>
    <t>Creciente</t>
  </si>
  <si>
    <t>Repositorio de las respuestas emitidas a entes de control político.</t>
  </si>
  <si>
    <t>Número de actividades realizadas para completar el repositorio de respuestas a entes de control político / Número de actividades programadas.</t>
  </si>
  <si>
    <t>Sistematización de respuestas a entes de control político - I Semestre 2023</t>
  </si>
  <si>
    <t>0,25</t>
  </si>
  <si>
    <t>Sistematización de respuestas a entes de control político - II Semestre 2023</t>
  </si>
  <si>
    <t>0,50</t>
  </si>
  <si>
    <t>Sistematización de respuestas a entes de control político - I y II Trimestre 2024</t>
  </si>
  <si>
    <t>0,75</t>
  </si>
  <si>
    <t>Sistematización de respuestas a entes de control político - III Trimestre 2024</t>
  </si>
  <si>
    <t>Transparencia, acceso a la información pública y lucha contra la corrupción</t>
  </si>
  <si>
    <t>No se asocia a proceso de gestión institucional</t>
  </si>
  <si>
    <t>3. Implementar el 100% de las acciones del plan de acción de la Política Pública de Transparencia de la Secretaría Distrital de Integración Social</t>
  </si>
  <si>
    <t>Documentar mediante informes la implementación de la estratégia institucional para la transparencia y el seguimiento a los requisitos de la Ley de Transparencia.</t>
  </si>
  <si>
    <t>Informes de implementación de la estrategia institucional de transparencia y cumplimiento de los requisitos establecidos en la Ley 1712 de 2014.</t>
  </si>
  <si>
    <t>Número de informes realizados</t>
  </si>
  <si>
    <t>Informe de implementación de la estrategia institucional de transparencia y cumplimiento de los requisitos establecidos en la Ley 1712 de 2014.</t>
  </si>
  <si>
    <t>484. Aumentar en un 43% la inspección y vigilancia en los servicios y programas prestados por la Secretaria Distrital de Integración Social que cuentan con estándares de calidad</t>
  </si>
  <si>
    <t>Todos los Objetivos Estratégicos Institucionales</t>
  </si>
  <si>
    <t xml:space="preserve">37. Aumentar en un 43% la inspección y  vigilancia en los servicios y programas  prestados por la Secretaría Distrital de Integración Social que cuentan con estándares de calidad.
</t>
  </si>
  <si>
    <t>Inspección y vigilancia</t>
  </si>
  <si>
    <t>1. Aumentar el 43% la inspección y vigilancia en los servicios y programas prestados por la Secretaria Distrital de Integración Social que cuentan con estándares de calidad</t>
  </si>
  <si>
    <t>No se asocia a Planes Institucionales integrados</t>
  </si>
  <si>
    <t>Realizar acompañamiento para la mejora continua a 90 jardínes infantiles públicos y privados del Distrito Capital que cuenten con Instrumento Unico de Verificación (IUV) aplicado.</t>
  </si>
  <si>
    <t>Acompañamiento a los jardínes infantiles públicos y privados del Distrito Capital</t>
  </si>
  <si>
    <t xml:space="preserve">Número de actas de acompañamientos realizados / 90 acompañamientos programados </t>
  </si>
  <si>
    <t>Subsecretaría Técnica</t>
  </si>
  <si>
    <t>Actas de acompañamientos realizados</t>
  </si>
  <si>
    <t>No se asocia a metas Plan de Desarrollo</t>
  </si>
  <si>
    <t xml:space="preserve">4. Liderar, formular, actualizar e implementar las políticas públicas sociales de competencia y participación desde el Sector de Integración Social, que contribuyan a la materialización de un nuevo contrato social y ambiental para la Bogotá del siglo XXI  </t>
  </si>
  <si>
    <t>No se asocia a metas 2020-2024</t>
  </si>
  <si>
    <t>4. Realizar el análisis de la gestión al 100% de las políticas públicas que lidera la SDIS</t>
  </si>
  <si>
    <t xml:space="preserve">Realizar cuatro (4) sesiones del Consejo Distrital de Política Social CDPS   </t>
  </si>
  <si>
    <t xml:space="preserve">Sesiones del CDPS realizadas </t>
  </si>
  <si>
    <t>Número de sesiones realizadas / Número de sesiones programadas</t>
  </si>
  <si>
    <t>Acta Consejo Distrital de Política Social elaborada</t>
  </si>
  <si>
    <t>Implementar una estrategia de divulgación de las sesiones del Consejo Distrital de Política Social</t>
  </si>
  <si>
    <t>Estrategia de divulgación implementada</t>
  </si>
  <si>
    <t>Número de informes de avance elaborados / Número de informes de avance programados</t>
  </si>
  <si>
    <t>Informe de avance en la implementación de la estrategia</t>
  </si>
  <si>
    <t>Informe final de la implementación de la estrategia al 100%</t>
  </si>
  <si>
    <t xml:space="preserve">Socializar a los consejeros y consejeras el avance en el cumplimiento de las recomendaciones establecidas en los CDPS  </t>
  </si>
  <si>
    <t>Socialización de recomendaciones con Consejeros-as</t>
  </si>
  <si>
    <t>Número de socializaciones realizadas / Número de socializaciones programadas</t>
  </si>
  <si>
    <t>Un acta de socialización de las recomendaciones del CDPS elaborada</t>
  </si>
  <si>
    <t>Liderar la Mesa Técnica de Políticas Públicas Sociales en el marco de la implementación y seguimiento de las políticas a cargo de la SDIS</t>
  </si>
  <si>
    <t xml:space="preserve">Constante </t>
  </si>
  <si>
    <t>Avance en la implementación del plan de acción de la mesa</t>
  </si>
  <si>
    <t>Número de reportes de avance del plan de acción elaborados / Número de reportes del plan de acción programados</t>
  </si>
  <si>
    <t>Un reporte de implementación del plan de acción de la mesa vigencia 2023</t>
  </si>
  <si>
    <t>Un reporte de avance del plan de acción 2024 de la mesa técnica de política social</t>
  </si>
  <si>
    <t>3. Transformar los servicios sociales de la SDIS con el fin de responder a los aspectos clave del Plan Distrital de Desarrollo como el Sistema Distrital de Cuidado, la Estrategia Territorial de Integración Social y el Ingreso Mínimo Garantizado</t>
  </si>
  <si>
    <t>Prestación de servicios sociales para la inclusión social</t>
  </si>
  <si>
    <t>No se asocia a meta proyecto de inversión</t>
  </si>
  <si>
    <t xml:space="preserve">Actualizar el documento "lineamientos para la creación, actualización y transformación de los servicios sociales" </t>
  </si>
  <si>
    <t>Documento actualizado "lineamientos para la creación, actualización y transformación de los servicios sociales".</t>
  </si>
  <si>
    <t>Porcentaje de avance en el documento de acuerdo con lo programado</t>
  </si>
  <si>
    <t>Documento con avance primera fase</t>
  </si>
  <si>
    <t>Documento con avance segunda fase</t>
  </si>
  <si>
    <t>Documento del lineamiento Actualizado</t>
  </si>
  <si>
    <t xml:space="preserve">Realizar el seguimiento a la implementación del "lineamiento prestación servicios sociales con calidad en la SDIS </t>
  </si>
  <si>
    <t>Seguimiento a la implementación del "lineamiento prestación servicios sociales con calidad en la SDIS".</t>
  </si>
  <si>
    <t xml:space="preserve">Número de seguimientos realizados / Número de seguimientos programados </t>
  </si>
  <si>
    <t>Matriz de seguimiento a la implementación del "lineamiento prestación servicios sociales con calidad en la SDIS".</t>
  </si>
  <si>
    <t>Liderar la gestión de la Mesa Técnica de Gestión Integral Social</t>
  </si>
  <si>
    <t>Constante</t>
  </si>
  <si>
    <t>Sesiones de la Mesa Técnica de Gestión Integral Social realizadas</t>
  </si>
  <si>
    <t>Número de actas elaboradas / Número de sesiones realizadas</t>
  </si>
  <si>
    <t>Plan acción de la instancia formulado para la vigencia 2024</t>
  </si>
  <si>
    <t>Actas de las sesiones de la Mesa realizadas</t>
  </si>
  <si>
    <t>No se asocia a Objetivos Estratégicos Sectoriales</t>
  </si>
  <si>
    <t>No se asocia a Objetivos Estratégicos Institucionales</t>
  </si>
  <si>
    <t>PP de atención, asistencia y reparación integral a las víctimas</t>
  </si>
  <si>
    <t>Coordinar y acompañar el seguimiento y reporte de las acciones definidas en el PAD Víctimas en articulación con las Direcciones y Subdirecciones SDIS y con la ACPVR.</t>
  </si>
  <si>
    <t>Número de reportes del PAD - Víctimas, coordinados y acompañados.</t>
  </si>
  <si>
    <t>Número de reportes de seguimientos elaborados / Número de reportes de seguimientos programados.</t>
  </si>
  <si>
    <t>Reporte de seguimiento al PAD con corte a 31 de diciembre de 2023</t>
  </si>
  <si>
    <t>Reporte de seguimiento al PAD con corte a 31 de marzo de 2024</t>
  </si>
  <si>
    <t>Reporte de seguimiento al PAD con corte a 30 de junio de 2024.</t>
  </si>
  <si>
    <t>Reporte de seguimiento al PAD con corte a 30 de septiembre de 2024</t>
  </si>
  <si>
    <t>Formular las acciones del PAD- Víctimas para el cuatrienio 2024- 2028 en articulación con las Direcciones y Subdirecciones SDIS y con la ACPVR. </t>
  </si>
  <si>
    <t>Formulación del PAD para el cuatrienio</t>
  </si>
  <si>
    <t>Un plan de acción distrital víctimas PAD formulado / Un plan de acción distrital víctimas PAD programado</t>
  </si>
  <si>
    <t>PAD formulado para el cuatrienio 2024-2028</t>
  </si>
  <si>
    <t>4. 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</si>
  <si>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Defensa jurídica</t>
  </si>
  <si>
    <t>Gestión jurídica</t>
  </si>
  <si>
    <t>No se asocia a Proyecto de Inversión</t>
  </si>
  <si>
    <t>Plan de ajuste y sostenibilidad MIPG</t>
  </si>
  <si>
    <t xml:space="preserve">Presentar informe de gestión de defensa jurídica de la Oficina </t>
  </si>
  <si>
    <t>Informe de gestión de defensa jurídica de la oficina</t>
  </si>
  <si>
    <t>Informe de gestión presentado en el periodo /Número de informes de gestión programados</t>
  </si>
  <si>
    <t>31/12/2024</t>
  </si>
  <si>
    <t>Oficina Jurídica</t>
  </si>
  <si>
    <t>Informe de gestión de defensa jurídica</t>
  </si>
  <si>
    <t>519.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</si>
  <si>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Control interno</t>
  </si>
  <si>
    <t>Auditoría y control</t>
  </si>
  <si>
    <t>7748 - Fortalecimiento de la gestión institucional y desarrollo integral del talento humano en Bogotá</t>
  </si>
  <si>
    <t>4. Contar con el 100 por ciento del Recurso Humano acorde a las necesidades de la Entidad</t>
  </si>
  <si>
    <t>Ejecutar el Plan Anual de Auditoría aprobado</t>
  </si>
  <si>
    <t>Porcentaje de cumplimiento del Plan Anual de Auditoría.</t>
  </si>
  <si>
    <t>(N° de actividades ejecutadas durante el trimestre/ N° de actividades programadas durante el trimestre)*100</t>
  </si>
  <si>
    <t>Oficina de Control Interno</t>
  </si>
  <si>
    <t xml:space="preserve">Formato Plan Anual de Auditoría (FOR-AC-003) con el seguimiento 1er Trimestre </t>
  </si>
  <si>
    <t xml:space="preserve">Formato Plan Anual de Auditoría (FOR-AC-003) con el seguimiento
2do Trimestre </t>
  </si>
  <si>
    <t xml:space="preserve">Formato Plan Anual de Auditoría (FOR-AC-003) con el seguimiento
3er Trimestre </t>
  </si>
  <si>
    <t xml:space="preserve">Formato Plan Anual de Auditoría (FOR-AC-003) con el seguimiento
4to Trimestre </t>
  </si>
  <si>
    <t>Talento humano</t>
  </si>
  <si>
    <t>Gestión de talento humano</t>
  </si>
  <si>
    <t>Elaborar el informe de las actuaciones disciplinarias gestionadas en la Oficina de Control Disciplinario Interno.</t>
  </si>
  <si>
    <t>Informe de las actuaciones disciplinarias gestionadas en la Oficina de Control Disciplinario Interno.</t>
  </si>
  <si>
    <t>Sumatoria de los informes elaborados</t>
  </si>
  <si>
    <t>Oficina de Control Disciplinario Interno</t>
  </si>
  <si>
    <t>Informe de gestión con relación a los datos extraídos de la matriz OCDI SDIS_2023, donde refleja el estado, instrucción y cantidad de actuaciones realizadas en la Dependencia en el primer trimestre de 2024.</t>
  </si>
  <si>
    <t>Informe de gestión con relación a los datos extraidos de la matriz OCDI SDIS_2023, donde refleja el estado, instruccion y cantidad de actuaciones realizadas en la Dependencia en el segundo trimestre de 2024.</t>
  </si>
  <si>
    <t>Informe de gestión con relación a los datos extraidos de la matriz OCDI SDIS_2023, donde refleja el estado, instruccion y cantidad de actuaciones realizadas en la Dependencia en el tercer trimestre de 2024.</t>
  </si>
  <si>
    <t>Informe de gestión con relación a los datos extraidos de la matriz OCDI SDIS_2023, donde refleja el estado, instruccion y cantidad de actuaciones realizadas en la Dependencia en el cuarto trimestre de 2024.</t>
  </si>
  <si>
    <t>Realizar jornadas de sensibilización sobre el Régimen Disciplinario aplicable, dirigidas a los servidores públicos y colaboradores de la entidad,  para la prevención de faltas disciplinarias</t>
  </si>
  <si>
    <t>Jornadas de sensibilización para la prevención de faltas disciplinarias realizadas</t>
  </si>
  <si>
    <t xml:space="preserve">Sumatoria de las  jornadas de sensibilización realizadas  </t>
  </si>
  <si>
    <t>Actas de reunión y/o listados de asistencia de las jornadas de sensibilización, en el período a reportar.</t>
  </si>
  <si>
    <t>Comunicación estratégica</t>
  </si>
  <si>
    <t>7741 - Fortalecimiento de la gestión de la información y el conocimiento con enfoque participativo y territorial</t>
  </si>
  <si>
    <t xml:space="preserve">8. Atender el 100% de solicitudes de viabilidades de equipamientos para garantizar infraestructura en condiciones adecuadas y seguras </t>
  </si>
  <si>
    <t xml:space="preserve">Realizar el reporte de la gestión de divulgación de la información institucional de la entidad en el marco de la Política y Plan Estratégico de Comunicaciones. </t>
  </si>
  <si>
    <t>Documento con reporte de avance de las actividades de divulgación de la información definidas para la vigencia en el marco de la Política y Plan Estratégico de Comunicaciones.</t>
  </si>
  <si>
    <t>Número de reportes  de avance a la gestión de las actividades de divulgación  realizadas en el marco de la Política y Plan Estratégico de Comunicaciones</t>
  </si>
  <si>
    <t>Oficina Asesora de Comunicaciones</t>
  </si>
  <si>
    <t xml:space="preserve">Un reporte de avance de las actividades de divulgación de la información definidas para la vigencia en el marco de la Política  y Plan Estratégico de Comunicaciones. Correspondientes al primer trimestre. 
</t>
  </si>
  <si>
    <t>Un  reporte de avance de las actividades de divulgación de la información definidas para la vigencia en el marco de la Política y Plan Estratégico de Comunicaciones correspondiente al segundo  trimestre</t>
  </si>
  <si>
    <t>Un  reporte de avance de las actividades de divulgación de la información definidas para la vigencia en el marco de la Política y Plan Estratégico de Comunicaciones correspondiente al tercer trimestre</t>
  </si>
  <si>
    <t>Un  reporte de avance de las actividades de divulgación de la información definidas para la vigencia en el marco de la Política y Plan Estratégico de Comunicaciones correspondiente al cuarto  trimestre</t>
  </si>
  <si>
    <t>Elaborar y realizar seguimiento al Plan de Comunicaciones  de la vigencia</t>
  </si>
  <si>
    <t>Porcentaje de cumplimiento de la acciones estratégicas contempladas en el  Plan de Comunicaciones</t>
  </si>
  <si>
    <t>(Número de actividades programadas en el plan estratégico para el trimestre / Número de actividades cumplidas de acuerdo con lo programado) *100</t>
  </si>
  <si>
    <t xml:space="preserve">Plan de Comunicaciones elaborado y 
Seguimiento trimestral al cumplimiento del Plan de Comunicaciones. 
</t>
  </si>
  <si>
    <t>Seguimiento trimestral al cumplimiento del Plan de Comunicaciones</t>
  </si>
  <si>
    <t>36.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</si>
  <si>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7. Implementar el 100 por ciento del plan de acción de la política pública de gestión y desarrollo integral del Talento Humano en la SDIS</t>
  </si>
  <si>
    <t>Plan Estratégico de Talento Humano</t>
  </si>
  <si>
    <t>Formular y publicar el Plan Estratégico de Talento Humano</t>
  </si>
  <si>
    <t>Plan Estratégico de Talento Humano Formulado y Publicado</t>
  </si>
  <si>
    <t xml:space="preserve">Avance en la formulación y publicación del Plan Estratégico de Talento Humano </t>
  </si>
  <si>
    <t>31/03/2024</t>
  </si>
  <si>
    <t>Subdirección de Gestión y Desarrollo del Talento Humano</t>
  </si>
  <si>
    <t>Plan estratégico aprobado y publicado</t>
  </si>
  <si>
    <t>Plan de vacantes</t>
  </si>
  <si>
    <t>Formular y ejecutar el Plan de vacantes</t>
  </si>
  <si>
    <t>Porcentaje de ejecución Plan anual de Vacantes</t>
  </si>
  <si>
    <t>(N° de actividades ejecutadas en el periodo/N° actividades programadas para el periodo reportado)*100
Nota. El reporte de avances se encuentra sujeto a la programación de actividades para el respectivo periodo</t>
  </si>
  <si>
    <t xml:space="preserve"> - Plan Formulado
 - Cronograma de actividades con fechas programadas
- Soportes que den cuenta de las actividades ejecutadas
Nota. El reporte de avances se encuentra sujeto a la programación de actividades para el respectivo periodo</t>
  </si>
  <si>
    <t xml:space="preserve"> - Cronograma de actividades con fechas programadas
- Soportes que den cuenta de las actividades ejecutadas
Nota. El reporte de avances se encuentra sujeto a la programación de actividades para el respectivo periodo</t>
  </si>
  <si>
    <t>Plan de previsión de recursos humanos</t>
  </si>
  <si>
    <t>Formular y ejecutar el Plan de previsión de recursos humanos</t>
  </si>
  <si>
    <t>Porcentaje de ejecución Plan de Previsión de Recursos Humanos</t>
  </si>
  <si>
    <t>Plan de capacitación</t>
  </si>
  <si>
    <t>Formular y ejecutar el Plan de capacitación</t>
  </si>
  <si>
    <t>Porcentaje de ejecución Plan Institucional de Capacitación-PIC</t>
  </si>
  <si>
    <t>(N° de actividades ejecutadas en el periodo/N° actividades programadas para el periodo)*100
Nota. El reporte de avances se encuentra sujeto a la programación de actividades para el respectivo periodo</t>
  </si>
  <si>
    <t>Plan de Bienestar</t>
  </si>
  <si>
    <t>Formular y ejecutar el Plan de Bienestar</t>
  </si>
  <si>
    <t>Porcentaje de ejecución Plan de Bienestar</t>
  </si>
  <si>
    <t>Plan de incentivos institucionales</t>
  </si>
  <si>
    <t>Formular y ejecutar el Plan de incentivos institucionales</t>
  </si>
  <si>
    <t>Porcentaje de ejecución Plan de Incentivos</t>
  </si>
  <si>
    <t>6. Implementar el 100 por ciento del plan de acción del  Sistema de Seguridad y Salud en el Trabajo</t>
  </si>
  <si>
    <t>Plan de seguridad y salud en el trabajo</t>
  </si>
  <si>
    <t>Formular y ejecutar el Plan de seguridad y salud en el trabajo</t>
  </si>
  <si>
    <t>Porcentaje de ejecución Plan de trabajo anual en seguridad y salud en el trabajo</t>
  </si>
  <si>
    <t>(N° de actividades ejecutadas en el periodo/N° actividades programadas para el periodo)*100</t>
  </si>
  <si>
    <t>Realizar la autoeavaluación anual frente al cumplimiento de estándares del SGSST Vigencia 2023)</t>
  </si>
  <si>
    <t>Porcentaje del Cumplimiento de los Estándares de implementación del SGSST</t>
  </si>
  <si>
    <t xml:space="preserve">(Numero de estándares cumplidos/número de estándares establecidos por norma) *100 </t>
  </si>
  <si>
    <t>Autoevaluación anual del SGSST</t>
  </si>
  <si>
    <t>Realizar el seguimiento a la implementación de acciones de mejora a Cargo de la SDGDTH</t>
  </si>
  <si>
    <t>Porcentaje del Cumplimiento de las acciones de mejora</t>
  </si>
  <si>
    <t>(N° de acciones de mejora implementadas en el periodo/ N° acciones de mejora programadas para el periodo en los planes de mejoramiento)*100
Nota. El reporte de avances se encuentra sujeto a la programación de actividades para el respectivo periodo</t>
  </si>
  <si>
    <t xml:space="preserve"> - Herramienta de registro y seguimiento de acciones de mejora
- Soportes que den cuenta de las actividades ejecutadas
Nota. El reporte de avances se encuentra sujeto a la programación de actividades para el respectivo periodo</t>
  </si>
  <si>
    <t>Integridad</t>
  </si>
  <si>
    <t>Plan de Integridad y Buen Gobierno</t>
  </si>
  <si>
    <t>Formular  y ejecutar el Plan de Integridad y Buen Gobierno</t>
  </si>
  <si>
    <t>Plan de trabajo Código de Integridad y Buen Gobierno</t>
  </si>
  <si>
    <t>(N° de actividades ejecutadas en el periodo/N° actividades programadas en el periodo)*100
Nota. El reporte de avances se encuentra sujeto a la programación de actividades para el respectivo periodo</t>
  </si>
  <si>
    <t>Formular y ejecutar el Plan conflicto de intereses</t>
  </si>
  <si>
    <t>Plan de trabajo Conflicto de intereses</t>
  </si>
  <si>
    <t>62. 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</si>
  <si>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5. Optimizar unidades operativas de la SDIS para garantizar espacios adecuados y seguros a la población beneficiaria de los servicios sociales, orientando la adecuación de la infraestructura en respuesta a la transformación de los servicios sociales y la implementación de la estrategia ETIS y del Sistema Distrital de Cuidado.</t>
  </si>
  <si>
    <t xml:space="preserve">Fortalecimiento organizacional y simplificación de procesos </t>
  </si>
  <si>
    <t>Gestión de infraestructura física</t>
  </si>
  <si>
    <t>7565 - Suministro de espacios adecuados, inclusivos y seguros para el desarrollo social integral</t>
  </si>
  <si>
    <t>Realizar migración de base de datos de gestión Predial a Herramienta Arcgis web</t>
  </si>
  <si>
    <t>Informes  de seguimiento a la implementación  de la migración de datos de gestión predial en herramienta Arcgis web</t>
  </si>
  <si>
    <t>No. de informes de seguimiento a la implementación de la migración de datos de gestión predial en herramienta Arcgis web</t>
  </si>
  <si>
    <t>Subdirección de Plantas Físicas</t>
  </si>
  <si>
    <t>Gestión documental</t>
  </si>
  <si>
    <t>Plan Institucional de Archivos de la Entidad (PINAR)</t>
  </si>
  <si>
    <t>Informe de formalización de transferencias documentales a partir de los traslados realizados en años anteriores por las diferentes areas de la entidad al archivo central y la gestión para la adquisición de insumos de archivo.</t>
  </si>
  <si>
    <t>Informes de avance de los objetivos 3,4,11 y 13 del PINAR en periodos trimestrales, relacionados con: Formalización de Transferencias documentales que se encuentran pendientes de formalizar en el archivo central.</t>
  </si>
  <si>
    <t>No. de informes de avance</t>
  </si>
  <si>
    <t>Subdirección Administrativa y Financiera</t>
  </si>
  <si>
    <t>513. Garantizar la eficiencia y la eficacia ambiental, logística, operativa y de gestión documental de la entidad, para la oportuna prestación de los servicios sociales incluyendo componentes que demanden la reformulación de los programas</t>
  </si>
  <si>
    <t>35.Garantizar la eficiencia y la eficacia  ambiental, logística, operativa y de gestión documental de la entidad, para la  oportuna prestación de los servicios  sociales incluyendo componentes que demanden la reformulación de los programas.</t>
  </si>
  <si>
    <t>Actualizar y socializar documento con los lineamientos del proceso de gestión documental.</t>
  </si>
  <si>
    <t>Documento con Lineamientos actualizados o elaborados</t>
  </si>
  <si>
    <t>No. Documento con Lineamientos actualizados o elaborados</t>
  </si>
  <si>
    <t>7749 - Implementar una estrategia de territorios cuidadores en Bogotá</t>
  </si>
  <si>
    <t>1. Implementar el 100 por ciento de las soluciones en materia de servicios logísticos para la atención eficiente y oportuna de las necesidades operativas de la Entidad</t>
  </si>
  <si>
    <t>Plan de conservación documental</t>
  </si>
  <si>
    <t>Elaborar el informe de avance de los programas del Plan de Conservación Documental</t>
  </si>
  <si>
    <t xml:space="preserve">Informes de avance en la implementación del programa de almacenamiento y realmacenamiento del acervo documental custodiado en el archivo central y el programa de monitoreo y control de condiciones ambientales en los archivos de la SDIS. </t>
  </si>
  <si>
    <t>No. de Informes de avance de las actividades implementadas de los dos programas de conservación documental</t>
  </si>
  <si>
    <t>Gestión logística</t>
  </si>
  <si>
    <t>Realizar el seguimiento y gestión de requerimientos derivados de las alertas tempranas recibidas en los servicios logísticos (Vigilancia, manipulación de alimentos,  aseo y cafetería, papelería-fotocopiado y transportes)</t>
  </si>
  <si>
    <t>Realizar el seguimiento y gestión de requerimientos derivados de las alertas tempranas recibidas en los servicios logísticos de mantenimiento de bienes muebles a traves de la herramienta dispuesta para realizar dichas solicitudes</t>
  </si>
  <si>
    <t>Informe de seguimiento y gestión de requerimientos derivados de las alertas tempranas recibidas en los servicios logísticos de mantenimiento de bienes muebles a traves de la herramienta dispuesta para realizar dichas solicitudes</t>
  </si>
  <si>
    <t>No. de informes de seguimiento y gestión de requerimientos derivados de las alertas tempranas recibidas en los servicios logísticos de mantenimiento de bienes muebles a traves de la herramienta dispuesta para realizar dichas solicitudes</t>
  </si>
  <si>
    <t>Realizar pruebas representativas de inventarios</t>
  </si>
  <si>
    <t>Pruebas representativas realizadas</t>
  </si>
  <si>
    <t>Número de unidades operativas con prueba representativa / Número de unidades operativas activas de la SDIS</t>
  </si>
  <si>
    <t>Formatos de pruebas representativas realizadas</t>
  </si>
  <si>
    <t>Compras y Contratación</t>
  </si>
  <si>
    <t>Gestión contractual</t>
  </si>
  <si>
    <t>Plan Anual de Adquisiciones</t>
  </si>
  <si>
    <t>Publicar la ruta de SECOP II del Plan Anual de Compras 2024 en la página web de la entidad</t>
  </si>
  <si>
    <t>Pantallazo de la publicación en la página web de la entidad de la ruta de SECOP II del plan anual de compras 2024</t>
  </si>
  <si>
    <t xml:space="preserve">N° de pantallazos de la publicación en la página WEB del link del SECOP II </t>
  </si>
  <si>
    <t>Subdirección de Contratación</t>
  </si>
  <si>
    <t>Pantallazo link SECOP II en la pagina web de la SDIS</t>
  </si>
  <si>
    <t>Componente ambiental</t>
  </si>
  <si>
    <t>Gestión ambiental</t>
  </si>
  <si>
    <t>3. Gestionar la implementación del 100 por ciento de los lineamientos Ambientales en las Unidades Operativas activas de la Entidad</t>
  </si>
  <si>
    <t>Plan Institucional de Gestión Ambiental - PIGA</t>
  </si>
  <si>
    <t>Realizar los informes con los resultados de la implementación del Plan Institucional de Gestión Ambiental - PIGA, de la Secretaría Distrital de Integración Social</t>
  </si>
  <si>
    <t>Informes del estado de la implementación del plan de acción del PIGA para la vigencia 2024</t>
  </si>
  <si>
    <t>N° de Informes presentados con el estado de la implementación del plan de acción PIGA 2024</t>
  </si>
  <si>
    <t>Dirección de Gestión Corporativa</t>
  </si>
  <si>
    <t>Informe del estado de la implementación del plan de acción del PIGA para la vigencia 2024</t>
  </si>
  <si>
    <t>Seguimiento y evaluación del desempeño institucional</t>
  </si>
  <si>
    <t>Planeación estratégica</t>
  </si>
  <si>
    <t>5. Asesorar técnicamente al 100% de las áreas  en la formulación y seguimiento de las políticas públicas, planes, programas, proyectos y gasto público</t>
  </si>
  <si>
    <t>Acompañar técnicamente la retroalimentación y validación de los reportes de seguimiento de los planes de acción de las políticas públicas de competencia de la entidad.</t>
  </si>
  <si>
    <t>Reportes de seguimiento de los planes de acción de las políticas públicas de competencia de la entidad, retroalimentados y validados.</t>
  </si>
  <si>
    <t>(Reportes de seguimiento de los planes de acción de las políticas públicas retroalimentados / Reportes de seguimiento de los planes de acción de las políticas públicas recibidos)*100</t>
  </si>
  <si>
    <t>Subdirección de Diseño, Evaluación y Sistematización</t>
  </si>
  <si>
    <t>Reportes de seguimiento de los planes de acción de las políticas públicas de competencia de la entidad, retroalimentados.</t>
  </si>
  <si>
    <t>Elaborar reportes interactivos del seguimiento de los planes de acción de las políticas públicas de competencia de la entidad.</t>
  </si>
  <si>
    <t xml:space="preserve"> Reporte interactivo de seguimiento de los planes de acción de las políticas públicas de competencia de la entidad, elaborados.</t>
  </si>
  <si>
    <t>Sumatoria de reportes interactivos de seguimiento de los planes de acción de las políticas públicas de competencia de la entidad, elaborados.</t>
  </si>
  <si>
    <t>Reporte interactivo del seguimiento de los planes de acción de las políticas públicas de competencia de la entidad, elaborados.</t>
  </si>
  <si>
    <t xml:space="preserve">No programado </t>
  </si>
  <si>
    <t>7. Formular o actualizar 9 estándares de calidad de los servicios sociales de la Entidad</t>
  </si>
  <si>
    <t>Acompañar la elaboración o actualización de los documentos de Anexos técnicos de estandares de calidad de los servicios sociales.</t>
  </si>
  <si>
    <t>Actas de aprobación y anexos tecnicos de estandares de calidad de los servicios sociales elaborados o actualizados.</t>
  </si>
  <si>
    <t>Sumatoria de actas de aprobación y anexos tecnicos de estandares de servicios sociales elaborados o actualizados, con visto bueno de la Subdirección tecnica respectiva.</t>
  </si>
  <si>
    <t>Acta(s) de aprobación de los anexos tecnicos de estandares de calidad de los servicios sociales por parte de la Subdirección técnica</t>
  </si>
  <si>
    <t xml:space="preserve">Elaborar memorandos de respuesta de cumplimiento del desarrollo metodologíco para la formulación o actualización de los estandares de calidad de los servicios sociales </t>
  </si>
  <si>
    <t xml:space="preserve">memorandos de respuesta de cumplimiento del desarrollo metodologíco para la formulación o actualizaión de los estandares de calidad de los servicios sociales enviados </t>
  </si>
  <si>
    <t>Memorandos de respuesta de cumplimiento del desarrollo metodologíco para la formulación o actualización de los estandares de calidad de los servicios sociales enviados</t>
  </si>
  <si>
    <t>3. Fortalecer el desempeño del sector social, enmarcado en la transformación de los servicios sociales, el desarrollo del recurso humano, la infraestructura, la tecnología, la gestión de conocimiento, la innovación, la transparencia, y  control, con el fi</t>
  </si>
  <si>
    <t>Sistema de Gestión</t>
  </si>
  <si>
    <t>6. Cumplir el 100% del programa implementación y sostenibilidad del sistema de gestión de la Secretaría Distrital de Integración Social</t>
  </si>
  <si>
    <t>Elaborar las cartas de gestión y alertas con el estado de los componentes de los procesos institucionales en el marco del sistema de gestión</t>
  </si>
  <si>
    <t>Cartas de gestión y alerta a los procesos institucionales enviadas</t>
  </si>
  <si>
    <t>(Número de cartas de gestión y alerta a los procesos institucionales enviadas / Número de procesos institucionales vigentes en el periodo)*100</t>
  </si>
  <si>
    <t>Cartas de gestión y alertas por proceso, correspondientes al primer trimestre 2024, con los memorandos o correos electrónicos de envío.</t>
  </si>
  <si>
    <t>Cartas de gestión y alertas por proceso, correspondientes al segundo trimestre 2024, con los memorandos o correos electrónicos de envío.</t>
  </si>
  <si>
    <t>Cartas de gestión y alertas por proceso, correspondientes al tercer trimestre 2024, con los memorandos o correos electrónicos de envío.</t>
  </si>
  <si>
    <t>7742 - Fortalecimiento de la gestión de la información y el conocimiento con enfoque participativo y territorial</t>
  </si>
  <si>
    <t>Emitir alertas y recomendaciones en el marco del seguimiento a los proyectos de inversiòn de la Entidad</t>
  </si>
  <si>
    <t>Cartas de alerta y recomendaciones remitidas a los Gerentes de proyectos de inversión</t>
  </si>
  <si>
    <t>(Número de cartas de alerta y recomendaciones enviadas a proyectos de inversion/ Número de proyectos de inversion )*100</t>
  </si>
  <si>
    <t>Memorandos de envío con las cartas de alerta y recomendaciones a los proyectos de inversión correspondientes a Diciembre 2023 y febrero 2024</t>
  </si>
  <si>
    <t>Memorandos de envío con las cartas de alerta y recomendaciones a los proyectos de inversión correspondientes a marzo, abril y mayo de 2024</t>
  </si>
  <si>
    <t>Memorandos de envío con las cartas de alerta y recomendaciones a los proyectos de inversión correspondiente a agosto de 2024</t>
  </si>
  <si>
    <t>Memorandos de envío con las cartas de alerta y recomendaciones a los proyectos de inversión correspondientes a septiembre, octubre y noviembre de 2024</t>
  </si>
  <si>
    <t>Gestión presupuestal y eficiencia del gasto público</t>
  </si>
  <si>
    <t xml:space="preserve">Inversión  </t>
  </si>
  <si>
    <t>Conciliar y generar los reportes mensuales de Seguimiento al modulo Plan anual de adquisiciones (PAA) del aplicativo ERP SEVEN</t>
  </si>
  <si>
    <t xml:space="preserve">Suma </t>
  </si>
  <si>
    <t>Reportes de seguimiento al Plan Anual de Adquisiciones</t>
  </si>
  <si>
    <t xml:space="preserve">Sumatoria de reportes mensuales de seguimiento al módulo Plan Anual de Adquisiciones en el aplicativo ERP SEVEN </t>
  </si>
  <si>
    <t>Reportes mensuales de seguimiento al Plan Anual de Adquisiciones primer trimestre 2024</t>
  </si>
  <si>
    <t>Reportes mensuales de seguimiento al Plan Anual de Adquisiciones segundo trimestre 2024</t>
  </si>
  <si>
    <t>Reportes mensuales de seguimiento al Plan Anual de Adquisiciones tercer trimestre 2024</t>
  </si>
  <si>
    <t>Reportes mensuales de seguimiento al Plan Anual de Adquisiciones cuarto trimestre 2024</t>
  </si>
  <si>
    <t>Gestión de la información estadística</t>
  </si>
  <si>
    <t>Gestión del conocimiento</t>
  </si>
  <si>
    <t>3. Construir 1 estrategia de gestión del conocimiento y la información</t>
  </si>
  <si>
    <t>Realizar el reporte de gestión de solicitudes de información del sistema de información misional</t>
  </si>
  <si>
    <t>solicitudes de información del sistema de información misional gestionadas oportunamente</t>
  </si>
  <si>
    <t>(Número de solicitudes de información del sistema de información misional gestionadas oportunamente /Numero de solicitudes de información del sistema de información misional recibidas al día 15 del mes de corte del trimestre)  *100</t>
  </si>
  <si>
    <t>Reporte de oportunidad en la atencion de solicitudes de información del sistema de información misional corte 15 de marzo</t>
  </si>
  <si>
    <t>Reporte de oportunidad en la atencion de solicitudes de información del sistema de información misional corte 15 de junio</t>
  </si>
  <si>
    <t>Reporte de oportunidad en la atencion de solicitudes de información del sistema de información misional corte 15 de septiembre</t>
  </si>
  <si>
    <t>Reporte de oportunidad en la atencion de solicitudes de información del sistema de información misional corte 15 de diciembre</t>
  </si>
  <si>
    <t>Realizar el reporte de Personas únicas atendidas - PUA y Beneficios únicos otorgados - BUO solicitados</t>
  </si>
  <si>
    <t xml:space="preserve">Reportes de Personas únicas atendidas - PUA y Beneficios únicos otorgados - BUO elaborados </t>
  </si>
  <si>
    <t>(Número de reportes de Personas únicas atendidas - PUA y Beneficios únicos otorgados - BUO  elaborados  / Número de reportes de Personas únicas atendidas - PUA y Beneficios únicos otorgados - BUO solicitados al día 15 del mes de corte del trimestre)*100</t>
  </si>
  <si>
    <t xml:space="preserve">Reportes de Personas únicas atendidas - PUA y Beneficios únicos otorgados - BUO elaborados con corte al 15 de marzo </t>
  </si>
  <si>
    <t>Reportes de Personas únicas atendidas - PUA y Beneficios únicos otorgados - BUO elaborados con corte al 15 de junio</t>
  </si>
  <si>
    <t>Reportes de Personas únicas atendidas - PUA y Beneficios únicos otorgados - BUO elaborados con corte al 15 de septiembre</t>
  </si>
  <si>
    <t>Reportes de Personas únicas atendidas - PUA y Beneficios únicos otorgados - BUO elaborados con corte al 15 de diciembre</t>
  </si>
  <si>
    <t>Elaborar el reporte de asesoría metodológica a las dependencias en la formulación o modificaciones de planes de mejoramiento</t>
  </si>
  <si>
    <t>Reportes de asesorías metodológicas a las dependencias en la formulación o modificaciones de planes de mejoramiento</t>
  </si>
  <si>
    <t>Sumatoria de reportes  de asesorías metodológicas a las dependencias en la formulación o modificaciones de planes de mejoramiento realizados</t>
  </si>
  <si>
    <t>Reporte en excel de las asesorías metodológicas realizadas junto con sus evidencias.</t>
  </si>
  <si>
    <t>Atención a la Ciudadanía</t>
  </si>
  <si>
    <t>Inversión y Funcionamiento</t>
  </si>
  <si>
    <t xml:space="preserve">Realizar el reporte del seguimiento a la implementacion del Programa de Transparencia y Etica Pública </t>
  </si>
  <si>
    <t>Reportes de seguimiento al avance del Programa de Transparencia y Etica Pública, elaborados</t>
  </si>
  <si>
    <t xml:space="preserve">Sumatoria de reportes de seguimiento al avance del Programa de Transparencia y Etica Pública elaborados </t>
  </si>
  <si>
    <t>Reporte de seguimiento al avance del Plan Anticorrupcion y de Atencion al Ciudadano corte diciembre 2023</t>
  </si>
  <si>
    <t>Reporte de seguimiento al avance del Programa de Transparencia y Etica Pública corte abril 2024</t>
  </si>
  <si>
    <t>Reporte de seguimiento al avance del Programa de Transparencia y Etica Pública corte agosto 2024</t>
  </si>
  <si>
    <t>Gestión del conocimiento y la innovación</t>
  </si>
  <si>
    <t>Actualizar el Mapa de Gestión del Conocimiento de la Secretaría Distrital de Integración Social a partir de los activos de conocimiento reportados por las dependencias de la Entidad.</t>
  </si>
  <si>
    <t>Número de reportes de acciones implementadas para la actualización del Mapa de Gestión del Conocimiento elaborados</t>
  </si>
  <si>
    <t>Sumatoria de reportes de acciones implementadas para la actualización del Mapa de Gestión del Conocimiento elaborados</t>
  </si>
  <si>
    <t>Dirección de Análisis y Diseño Estratégico</t>
  </si>
  <si>
    <t>Reporte de acciones implementadas para la actualización del Mapa de Gestión del conocimiento I trimestre</t>
  </si>
  <si>
    <t>Reporte de acciones implementadas para la actualización del Mapa de Gestión del conocimiento II trimestre</t>
  </si>
  <si>
    <t>Reporte de acciones implementadas para la actualización del Mapa de Gestión del conocimiento III trimestre</t>
  </si>
  <si>
    <t>Reporte de acciones implementadas para la actualización del Mapa de Gestión del conocimiento IV trimestre</t>
  </si>
  <si>
    <t>Elaborar tres boletines temáticos sobre fenómenos sociales, servicios sociales o estrategias de la Entidad.</t>
  </si>
  <si>
    <t>Número de boletines temáticos sobre servicios sociales o estrategias de la Entidad elaborados</t>
  </si>
  <si>
    <t>Sumatoria de los boletines temáticos sobre fenómenos sociales, servicios sociales o estrategias de la Entidad elaborados</t>
  </si>
  <si>
    <t>Boletín temático sobre servicios sociales o estrategias de la Entidad</t>
  </si>
  <si>
    <t>411. Diseñar e implementar una estrategia de focalización ajustada a las realidades poblacionales y territoriales en el marco de la Estrategia Territorial Integral Social - ETIS</t>
  </si>
  <si>
    <t>39. Diseñar e implementar una  estrategia de focalización ajustada a las realidades poblacionales y territoriales en el  marco de la Estrategia Territorial  Integral Social - ETIS</t>
  </si>
  <si>
    <t>4. Formular e implementar 1 estrategia de focalización en el marco de la Estrategia Territorial Integral Social - ETIS</t>
  </si>
  <si>
    <t>Elaborar el reporte mensual de personas remitidas en listados de priorización por servicio, modalidad o estrategia de la entidad.</t>
  </si>
  <si>
    <t>Reportes de personas remitidas en listados de priorización por servicio, modalidad o estrategia, elaborados</t>
  </si>
  <si>
    <t>Número de reportes de personas remitidas en listados de priorización por servicio, modalidad o estrategia, elaborados.</t>
  </si>
  <si>
    <t>Reportes mensuales de personas remitidas en listados de priorización por servicio, modalidad o estrategia</t>
  </si>
  <si>
    <t>Realizar actividades de promoción y fortalecimiento de competencias en innovación social desde la Secretaría Distital de Integración Social.</t>
  </si>
  <si>
    <t>Número de actividades de promoción y fortalecimiento de competencias en innovación social desde la Secretaría Distital de Integración Social, realizadas</t>
  </si>
  <si>
    <t>Sumatoria de actividades de promoción y fortalecimiento de competencias en innovación social desde la Secretaría Distital de Integración Social, realizadas.</t>
  </si>
  <si>
    <t>Evidencia de realización de actividades de promoción y fortalecimiento en innovación social.</t>
  </si>
  <si>
    <t>Realizar los reportes de seguimiento a la implementacion de planes de mejoramiento a cargo de la Dirección de Análisis y Diseño Estratégico y sus subdirecciones técnicas.</t>
  </si>
  <si>
    <t>Reportes de seguimiento a planes de mejoramiento a cargo de la DADE y sus subdirecciones tecnicas, realizados</t>
  </si>
  <si>
    <t>Número de reportes de planes de mejoramiento a cargo de la DADE y sus subdirecciones tecnicas realizados</t>
  </si>
  <si>
    <t>Correo electrónico con el Reporte de seguimiento de las acciones de mejora a cargo de la DADE y sus subdirecciones tecnicas, con sus respectivas evidencias</t>
  </si>
  <si>
    <t>Realizar la rendición de las cuentas mensuales, anual y ocasionales (esta última cuando aplique) de la Secretaría Distrital de Integración Social en la plataforma SIVICOF de la Contraloría de Bogotá.</t>
  </si>
  <si>
    <t>Informes y archivos de la SDIS cargados en SIVICOF</t>
  </si>
  <si>
    <t>(Número de cuentas cargadas en SIVICOF, en el trimestre / Total de cuentas a cargar en SIVICOF en el año)*100</t>
  </si>
  <si>
    <t>Cuentas cargadas a la plataforma dispuesta por el SIVICOF en el trimestre</t>
  </si>
  <si>
    <t>Realizar el reporte y el respectivo envío de las cuentas mensuales, semestrales y anual de la Secretaría Distrital de Integración Social a la Secretaría Distrital de Hacienda para su cargue en la plataforma del SIRECI de la Contraloría General de la República.</t>
  </si>
  <si>
    <t>Informes y archivos de la SDIS entregados a SDH para cargue en SIRECI</t>
  </si>
  <si>
    <t>(Número de cuentas, en el trimestre, procesadas y enviados a SHD para cargue en SIRECI / Total cuetnas a procesar y enviar a SHD, en el año, para cargue en SIRECI de la Contraloría General de la Republica)*100</t>
  </si>
  <si>
    <t>Cuentas procesadas y enviadas a SDH para subir aplicativo SIRECI dispuesto por la CGR en el trimestre</t>
  </si>
  <si>
    <t>4. 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</si>
  <si>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Participación ciudadana en la gestión pública</t>
  </si>
  <si>
    <t>Plan de Estrategia de participación</t>
  </si>
  <si>
    <t>Política pública de participación incidente</t>
  </si>
  <si>
    <t>Realizar los reportes de seguimiento a la implementacion de los productos de la Secretaría Distrital de Integración Social en el plan de acción de la Política Pública de participación incidente</t>
  </si>
  <si>
    <t>Reportes de seguimiento a la implementacion del los productos de la SDIS en el plan de acción de la política pública de participación incidente realizados</t>
  </si>
  <si>
    <t>Número de reportes de seguimiento a la implementacion del los productos de la SDIS en el plan de acción de la política pública de participación incidente realizados</t>
  </si>
  <si>
    <t xml:space="preserve">Reporte trimestral de seguimiento a la implementacion del los productos de la SDIS en el plan de acción de la política pública de participación incidente </t>
  </si>
  <si>
    <t>Realizar los reportes de seguimiento a la implementacion de los productos de la SDIS en el plan de trabajo del Sello Distrital de Equidad de Género</t>
  </si>
  <si>
    <t>Reportes de seguimiento a los productos de la SDIS del plan de trabajo del Sello Distrital de Equidad de Género realizados</t>
  </si>
  <si>
    <t>Número de reportes de seguimiento a los productos de la SDIS del plan de trabajo del Sello Distrital de Equidad de Género realizados</t>
  </si>
  <si>
    <t>Reporte trimestral de seguimiento a los productos de la SDIS del plan de trabajo del Sello Distrital de Equidad de Género</t>
  </si>
  <si>
    <t>Plan de estrategia de participación</t>
  </si>
  <si>
    <t>Realizar los reportes de seguimiento a la implementacion de la estrategia de rendición de cuentas 2024</t>
  </si>
  <si>
    <t>Reportes de seguimiento al avance de la estrategia de rendición de cuentas, realizados</t>
  </si>
  <si>
    <t>Número de reportes de seguimiento al avance de la estrategia de rendición de cuentas, realizados</t>
  </si>
  <si>
    <t>Reporte trimestral de seguimiento al avance de la estrategia de rendición de cuentas</t>
  </si>
  <si>
    <t>Realizar los reportes de seguimiento a la implementacion del Plan de Participación ciudadana 2024</t>
  </si>
  <si>
    <t>Reportes de seguimiento al avance del Plan de participación ciudadana, realizados</t>
  </si>
  <si>
    <t>Número de reportes de seguimiento al avance del Plan de Participación Ciudadana realizados</t>
  </si>
  <si>
    <t>Reporte trimestral de seguimiento al avance del Plan de participación ciudadana</t>
  </si>
  <si>
    <t>Gobierno digital</t>
  </si>
  <si>
    <t>Tecnologías de la información</t>
  </si>
  <si>
    <t>1. Modernizar y mantener el 100% de la Infraestructura tecnológica de la Entidad para garantizar la operación de la Secretaría</t>
  </si>
  <si>
    <t>Plan Estratégico de Tecnologías de la Información y las Comunicaciones (PETI)</t>
  </si>
  <si>
    <t>Elaborar el Plan Estratégico de Tecnologías de la Información 2025-2028.</t>
  </si>
  <si>
    <t>Documento Plan Estratégico de Tecnologías de la Información para el periodo 2025-2028, actualizado.</t>
  </si>
  <si>
    <t>(Número de actividades validadas en la actualización del Plan Estratégico de Tecnologías de la Información para el periodo 2025-2028/ Número de actividades programadas en la actualización del Plan Estratégico de Tecnologías de la Información para el periodo 2025-2028)*100</t>
  </si>
  <si>
    <t>Subdirección de Investigación e Información</t>
  </si>
  <si>
    <t>Documento preliminar del Plan Estratégico de Tecnologías de la Información para el periodo 2025-2028, verificado.</t>
  </si>
  <si>
    <t>Documento Plan Estratégico de Tecnologías de la Información 2025-2028, aprobado.</t>
  </si>
  <si>
    <t>Realizar el informe de seguimiento a la implementación del Plan Estratégico de Tecnologías de la Información para la vigencia 2024.</t>
  </si>
  <si>
    <t>Informes de seguimiento a la implementacion del Plan Estratégico de Tecnologías de la Información elaborados</t>
  </si>
  <si>
    <t>Numero de informes de Seguimiento a la implementacion del Plan Estratégico de Tecnologías de la Información de la vigencia.</t>
  </si>
  <si>
    <t>Informe de seguimiento a la implementacion del Plan Estratégico de Tecnologías de la Información.</t>
  </si>
  <si>
    <t xml:space="preserve">Plan de mantenimiento de servicios tecnológicos </t>
  </si>
  <si>
    <t>Elaborar el reporte de seguimiento a la implementación del Plan de mantenimiento preventivo y evolutivo de la infraestructura y servicios tecnológicos para la vigencia 2024</t>
  </si>
  <si>
    <t>Informes de seguimiento a la implementación del Plan de mantenimiento preventivo y evolutivo de la infraestructura y servicios Tecnológicos elaborados.</t>
  </si>
  <si>
    <t>Numero de informes de Seguimiento a la implementacion del  Plan de mantenimiento preventivo y evolutivo de la infraestructura y servicios Tecnológicos.</t>
  </si>
  <si>
    <t>Informe de seguimiento a la implementación del Plan de mantenimiento preventivo y evolutivo de la infraestructura y servicios Tecnológicos</t>
  </si>
  <si>
    <t>Informe de seguimiento a la implementación del Plan de mantenimiento preventivo y evolutivo de la infraestructura y servicios Tecnológicos.</t>
  </si>
  <si>
    <t>Gestión de soporte y mantenimiento tecnológico</t>
  </si>
  <si>
    <t>Elaborar los reportes mensuales de disponibilidad de la infraestructura tecnológica, sistemas de información y servicios conexos.</t>
  </si>
  <si>
    <t>Reportes mensuales de disponibilidad de la infraestructura tecnológica, sistemas de información y servicios conexos elaborados</t>
  </si>
  <si>
    <t>Número de reportes mensuales de disponibilidad de la infraestructura tecnológica, sistemas de información y servicios conexos</t>
  </si>
  <si>
    <t>Reportes mensuales de disponibilidad de la infraestructura tecnológica, sistemas de información y servicios conexos a primer trimestre 2024.</t>
  </si>
  <si>
    <t>Reportes mensuales de disponibilidad de la infraestructura tecnológica, sistemas de información y servicios conexos a segundo trimestre 2024.</t>
  </si>
  <si>
    <t>Reportes mensuales de disponibilidad de la infraestructura tecnológica, sistemas de información y servicios conexos a tercer trimestre 2024.</t>
  </si>
  <si>
    <t>Reportes mensuales de disponibilidad de la infraestructura tecnológica, sistemas de información y servicios conexos a cuarto trimestre 2024.</t>
  </si>
  <si>
    <t>Plan de preservación digital</t>
  </si>
  <si>
    <t xml:space="preserve">Elaborar el reporte de seguimiento a la implementación del Plan de Preservación digital a largo plazo. </t>
  </si>
  <si>
    <t>Reportes de seguimiento a la implementación del Plan de Preservación digital a largo plazo elaborados.</t>
  </si>
  <si>
    <t>Numero de reportes de Seguimiento a la implementacion del Plan de Preservación Digital.</t>
  </si>
  <si>
    <t xml:space="preserve">Informe de seguimiento a la implementación del Plan de Preservación digital a largo plazo </t>
  </si>
  <si>
    <t>Seguridad digital</t>
  </si>
  <si>
    <t>Plan de seguridad y privacidad de la información</t>
  </si>
  <si>
    <t xml:space="preserve">Elaborar el reporte de seguimiento a la implementación del Plan de Seguridad y Privacidad de la Información para la vigencia 2024. </t>
  </si>
  <si>
    <t>Reportes de seguimiento a la implementacion del Plan de Seguridad y Privacidad de la Información elaborados.</t>
  </si>
  <si>
    <t>Numero de reportes de seguimiento a la implementacion del Plan de Seguridad y Privacidad de la Información.</t>
  </si>
  <si>
    <t>Informe de seguimiento a la implementacion del Plan de Seguridad y Privacidad de la Información</t>
  </si>
  <si>
    <t xml:space="preserve">114. 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t>
  </si>
  <si>
    <t xml:space="preserve">4. Liderar, formular, actualizar e implementar las políticas públicas sociales de competencia y participación desde el Sector de Integración Social, que contribuyan a la materialización de un nuevo contrato social y ambiental para la Bogotá del siglo XXI </t>
  </si>
  <si>
    <t>2. Contribuir con la reducción del riesgo social de los y las jóvenes NiNi en situación de alta vulnerabilidad y, en riesgo de ser vinculados en dinámicas y estructuras delincuenciales con el desarrollo de procesos de inclusión social, económica, educativa, política y cultural con la Estrategia RETO.</t>
  </si>
  <si>
    <t>04. 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</si>
  <si>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Planeación Institucional</t>
  </si>
  <si>
    <t>Prestación de servicios sociales</t>
  </si>
  <si>
    <t>7740 - Generación “Jóvenes con derechos” en Bogotá</t>
  </si>
  <si>
    <t>PP para la Juventud</t>
  </si>
  <si>
    <t>Liderar la implementación y seguimiento de la Política Pública de Juventud competencia de la SDIS</t>
  </si>
  <si>
    <t>Actas de los espacios de PPJ liderados por la SDIS</t>
  </si>
  <si>
    <t>Numero de Actas de los espacios de participación liderados por la SDIS / 12 actas de los espacios  de participación liderados por la SDIS</t>
  </si>
  <si>
    <t>Subdirección para la Juventud</t>
  </si>
  <si>
    <t>Actas de los espacios de participación liderados por la SDIS en el trimestre</t>
  </si>
  <si>
    <t>13.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16. Implementar una estrategia móvil de abordaje en calle dirigida a ciudadanos y ciudadanas habitantes de calle acorde al contexto social y sanitario de la emergencia.
17. Incrementar en 825 cupos la atención integral de ciudadanas y ciudadanos habitantes de calle en los servicios sociales que tiene la Secretaría Distrital de Integración Social dispuestos para su atención, que considere los impactos sociales y sanitarios de la emergencia.
41.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42.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
43. Atender con enfoque diferencial y de manera flexible a 15.000 niñas, niños y adolescentes del distrito en riesgo de trabajo infantil y violencias sexuales, y migrantes en riesgo de vulneración de sus derechos.
47. Contribuir a la construcción de la memoria, la convivencia y la reconciliación en el marco del acuerdo de paz, a través de la atención de 8.300 niños, niñas y adolescentes víctimas y afectados por el conflicto armado, desde un enfoque territorial.
49. 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60. 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
61. Incrementar progresivamente en un 60% el valor de los apoyos económicos y ampliar los cupos para personas mayores contribuyendo a mejorar su calidad de vida e incrementar su autonomía en el entorno familiar y social.
73. Reducir la maternidad y paternidad temprana en mujeres menores o iguales a 19 años, así como la violencia sexual contra niñas y mujeres jóvenes, fortaleciendo capacidades de niñas, niños, adolescentes, jóvenes y sus familias sobre derechos sexuales y derechos reproductivos.
110. Atender 2.400 adolescentes y jóvenes con sanciones no privativas de la libertad o en apoyo al restablecimiento en administración de justicia en los Centros Forjar, con oportunidades que favorezcan sus proyectos de vida e inclusión social.
113. Implementar una estrategia de oportunidades juveniles, por medio de la entrega de transferencias monetarias condicionadas a 5.900 jóvenes con alto grado de vulnerabilidad.
114. 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</si>
  <si>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 xml:space="preserve">7744 - Generación de oportunidades para el desarrollo integral de la niñez y la adolescencia en Bogotá. 7740 - Generación "Jóvenes con derechos en Bogotá". 7753 - Prevención de la maternidad y paternidad temprana en Bogotá. 7757 - Implementación de estrategias y servicios integrales para el abordaje del fenómeno de habitabilidad en calle en Bogotá D.C. 7770 - Compromiso con el envejecimiento activo y una Bogotá cuidadora e incluyente. </t>
  </si>
  <si>
    <t>Todas las metas relacionadas con los proyectos de inversión 7744, 7740, 7753, 7757 y 7770.</t>
  </si>
  <si>
    <t>Todas las políticas públicas lideradas por las áreas adscritas a la Dirección Poblacional</t>
  </si>
  <si>
    <t>Elaborar los informes de acompañamiento técnico de las políticas públicas poblacionales competencia de las áreas adscritas a la Dirección Poblacional.</t>
  </si>
  <si>
    <t>Informes de  acompañamiento técnico de las políticas públicas poblacionales competencia de las áreas adscritas a la Dirección Poblacional</t>
  </si>
  <si>
    <t>Numero de informes elaborados/Número de Informes Programados</t>
  </si>
  <si>
    <t>Dirección Poblacional</t>
  </si>
  <si>
    <t>Verificar y dar visto bueno a los conceptos de enfoque diferencial - poblacional consolidados de acuerdo con las solicitudes realizadas por la Secretaría Distrital de Planeación,  en virtud del procedimiento vigente</t>
  </si>
  <si>
    <t>Reporte de conceptos de enfoque diferencial con visto bueno consolidados de acuerdo con las solicitudes realizadas por la Secretaría Distrital de Planeación,  en virtud del procedimiento vigente</t>
  </si>
  <si>
    <t>Reporte conceptos elaborados/Reporte de conceptos solicitados</t>
  </si>
  <si>
    <t>Reporte de conceptos de enfoque diferencial con visto bueno consolidados de acuerdo con las solicitudes realizadas por la Secretaría Distrital de Planeación, en virtud del procedimiento vigente</t>
  </si>
  <si>
    <t>Elaborar los informes de seguimiento a las acciones afirmativas en el marco de la implementación del artículo 66 del PDD por un nuevo contrato social y ambiental para la Bogotá del S.XXI</t>
  </si>
  <si>
    <t>Informes de seguimiento a PIAA de los grupos étnicos elaborados</t>
  </si>
  <si>
    <t>Informes de seguimiento (una matriz por cada acción afirmativa y un informe cualitativo).</t>
  </si>
  <si>
    <t>13.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</si>
  <si>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Gestionar las liquidaciones de los contratos cuya ordenación del gasto corresponde a la Dirección Poblacional.</t>
  </si>
  <si>
    <t xml:space="preserve">Informes de seguimiento trimestral de las liquidaciones gestionadas </t>
  </si>
  <si>
    <t xml:space="preserve">Informe de seguimiento trimestral de las liquidaciones gestionadas </t>
  </si>
  <si>
    <t>Elaborar los informes de gestión contractual de prestación de servicios de talento humano de los servicios a cargo de las áreas adscritas a la Dirección Poblacional</t>
  </si>
  <si>
    <t>Informes de gestión contractual de prestación de servicios de talento humano de los servicios a cargo de las áreas adscritas a la Dirección Poblacional</t>
  </si>
  <si>
    <t>informe de gestión contractual de prestación de servicios de talento humano de los servicios a cargo de las áreas adscritas a la Dirección Poblacional</t>
  </si>
  <si>
    <t>Informe de gestión contractual de prestación de servicios de talento humano de los servicios a cargo de las áreas adscritas a la Dirección Poblacional</t>
  </si>
  <si>
    <t>Elaborar Informes de seguimiento a la ejecución financiera de los recursos a cargo de la Dirección Poblacional</t>
  </si>
  <si>
    <t>Informes de seguimiento trimestral a la ejecución  financiera de los recursos a cargo de la Dirección Poblacional</t>
  </si>
  <si>
    <t>Informe de seguimiento trimestral a la ejecución  financiera de los recursos a cargo de la Dirección Poblacional</t>
  </si>
  <si>
    <t>14. 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</si>
  <si>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t>
  </si>
  <si>
    <t>24. Implementar una (1) estrategia de  gestión interinstitucional que permita  la movilización social y el desarrollo de  capacidades de los adultos y adultas identificados en vulnerabilidad, fragilidad social o afectados por emergencias sanitarias en la ciudad de Bogotá</t>
  </si>
  <si>
    <t>7757 - Implementación de  estrategias y servicios integrales para el abordaje del fenómeno de habitabilidad en calle en Bogotá</t>
  </si>
  <si>
    <t>5. Desarrollar un (1) estrategia de seguimiento y monitoreo de las acciones que contribuyen con la implementación y articulación de la Política Pública Distrital para la Habitabilidad en Calle</t>
  </si>
  <si>
    <t>PP Para el Fenómeno de Habitabilidad en Calle</t>
  </si>
  <si>
    <t>Construir el registro documental de las sesiones del Comité Operativo Distrital de Adultez, el Comité Operativo Distrital para el Fenómeno de Habitabilidad en Calle y sus mesas emergentes, como base de la implementación y seguimiento de las políticas públicas relativas a cada espacio.</t>
  </si>
  <si>
    <t>Actas elaboradas de los comités operativos distritales de política pública liderados por la Subdirección para la Adultez, así como de sus mesas emergentes.</t>
  </si>
  <si>
    <t>(N° actas elaboradas de las sesiones de comités y mesas emergentes realizadas / N° sesiones programadas de comités y mesas emergentes)</t>
  </si>
  <si>
    <t>Subdirección para la Adultez</t>
  </si>
  <si>
    <t>Actas de los comités operativos distritales de las políticas públicas lideradas y sus mesas emergentes realizadas durante el primer trimestre.</t>
  </si>
  <si>
    <t>Actas de los comités operativos distritales de las políticas públicas lideradas y sus mesas emergentes realizadas durante el segundo trimestre.</t>
  </si>
  <si>
    <t>Actas de los comités operativos distritales de las políticas públicas lideradas y sus mesas emergentes durante el tercer y cuarto trimestre.</t>
  </si>
  <si>
    <t>Construir el registro documental de los espacios de asistencia técnica dirigidos a los servicios sociales de la SDIS y otras entidades con miras a la implementación de la Política Pública de Adultez, la Política Pública de Habitabilidad en Calle y otras políticas asociadas.</t>
  </si>
  <si>
    <t>Actas elaboradas de los espacios de asistencia técnica para la implementación de la Política Pública de Adultez, la Política Pública de Habitabilidad en Calle y otras políticas relacionadas.</t>
  </si>
  <si>
    <t>(N° actas elaboradas de los espacios de asistencia técnica realizados / N° espacios de asistencia técnica programados)</t>
  </si>
  <si>
    <t>Actas de los espacios de asistencia técnica para la implementación de la Política Pública de Adultez, la Política Pública de Habitabilidad en Calle y otras políticas relacionadas realizadas durante el primer trimestre.</t>
  </si>
  <si>
    <t>Actas de los espacios de asistencia técnica para la implementación de la Política Pública de Adultez, la Política Pública de Habitabilidad en Calle y otras políticas relacionadas durante el segundo trimestre.</t>
  </si>
  <si>
    <t>Actas de los espacios de asistencia técnica para la implementación de la Política Pública de Adultez, la Política Pública de Habitabilidad en Calle y otras políticas relacionadas durante el tercer y cuarto trimestre.</t>
  </si>
  <si>
    <t>17. 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</si>
  <si>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23. Incrementar en 825 cupos la atención  integral de ciudadanos y ciudadanas habitantes de calle en  los servicios sociales que tiene la SDIS dispuestos para su atención</t>
  </si>
  <si>
    <t>Diseño e innovación de servicios sociales</t>
  </si>
  <si>
    <t>4. Atender 9795 ciudadanas y ciudadanos en riesgo y habitantes de calle mediante la mitigación de riesgos y daños asociados al fenómeno de habitabilidad en calle</t>
  </si>
  <si>
    <t>Construir el registro documental de los espacios de asistencia técnica con miras a la implementación de los lineamientos correspondientes a los servicios sociales para el fenómeno de habitabilidad en calle.</t>
  </si>
  <si>
    <t>Actas elaboradas de los espacios de asistencia técnica sobre los lineamientos de los servicios sociales para el fenómeno de habitabilidad en calle.</t>
  </si>
  <si>
    <t>(N° actas construidas de los espacios de asistencia técnica realizados / N° espacios de asistencia técnica programados)</t>
  </si>
  <si>
    <t>Actas de los espacios de asistencia técnica sobre los lineamientos de los servicios sociales para el fenómeno de habitabilidad en calle realizadas durante el primer trimestre.</t>
  </si>
  <si>
    <t>Actas de los espacios de asistencia técnica sobre los lineamientos de los servicios sociales para el fenómeno de habitabilidad en calle durante el segundo trimestre.</t>
  </si>
  <si>
    <t>Actas de los espacios de asistencia técnica sobre los lineamientos de los servicios sociales para el fenómeno de habitabilidad en calle durante el tercer y cuarto trimestre.</t>
  </si>
  <si>
    <t>7770 - Compromiso con el envejecimiento activo y una Bogotá cuidadora e incluyente</t>
  </si>
  <si>
    <t xml:space="preserve">6. Implementar el 100% de acciones del Plan de Acción de la Política Publica Social para el Envejecimiento y la Vejez </t>
  </si>
  <si>
    <t>PP Para el envejecimiento y Vejez</t>
  </si>
  <si>
    <t xml:space="preserve">Elaborar la matriz de seguimiento a la implementación de los
productos del Plan de Acción de la Política Pública Social para el Envejecimiento y
la Vejez. </t>
  </si>
  <si>
    <t xml:space="preserve">matriz de implemetación del Plan de Acción de la Política Pública Social para el Envejecimiento y la Vejez </t>
  </si>
  <si>
    <t>matrices realizada/matrices programadas</t>
  </si>
  <si>
    <t>Subdirección para la Vejez</t>
  </si>
  <si>
    <t>41.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</si>
  <si>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 xml:space="preserve">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t>
  </si>
  <si>
    <t>7744 - Generación de oportunidades para el desarrollo integral de la niñez y la adolescencia de Bogotá</t>
  </si>
  <si>
    <t>1.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</si>
  <si>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PP Primera Infancia, Infancia y Adolescencia</t>
  </si>
  <si>
    <t>Articular los espacios de política pública de infancia y adolescencia liderados por la SDIS, en las instancias CODIA, NODO CODIA y COLIAS</t>
  </si>
  <si>
    <t>Actas de los espacios de política pública de infancia y adolescencia liderados por la SDIS</t>
  </si>
  <si>
    <t>No. de actas de sesiones realizadas   /No. sesiones programadas</t>
  </si>
  <si>
    <t>Subdirección para la Infancia</t>
  </si>
  <si>
    <t>Actas de sesiones del Comité de Infancia y Adolescencia de acuerdo con la periodicidad establecida normativamente: 6 CODIA al año, 1 COLIA mensual por localidad y 1 NODO CODIA mensual</t>
  </si>
  <si>
    <t>Socializar e implementar la Política Pública de Primera Infancia, Infancia y Adolescencia 2023-2033</t>
  </si>
  <si>
    <t>Socialización e implementación de la Política Pública de Primera Infancia, Infancia y Adolescencia 2023-2033</t>
  </si>
  <si>
    <t>No. de actas de socializaciones elaboradas / No. socializaciones programadas</t>
  </si>
  <si>
    <t>Actas y/o listados de asistencia a las sesiones de socialización de la Política Pública de primera infancia, infancia y adolescencia</t>
  </si>
  <si>
    <t>42.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</si>
  <si>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 xml:space="preserve">7.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niños, así como prevenir situaciones de riesgo  para la garantía de derechos.
</t>
  </si>
  <si>
    <t>2.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</si>
  <si>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Elaborar informe de gestión sobre las acciones adelantadas para ambientar las unidades operativas de la Subdirección para la Infancia de acuerdo con su propósito pedagógico</t>
  </si>
  <si>
    <t>informe elaborado</t>
  </si>
  <si>
    <t>Informe de gestión sobre las acciones adelantadas para ambientar las unidades operativas de la Subdirección para la Infancia de acuerdo con su propósito pedagógico</t>
  </si>
  <si>
    <t>Elaborar los documentos de Panorámicas Locales actualizados dónde se reconocen las acciones de garantía  protección de derechos de niñas, niños y adolescentes.</t>
  </si>
  <si>
    <t>Documentos de las 20 panorámicas locales elaborados</t>
  </si>
  <si>
    <t>Documentos de panorámicas locales elaborados/documentos de panoramicas programados</t>
  </si>
  <si>
    <t>Documentos avance del análisis de las 20 panorámicas locales</t>
  </si>
  <si>
    <t>Elaborar informe de gestión sobre las acciones adelantadas para la prevencion, acompañamiento  y  seguimiento a las situaciones de presuntas  vulneraciónes de derechos y accidentalidad de niñas, niños y adolescentes en los servicios de la Subdirección para la infancia</t>
  </si>
  <si>
    <t>Informes de gestión elaborados</t>
  </si>
  <si>
    <t>Informes elaborado</t>
  </si>
  <si>
    <t>Documento que muestra el avance en las acciones realizadas</t>
  </si>
  <si>
    <t>0,5</t>
  </si>
  <si>
    <t>Documento final de las acciones realizadas</t>
  </si>
  <si>
    <t>51. Entregar el 100% de los apoyos alimentarios requeridos por la población beneficiaria de los servicios sociales de integración social</t>
  </si>
  <si>
    <t xml:space="preserve">11. Beneficiar el 100% de personas programadas con la entrega de apoyos alimentarios mediante bonos canjeables por alimentos y apoyos en especie.
</t>
  </si>
  <si>
    <t>7745 - Compromiso por una alimentación integral en Bogotá</t>
  </si>
  <si>
    <t>Todas las metas del proyecto</t>
  </si>
  <si>
    <t>PP de Seguridad Alimentaria Nutricional</t>
  </si>
  <si>
    <t>Elaborar un informe trimestral de avance en la gestión realizada para la articulación de la SDIS en el marco de los productos a cargo de la entidad, en el plan de acción de la política pública de seguridad alimentaria y nutricional de Bogotá</t>
  </si>
  <si>
    <t>4 Informes trimestrales de avance en la gestión realizada para la articulación de la SDIS en el marco de los productos a cargo de la Entidad, en el plan de acción de la política pública de seguridad alimentaria y nutricional de Bogotá.</t>
  </si>
  <si>
    <t>N° de informes elaborados</t>
  </si>
  <si>
    <t>Subdirección de Nutrición</t>
  </si>
  <si>
    <t>Informe trimestral de avance en la gestión realizada para la articulación de la SDIS en el marco de los productos a cargo de la Entidad, en el plan de acción de la política pública de seguridad alimentaria y nutricional de Bogotá.</t>
  </si>
  <si>
    <t>Elaborar un informe trimestral del fortalecimiento de las capacidades técnicas de los profesionales que implementan el componente alimentario y nutricional de los servicios sociales conforme a los lineamientos técnicos de la entidad.</t>
  </si>
  <si>
    <t>4 Informes del fortalecimiento de las capacidades técnicas de los profesionales que implementan el componente alimentario y nutricional de los servicios sociales conforme a los lineamientos técnicos de la entidad.</t>
  </si>
  <si>
    <t>Informe trimestral del fortalecimiento de las capacidades técnicas de los profesionales que implementan el componente alimentario y nutricional de los servicios sociales conforme a los lineamientos técnicos de la entidad.</t>
  </si>
  <si>
    <t xml:space="preserve">7. Fortalecer las capacidades de 1.200 profesionales vinculados a la prestación de los servicios sociales de la Secretaría, en acciones de vigilancia nutricional </t>
  </si>
  <si>
    <t>Elaborar un informe trimestral del avance en la gestión para la construcción de boletines de la vigilancia nutricional de las personas beneficiarias de los servicios sociales de la SDIS con apoyo alimentario.</t>
  </si>
  <si>
    <t>4 informes trimestrales del avance en la gestión para la construcción de boletines de la vigilancia nutricional de las personas beneficiarias de los servicios sociales de la SDIS con apoyo alimentario.</t>
  </si>
  <si>
    <t>Informe trimestral del avance en la gestión para la construcción de boletines de la vigilancia nutricional de las personas beneficiarias de los servicios sociales de la SDIS con apoyo alimentario.</t>
  </si>
  <si>
    <t>Elaborar un informe trimestral sobre el avance del seguimiento  realizado al proyecto de inversión a cargo de la Dirección de Nutrición y Abastecimiento.</t>
  </si>
  <si>
    <t>4 informes trimestrales sobre el avance del seguimiento realizado al proyecto de inversión a cargo de la Dirección de Nutrición y Abastecimiento.</t>
  </si>
  <si>
    <t>Dirección de Nutrición y Abastecimiento</t>
  </si>
  <si>
    <t>Informe trimestral sobre el avance del seguimiento realizado al proyecto de inversión a cargo de la Dirección de Nutrición y Abastecimiento.</t>
  </si>
  <si>
    <t>Elaborar un informe trimestral de seguimiento a la ejecución de las compras de alimentos requeridos por la Entidad y el proyecto de inversión a cargo de la DNA, relacionados en el Plan Anual de adquisiciones</t>
  </si>
  <si>
    <t>4 informes trimestrales de seguimiento a la ejecución de las compras de alimentos requeridos por la Entidad y el proyecto de inversión a cargo de la DNA, relacionados en el Plan Anual de adquisiciones</t>
  </si>
  <si>
    <t>Subdirección de Abastecimiento</t>
  </si>
  <si>
    <t>Informe trimestral de seguimiento a la ejecución de las compras de alimentos requeridos por la Entidad y el proyecto de inversión a cargo de la DNA, relacionados en el Plan Anual de adquisiciones.</t>
  </si>
  <si>
    <t>2. Dar respuestas integradoras y transectoriales que conlleven al desarrollo de capacidades y la ampliación de las oportunidades de la ciudadanía, a partir de la estrategia territorial integral social para la gestión pública local y la territorialización de las políticas sociales.</t>
  </si>
  <si>
    <t xml:space="preserve">25. Implementar una estrategia de  acompañamiento de hogares pobres,  en vulnerabilidad y riesgo social  derivada de la pandemia del COVID 19,  identificados poblacional diferencial y  geográficamente en los barrios con  mayor pobreza evidente y oculta del  distrito.
</t>
  </si>
  <si>
    <t>7768 - Implementación de una estrategia de acompañamiento  a  hogares  con mayor pobreza evidente y oculta  de Bogotá</t>
  </si>
  <si>
    <t>4. Apoyar la reactivación económica de 4300 personas adultas y sus familias con pobreza oculta, vulenerabilidad, fragilidad social o afectados por emergencia sanitaria, identificadas  en la estrategia</t>
  </si>
  <si>
    <t>PP. Para la Adultez</t>
  </si>
  <si>
    <t>Elaborar el informe de reactivación de redes de soporte de personas adultas en pobreza oculta y vulnerabilidad</t>
  </si>
  <si>
    <t>Informe de reactivación de redes de soporte de personas adultas en pobreza oculta y vulnerabilidad</t>
  </si>
  <si>
    <t xml:space="preserve">No. Informes de reactivación de redes de soporte de personas adultas en pobreza oculta  y vulnerabilidad elaborados  </t>
  </si>
  <si>
    <t>Subdirección para la Gestión Integral Local</t>
  </si>
  <si>
    <t>15. Implementar una estrategia de acompañamiento de hogares pobres, en vulnerabilidad y riesgo social derivada de la pandemia del COVID 19, identificados poblacional diferencial y geográficamente en los barrios con mayor pobreza evidente y oculta del distrito</t>
  </si>
  <si>
    <t xml:space="preserve">24. Implementar una (1) estrategia de  gestión interinstitucional que permita  la movilización social y el desarrollo de  capacidades de los adultos y adultas identificados en vulnerabilidad, fragilidad social o afectados por emergencias sanitarias en la ciudad de Bogotá 
</t>
  </si>
  <si>
    <t>2. Acompañar 27025 hogares pobres o en pobreza emergente</t>
  </si>
  <si>
    <t xml:space="preserve">P.P. de Mujeres y Equidad de Género
P.P. de Actividades Sexuales Pagadas
P.P para la garantía plena de los derechos de las personas LGBT
P.P. de atención, asistencia y reparación integral a las Víctimas - PAD
P.P. de y para la Adultez
P.P. para las Familias
P.P. Social para el Envejecimiento y la Vejez
</t>
  </si>
  <si>
    <t>Elaborar el informe de acompañamiento a hogares pobres.</t>
  </si>
  <si>
    <t>Informe de acompañamiento a hogares pobres</t>
  </si>
  <si>
    <t>No.Informes de acompañamiento a hogares pobres elaborados.</t>
  </si>
  <si>
    <t>545. Fortalecer procesos territoriales en las 20 localidades, a partir de la Estrategia Territorial Social - ETIS, vinculando instancias de participación local, formas organizativas solidarias y comunitarias de la ciudadanía</t>
  </si>
  <si>
    <t>33.Fortalecer procesos territoriales en  las 20 localidades,  a partir de la Estrategia Territorial Social - ETIS, vinculando instancias de participación  local, formas organizativas solidarias y  comunitarias de la ciudadanía.</t>
  </si>
  <si>
    <t>7735 - Fortalecimiento de los procesos territoriales y la construcción de respuestas integradoras e innovadoras en los territorios de la Bogotá – Región</t>
  </si>
  <si>
    <t>2. Fortalecer  técnica y/o financieramente 100 procesos territoriales y organizaciones sociales</t>
  </si>
  <si>
    <t xml:space="preserve">
P.P. de y para la Adultez
P.P. Social para el Envejecimiento y la Vejez</t>
  </si>
  <si>
    <t>Elaborar el informe general del desarrollo de los Consejos Locales de Política Social - CLOPS</t>
  </si>
  <si>
    <t>No. Informes generales del desarrollo de los CLOPS elaborados.</t>
  </si>
  <si>
    <t>4. Realizar 280000 atenciones a personas por medio del servicio social Centros de Desarrollo de Comunitario</t>
  </si>
  <si>
    <t xml:space="preserve">
P.P. de Actividades Sexuales Pagadas
P.P para la garantía plena de los derechos de las personas LGBT
P.P. de atención, asistencia y reparación integral a las Víctimas - PAD
P.P. de y para la Adultez
P.P. para el Fenómeno de Habitabilidad en Calle
P.P. Social para el Envejecimiento y la Vejez
P.P. Salud Metal</t>
  </si>
  <si>
    <t xml:space="preserve">Elaborar el informe de atenciones realizadas para la generación de oportunidades para el desarrollo de capacidades de las personas en sus territorios			</t>
  </si>
  <si>
    <t xml:space="preserve">Informe de atenciones realizadas para la generación de oportunidades para el desarrollo de capacidades de las personas en sus territorios			</t>
  </si>
  <si>
    <t>Informe de atenciones realizadas para la generación de oportunidades para el desarrollo de capacidades de las personas en sus territorios elaborado.</t>
  </si>
  <si>
    <t xml:space="preserve">Elaborar el informe de implementación del servicio social Tiempo Propio para Personas Cuidadoras			</t>
  </si>
  <si>
    <t xml:space="preserve">Informe de implementación del servicio social Tiempo Propio para Personas Cuidadoras			</t>
  </si>
  <si>
    <t xml:space="preserve">Informe de implementación del servicio social Tiempo Propio para Personas Cuidadoras elaborado.		</t>
  </si>
  <si>
    <t>5. Asistir 20 Alcaldías Locales en los procesos de formulación, implementación y seguimiento de los proyectos de inversión - Fondos de Desarrollo Local-</t>
  </si>
  <si>
    <t>Generar el documento de criterios para las asistencia técnica a los Fondos de Desarrollo Local - FDL</t>
  </si>
  <si>
    <t>Documento de criterios para las asistencia técnica a los Fondos de Desarrollo Local - FDL</t>
  </si>
  <si>
    <t>Documento de criterios para las asistencia técnica a los Fondos de Desarrollo Local - FDL elaborado.</t>
  </si>
  <si>
    <t>546. Implementar (1) una estrategia de innovación social que permita la construcción de acciones transectoriales para aprender y responder a las necesidades emergentes de los territorios de Bogotá y de ésta con la Región Central</t>
  </si>
  <si>
    <t xml:space="preserve">34.Implementar (1) una estrategia de  innovación social que permita la  construcción de acciones  transectoriales para aprender y responder a las necesidades emergentes de los territorios de Bogotá y de ésta con la Región Central.
</t>
  </si>
  <si>
    <t>3. Diseñar e implementar Una (1) estrategia de innovación social</t>
  </si>
  <si>
    <t>Elaborar el Informe de implementación de la estrategia de innovación social</t>
  </si>
  <si>
    <t>Informe de implementación de la estrategia de innovación social</t>
  </si>
  <si>
    <t>No. Informes de implementación de la estrategia de innovación social elaborados.</t>
  </si>
  <si>
    <t>Realizar el informe de actividades de implementación del sistema de gestión en la dependencia</t>
  </si>
  <si>
    <t>Informe de actividades de implementación del sistema de gestión en la dependencia</t>
  </si>
  <si>
    <t>No. Informes de implementación del sistema de gestión elaborados</t>
  </si>
  <si>
    <t>Funcionamiento</t>
  </si>
  <si>
    <t>Elaborar el Informe de actividades de implementación del sistema de gestión en el marco del proceso Prestación de Servicios Sociales</t>
  </si>
  <si>
    <t>Informes implementación del sistema de gestión elaborados</t>
  </si>
  <si>
    <t>N° de informes de implementación del sistema de gestión elaborados</t>
  </si>
  <si>
    <t>Dirección Territorial</t>
  </si>
  <si>
    <t>Informe semestral de implementación del sistema de gestión</t>
  </si>
  <si>
    <t>39.Diseñar e implementar una  estrategia de focalización  ajustada a las realidades poblacionales y territoriales en el  marco de la Estrategia Territorial  Integral Social - ETIS</t>
  </si>
  <si>
    <t>Elaborar los informes de implementación de los contenidos desarrollados en la escuela territorial para servidores y contratistas de la SDIS</t>
  </si>
  <si>
    <t>Informes de implementación de los contenidos desarrollados en la escuela territorial.</t>
  </si>
  <si>
    <t>No. de informes de la implementación de los contenidos desarrollados en  escuela territorial elaborados</t>
  </si>
  <si>
    <t>Informe semestral de la implementación de los contenidos desarrollados en  escuela territorial</t>
  </si>
  <si>
    <t>1. Diseñar e implementar Una (1) estrategia territorial integral social -ETIS - , para la gestión del territorio con el  involucramiento de sus actores institucionales, sociales y comunitarios</t>
  </si>
  <si>
    <t xml:space="preserve">
P.P. de y para la Adultez
P.P. Social para el Envejecimiento y la Vejez
P.P. Infancia y Adolescencia
P.P. Juventud
P.P. Familias
P.P. Habitabilidad en Calle</t>
  </si>
  <si>
    <t xml:space="preserve">Elaborar el informe de implementación de la ETIS </t>
  </si>
  <si>
    <t>Informes de implementación de la ETIS</t>
  </si>
  <si>
    <t>No. de informes de la implementación de la ETIS elaborados.</t>
  </si>
  <si>
    <t>Informe semestral de la implementación de la ETIS</t>
  </si>
  <si>
    <t>Elaborar informe de acompañamiento a las subdirecciones locales en el seguimiento y autocontrol de la prestación de los servicios sociales</t>
  </si>
  <si>
    <t xml:space="preserve">Informes de acompañamiento a las subdirecciones locales en el seguimiento y autocontrol de la prestación de los servicios sociales </t>
  </si>
  <si>
    <t>No. de informes de acompañamiento a las subdirecciones locales elaborados.</t>
  </si>
  <si>
    <t>Informe semestral de acompañamiento  a las subdirecciones locales en el seguimiento y autocontrol de la prestación de servicios sociales</t>
  </si>
  <si>
    <t xml:space="preserve">Realizar los informes ejecutivos de actividades realizadas por el area juridica de la Dirección Territorial relacionado con las activiades a desarrollar. </t>
  </si>
  <si>
    <t xml:space="preserve">Informes ejecutivos de actividades realizadas por el área jurídica de la Dirección Territorial elaborados </t>
  </si>
  <si>
    <t>No. de informes ejecutivos de actividades realizadas por el área jurídica elaborados.</t>
  </si>
  <si>
    <t>Informe semestral ejecutivos de actividades realizadas por el área jurídica de la Dirección Territorial</t>
  </si>
  <si>
    <t>Realizar el informe Ejecutivo de actividades realizadas por el área administrativa y  financiera de la Dirección Territorial</t>
  </si>
  <si>
    <t>Informes ejecutivos de actividades realizadas por el área  administrativa y financiera de la Dirección Territorial elaborados</t>
  </si>
  <si>
    <t>No. de informes de reporte de actividades realizadas por el área administrativa y financiera elaborados</t>
  </si>
  <si>
    <t>Informe de actividades realizadas por el área administartiva y financiera.</t>
  </si>
  <si>
    <t>Elaborar el informe de actividades de implementación  del sistema de gestión en la dependencia Slis Barrios Unidos - Teusaquillo</t>
  </si>
  <si>
    <t>Informes de implementación del sistema de gestión elaborados Barrios Unidos - Teusaquillo</t>
  </si>
  <si>
    <t>SL Barrios Unidos-Teusaquillo</t>
  </si>
  <si>
    <t>Elaborar el informe de implementación de la ETIS en la Subdirección Local Barrios Unidos - Teusaquillo</t>
  </si>
  <si>
    <t>Informes de implementación de la ETIS elaborados  Barrios Unidos - Teusaquillo</t>
  </si>
  <si>
    <t>N° de informes de implementación de la ETIS elaborados</t>
  </si>
  <si>
    <t>Informe semestral de implementación del modelo ETIS</t>
  </si>
  <si>
    <t>Elaborar el informe de actividades de implementación  del sistema de gestión en la dependencia Slis Bosa</t>
  </si>
  <si>
    <t>Informes de implementación del sistema de gestión elaborados Bosa</t>
  </si>
  <si>
    <t>SL Bosa</t>
  </si>
  <si>
    <t xml:space="preserve">Elaborar el informe de implementación de la ETIS en la Subdirección Local Bosa </t>
  </si>
  <si>
    <t>Informes de implementación de la ETIS elaborados  Bosa</t>
  </si>
  <si>
    <t>Elaborar el informe de actividades de implementación  del sistema de gestión en la dependencia Slis Chapinero</t>
  </si>
  <si>
    <t>Informes de implementación del sistema de gestión elaborados Chapinero</t>
  </si>
  <si>
    <t>SL Chapinero</t>
  </si>
  <si>
    <t>Elaborar el informe de implementación de la ETIS en la Subdirección Local Chapinero</t>
  </si>
  <si>
    <t>Informes de implementación de la ETIS elaborados  Chapinero</t>
  </si>
  <si>
    <t>Elaborar el informe de actividades de implementación  del sistema de gestión en la dependencia Slis Ciudad Bolívar</t>
  </si>
  <si>
    <t>Informes de implementación del sistema de gestión elaborados Ciudad Bolívar</t>
  </si>
  <si>
    <t>SL Ciudad Bolívar</t>
  </si>
  <si>
    <t>Elaborar el informe de implementación de la ETIS en la Subdirección Local Ciudad Bolívar</t>
  </si>
  <si>
    <t>Informes de implementación de la ETIS elaborados  Ciudad Bolivar</t>
  </si>
  <si>
    <t>Elaborar el informe de actividades de implementación  del sistema de gestión en la dependencia Slis Engativá</t>
  </si>
  <si>
    <t>Informes de implementación del sistema de gestión elaborados Engativá</t>
  </si>
  <si>
    <t>SL Engativá</t>
  </si>
  <si>
    <t>Elaborar el informe de implementación de la ETIS en la Subdirección Local Engativá</t>
  </si>
  <si>
    <t>Informes de implementación de la ETIS elaborados  Engativá</t>
  </si>
  <si>
    <t>Elaborar el informe de actividades de implementación  del sistema de gestión en la dependencia Slis Fontibón</t>
  </si>
  <si>
    <t>Informes de implementación del sistema de gestión elaborados Fontibón</t>
  </si>
  <si>
    <t>SL Fontibón</t>
  </si>
  <si>
    <t>Elaborar el informe de implementación de la ETIS en la Subdirección Local Fontibón</t>
  </si>
  <si>
    <t>Informes de implementación de la ETIS elaborados  Fontibón</t>
  </si>
  <si>
    <t>Elaborar el informe de actividades de implementación  del sistema de gestión en la dependencia Slis Kennedy</t>
  </si>
  <si>
    <t>Informes de implementación del sistema de gestión elaborados Kennedy</t>
  </si>
  <si>
    <t>SL Kennedy</t>
  </si>
  <si>
    <t>Elaborar el informe de implementación de la ETIS en la Subdirección Local Kennedy</t>
  </si>
  <si>
    <t>Informes de implementación de la ETIS elaborados  Kennedy</t>
  </si>
  <si>
    <t>Elaborar el informe de actividades de implementación  del sistema de gestión en la dependencia Slis Los Mártires</t>
  </si>
  <si>
    <t>Informes de implementación del sistema de gestión elaborados Los Mártires</t>
  </si>
  <si>
    <t>SL Mártires</t>
  </si>
  <si>
    <t>Elaborar el informe de implementación de la ETIS en la Subdirección Local  Los Mártires</t>
  </si>
  <si>
    <t>Informes de implementación de la ETIS elaborados  Los Mártires</t>
  </si>
  <si>
    <t>Elaborar el informe de actividades de implementación  del sistema de gestión en la dependencia Slis Puente Aranda - Antonio Nariño</t>
  </si>
  <si>
    <t>Informes de implementación del sistema de gestión elaborados Puente Aranda - Antonio Nariño</t>
  </si>
  <si>
    <t>SL Puente Aranda-Antonio Nariño</t>
  </si>
  <si>
    <t>Elaborar el informe de implementación de la ETIS en la Subdirección Local  Puente Aranda - Antonio Nariño</t>
  </si>
  <si>
    <t>Informes de implementación de la ETIS elaborados  Puente Aranda - Antonio Nariño</t>
  </si>
  <si>
    <t>Elaborar el informe de actividades de implementación  del sistema de gestión en la dependencia Slis Rafael Uribe Uribe</t>
  </si>
  <si>
    <t>Informes de implementación del sistema de gestión elaborados Rafael Uribe Uribe</t>
  </si>
  <si>
    <t>SL Rafael Uribe Uribe</t>
  </si>
  <si>
    <t>Elaborar el informe de implementación de la ETIS en la Subdirección Local  Rafael Uribe Uribe</t>
  </si>
  <si>
    <t>Informes de implementación de la ETIS elaborados  Rafael Uribe Uribe</t>
  </si>
  <si>
    <t>Elaborar el informe de actividades de implementación  del sistema de gestión en la dependencia Slis San Cristóbal</t>
  </si>
  <si>
    <t>Informes de implementación del sistema de gestión elaborados San Cristóbal</t>
  </si>
  <si>
    <t>SL San Cristóbal</t>
  </si>
  <si>
    <t>Elaborar el informe de implementación de la ETIS en la Subdirección Local  San Cristóbal</t>
  </si>
  <si>
    <t>Informes de implementación de la ETIS elaborados  San Cristóbal</t>
  </si>
  <si>
    <t>Elaborar el informe de actividades de implementación  del sistema de gestión en la dependencia Slis Santa Fe - La Candelaria</t>
  </si>
  <si>
    <t>Informes de implementación del sistema de gestión elaborados Santa Fe - La Candelaria</t>
  </si>
  <si>
    <t>SL Santa Fe la Candelaria</t>
  </si>
  <si>
    <t>Elaborar el informe de implementación de la ETIS en la Subdirección Local  Santa Fe - La Candelaria</t>
  </si>
  <si>
    <t>Informes de implementación de la ETIS elaborados  Santa Fe - La Candelaria</t>
  </si>
  <si>
    <t>Elaborar el informe de actividades de implementación  del sistema de gestión en la dependencia Slis Suba</t>
  </si>
  <si>
    <t>Informes de implementación del sistema de gestión elaborados Suba</t>
  </si>
  <si>
    <t>SL Suba</t>
  </si>
  <si>
    <t>Elaborar el informe de implementación de la ETIS en la Subdirección Local  Suba</t>
  </si>
  <si>
    <t>Informes de implementación de la ETIS elaborados  Suba</t>
  </si>
  <si>
    <t>Elaborar el informe de actividades de implementación  del sistema de gestión en la dependencia Slis Tunjuelito</t>
  </si>
  <si>
    <t>Informes de implementación del sistema de gestión elaborados Tunjuelito</t>
  </si>
  <si>
    <t>SL Tunjuelito</t>
  </si>
  <si>
    <t>Elaborar el informe de implementación de la ETIS en la Subdirección Local  Tunjuelito</t>
  </si>
  <si>
    <t>Informes de implementación de la ETIS elaborados  Tunjuelito</t>
  </si>
  <si>
    <t>Elaborar el informe de actividades de implementación  del sistema de gestión en la dependencia Slis Usaquén</t>
  </si>
  <si>
    <t>Informes de implementación del sistema de gestión elaborados Usaquén</t>
  </si>
  <si>
    <t>SL Usaquén</t>
  </si>
  <si>
    <t>Elaborar el informe de implementación de la ETIS en la Subdirección Local Usaquén</t>
  </si>
  <si>
    <t>Informes de implementación de la ETIS elaborados  Usaquén</t>
  </si>
  <si>
    <t>Elaborar el informe de actividades de implementación  del sistema de gestión en la dependencia Slis Usme - Sumapaz</t>
  </si>
  <si>
    <t>Informes de implementación del sistema de gestión elaborados Usme - Sumapaz</t>
  </si>
  <si>
    <t>SL Usme-Sumapaz</t>
  </si>
  <si>
    <t>Elaborar el informe de implementación de la ETIS en la Slis Usme - Sumapaz</t>
  </si>
  <si>
    <t>Informes de implementación de la ETIS elaborados  Usme - Sumapaz</t>
  </si>
  <si>
    <t>63. Promover en las 20 localidades una estrategia de territorios cuidadores a partir de la identificación y caracterización de las acciones para la respuesta a emergencias sociales, sanitarias, naturales, antrópicas y de vulnerabilidad inminente</t>
  </si>
  <si>
    <t>1. Contribuir a la reducción de la feminización de la pobreza, aportando en la implementación del Sistema Distrital de Cuidado con la innovación de los servicios sociales, para construir territorios cuidadores y protectores promoviendo la movilidad social de la población en vulnerabilidad y fragilidad social</t>
  </si>
  <si>
    <t>15.Promover en las 20 localidades una  estrategia de territorios cuidadores a partir  de la identificación y caracterización de las  acciones para la respuesta a emergencias  sociales, sanitarias, naturales, antrópicas y  de vulnerabilidad inminente</t>
  </si>
  <si>
    <t xml:space="preserve">1. Diseñar 1 estrategia de territorios cuidadores  </t>
  </si>
  <si>
    <t>Realizar informes sobre el avance en la implementación de la estrategia de territorios cuidadores en Bogotá</t>
  </si>
  <si>
    <t>Informes ejecutivos sobre el avance del proceso de implementación de la Estrategia de territorios cuidadores 7749</t>
  </si>
  <si>
    <t>No de informes de reporte de actividades realizadas por el proyecto 7749 elaborados</t>
  </si>
  <si>
    <t>Subdirección para la Identificación, Caracterización e Integración</t>
  </si>
  <si>
    <t xml:space="preserve">Informe ejecutivo trimestral sobre el avance del proceso de implementación de la Estrategia de territorios cuidadores 7749. </t>
  </si>
  <si>
    <t>21. Atender en las 20 localidades del distrito a la población en flujos migratorios mixtos y retornados que solicitan la oferta de servicios de la SDIS</t>
  </si>
  <si>
    <t xml:space="preserve">1. Atender en las 20 localidades del  distrito a la población en flujos migratorios mixtos y retornados que solicitan la oferta de servicios de la  SDIS.
</t>
  </si>
  <si>
    <t xml:space="preserve">7730 - Servicio de atención a la población proveniente de flujos migratorios mixtos en Bogotá </t>
  </si>
  <si>
    <t xml:space="preserve">1. Implementar  un (1) modelo itinerante e intersectorial distrital con la vinculación de agentes comunitarios de la población proveniente de flujos migratorios mixtos, que permita la ampliación de servicios integrales a dicha población </t>
  </si>
  <si>
    <t>Elaborar informes sobre el avance en la implementación del modelo itinerante e intersectorial para la atención de población proveniente de  flujos migratorios mixtos en Bogotá</t>
  </si>
  <si>
    <t>Informes ejecutivos sobre el avance del proceso de implementación del modelo itinerante e intersectorial para la atención de población proveniente de flujos migratorios mixtos 7730</t>
  </si>
  <si>
    <t>No de informes de reporte de actividades realizadas por el proyecto 7730 elaborados</t>
  </si>
  <si>
    <t xml:space="preserve">Informe ejecutivo trimestral sobre el avance del proceso de implementación del modelo itinerante e intersectorial para la atención de población en flujos migratorios mixtos 7730. </t>
  </si>
  <si>
    <t>31. 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</si>
  <si>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19. Implementar un modelo de inclusión social,  a través de la vinculación de personas de los  sectores sociales LGBTI en pobreza extrema y  vulnerabilidad social a la oferta de servicios sociales de seguridad alimentaria,  transferencias monetarias y/o de cuidado de
la Secretaría Distrital de Integración Social, teniendo en cuenta los impacto de la  emergencia social y sanitaria sobre esta  población</t>
  </si>
  <si>
    <t>7756 - Compromiso social por la diversidad en Bogotá</t>
  </si>
  <si>
    <t>1. Implementar un modelo de inclusión social que permita la  vinculación de personas de los sectores sociales lgbti en vulnerabilidad  a la oferta de servicios sociales de la sdis</t>
  </si>
  <si>
    <t>Realizar un análisis detallado de la iniciativa innovadora "Promoviendo la Inclusión Social para personas LGBTI a través de la Territorialización de la Política Pública Georreferenciada con Enfoque Diferencial"</t>
  </si>
  <si>
    <t>Número de informes elaborados/Número de informes programados</t>
  </si>
  <si>
    <t>Subdirección para asuntos LGBTI</t>
  </si>
  <si>
    <t>Todos los proyectos de inversión de la Dirección para la Inclusión y las Familias</t>
  </si>
  <si>
    <t>Realizar el seguimiento a la implementación de las políticas públicas competencia de las Subdirecciones adscritas a la Dirección</t>
  </si>
  <si>
    <t>Informes de seguimiento a la implementación de las políticas públicas competencia de las Subdirecciones adscritas a la Dirección</t>
  </si>
  <si>
    <t>Número de informes de seguimiento elaborados</t>
  </si>
  <si>
    <t>Dirección para la Inclusión y las Familias</t>
  </si>
  <si>
    <t>Informe de seguimiento a la implementación de las políticas públicas competencia de las Subdirecciones adscritas a la Dirección</t>
  </si>
  <si>
    <t>Elaborar el informe de gestión del fortalecimiento técnico y servicios sociales de las Subdirecciones adscritas a la Dirección</t>
  </si>
  <si>
    <t>Informe de gestión del fortalecimiento técnico y servicios sociales de las Subdirecciones adscritas a la Dirección</t>
  </si>
  <si>
    <t>Número de informes de gestión elaborados</t>
  </si>
  <si>
    <t>Realizar el seguimiento contractual a los procesos a cargo de la Dirección para la Inclusión y las Familias</t>
  </si>
  <si>
    <t>Informes de seguimiento contractual a los procesos a cargo de la DIF</t>
  </si>
  <si>
    <t>Número de informes de seguimiento elaborado</t>
  </si>
  <si>
    <t>Informe de seguimiento correspondiente al primer semestre de 2022</t>
  </si>
  <si>
    <t>Informe de seguimiento correspondiente al segundo semestre de 2022</t>
  </si>
  <si>
    <t>58. 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</si>
  <si>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31.Incrementar en 40% los procesos de inclusión  educativa y productiva de las personas con  discapacidad sus cuidadores y cuidadoras</t>
  </si>
  <si>
    <t>7771 - Fortalecimiento de las oportunidades de  inclusión de las personas con discapacidad y sus familias, cuidadores-as en Bogotá</t>
  </si>
  <si>
    <t>Elaborar un informe del avance de la Política Pública de Discapacidad para Bogotá D.C (PPDB) desde el sector integración social</t>
  </si>
  <si>
    <t xml:space="preserve">Avance de la Política Pública de Discapacidad para Bogotá D.C (PPDB) </t>
  </si>
  <si>
    <t xml:space="preserve">Sumatoria de informes </t>
  </si>
  <si>
    <t xml:space="preserve">Subdirección para la Discapacidad </t>
  </si>
  <si>
    <t>Todos los Objetivos Estratégicos Sectoriales</t>
  </si>
  <si>
    <t xml:space="preserve">30. Incrementar en 30% la atención de las personas con discapacidad en  Bogotá, mediante procesos de  articulación intersectorial, con  mayor capacidad de respuesta  integral teniendo en cuenta el  contexto social.
</t>
  </si>
  <si>
    <t>Elaborar un informe del avance del ejercicio de valoración de apoyos para personas con discapacidad desde el sector integración social</t>
  </si>
  <si>
    <t xml:space="preserve">Avance del ejercicio de valoración de apoyos para personas con discapacidad </t>
  </si>
  <si>
    <t>Elaborar un informe del avance del registro de personas cuidadoras de personas con discapacidad desde el sector integración social</t>
  </si>
  <si>
    <t xml:space="preserve">Avance del registro de personas cuidadoras de personas con discapacidad </t>
  </si>
  <si>
    <t>364. Fortalecer el 100% de las Comisarías de Familia en su estructura organizacional y su capacidad operativa, humana y tecnológica, para garantizar a las víctimas de violencia intrafamiliar el oportuno acceso a la justicia y la garantía integral de sus derechos</t>
  </si>
  <si>
    <t xml:space="preserve">41. Fortalecer el 100% de las  Comisarías de Familia en su estructura organizacional y su capacidad operativa, humana y  tecnológica, para garantizar a las  víctimas de violencia
</t>
  </si>
  <si>
    <t>1. Implementar un plan de acción para el fortalecimiento de las Comisarias de Familia en la atención integral para el acceso a la justicia y la garantía de derechos frente a la violencia intrafamiliar</t>
  </si>
  <si>
    <t>Elaborar informe de atención a los usuarios-as que, en calidad de víctima o en riesgo de serlo, acuden a las Comisarías de Familia</t>
  </si>
  <si>
    <t>No. de informes de atención a los usuarios-as que, en calidad de víctima o en riesgo de serlo, acuden a las Comisarías de Familia</t>
  </si>
  <si>
    <t>Sumatoria del No. de informes de atención a los usuarios-as que, en calidad de víctima o en riesgo de serlo, acuden a las Comisarías de Familia</t>
  </si>
  <si>
    <t>Subdirección para la Familia</t>
  </si>
  <si>
    <t>Informe de atención a los usuarios-as que, en calidad de víctima o en riesgo de serlo, acuden a las Comisarías de Familia</t>
  </si>
  <si>
    <t>44. Atender integralmente al 100% de niñas y niños en ubicación institucional, generando procesos de fortalecimiento de sus familias para la garantía de sus derechos y para el reintegro familiar</t>
  </si>
  <si>
    <t xml:space="preserve">16. Atender integralmente al 100% de niñas  y niños en ubicación institucional, generando procesos de fortalecimiento de  sus familias para la garantía de sus  derechos y para el reintegro familiar.
</t>
  </si>
  <si>
    <t>7752 - Contribución a la protección de los derechos de las familias especialmente de sus integrantes afectados por la violencia intrafamiliar en la ciudad de Bogotá</t>
  </si>
  <si>
    <t>1. Atender integralmente al 100% niños, niñas y adolescentes en los Centros Proteger</t>
  </si>
  <si>
    <t>Elaborar informe de atención en los Centros Proteger a las niñas y niños con medida de ubicación institucional decretada por la autoridad competente</t>
  </si>
  <si>
    <t>No. de informes de atención a niñas y niños con medida de ubicación institucional decretada por la autoridad competente en los Centros Proteger</t>
  </si>
  <si>
    <t>Sumatoria del No. de informes de atención a niñas y niños con medida de ubicación institucional decretada por la autoridad competente en los Centros Proteger</t>
  </si>
  <si>
    <t>Informe de atención a niñas y niños con medida de ubicación institucional decretada por la autoridad competente en los Centros Proteger</t>
  </si>
  <si>
    <t>55.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</si>
  <si>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 xml:space="preserve">17.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
</t>
  </si>
  <si>
    <t>3. 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</si>
  <si>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Elaborar informe de orientación y/o sensibilización a personas para la prevención de las violencias en el contexto familiar y sexual en Bogotá</t>
  </si>
  <si>
    <t>No. de informes de orientadación y/o sensibilización a personas para la prevención de las violencias en el contexto familiar y sexual en Bogotá</t>
  </si>
  <si>
    <t>Sumatoria del No. de informes de orientadación y/o sensibilización a personas para la prevención de las violencias en el contexto familiar y sexual en Bogotá</t>
  </si>
  <si>
    <t>Informe de orientadación y/o sensibilización a personas para la prevención de las violencias en el contexto familiar y sexual en Bogotá</t>
  </si>
  <si>
    <t>Despacho</t>
  </si>
  <si>
    <t>Gestión de Transferencias</t>
  </si>
  <si>
    <t>7918 - Implementación de transferencias monetarias a hogares pobres y vulnerables en Bogotá</t>
  </si>
  <si>
    <t>Dirección de Transferencias</t>
  </si>
  <si>
    <t>Subdirección de Administración de la Información de Transferencias</t>
  </si>
  <si>
    <t>Diseñar un instrumento  para  recolectar, analizar y documentar la información sobre los retos de la estrategia IMG resultantes de las diferentes intervenciones dirigidas a la ciudadanía.</t>
  </si>
  <si>
    <t>Avance en el diseño del Instrumento para la recolección, análisis y documentación  de la  información  resultante de diferentes intervenciones dirigidas a la  ciudadanía.</t>
  </si>
  <si>
    <t>Documento del avance en el diseño del Instrumento para la recolección, análisis y documentación  de la  información  resultante de diferentes intervenciones dirigidas a la  ciudadanía.</t>
  </si>
  <si>
    <t>Instrumento para la recolección, análisis y documentación  de la  información  resultante de diferentes intervenciones dirigidas a la  ciudadanía diseñado.</t>
  </si>
  <si>
    <t>Desarrollar la segunda fase de la aplicación SIGLO IMG enfocada en los componentes de la Política Pública para la superación de la pobreza a nivel distrital.</t>
  </si>
  <si>
    <t>Avance en el desarrollo de la Segunda fase de la aplicación SIGLO IMG enfocada en la Política Pública para la superación de la pobreza a nivel distrital.</t>
  </si>
  <si>
    <t>Documento de avance en el desarrollo de la Segunda fase de la aplicación SIGLO IMG enfocada en la Política Pública para la superación de la pobreza a nivel distrital.</t>
  </si>
  <si>
    <t>Segunda fase de la Aplicación SIGLO IMG enfocada en la Política Pública para la superación de la pobreza a nivel distrital desarrollada.</t>
  </si>
  <si>
    <t>7919 - Implementación de transferencias monetarias a hogares pobres y vulnerables en Bogotá</t>
  </si>
  <si>
    <t>Crear un esquema que documente los diferentes ámbitos de articulación público - privados de IMG,  enfocado en las acciones orientadas a la inclusión productiva en el marco de la Política pública de superación de la pobreza.</t>
  </si>
  <si>
    <t xml:space="preserve">Avance en la creación del esquema de articulación público - privado, enfocado en las acciones orientadas a la inclusión productiva en el marco de la Política pública de superación de la pobreza. </t>
  </si>
  <si>
    <t xml:space="preserve">Documento de avance en la creación del Esquema de articulación público - privado, enfocado en las acciones orientadas a la inclusión productiva en el marco de la Política pública de superación de la pobreza. </t>
  </si>
  <si>
    <t>Todas las metas 2020 - 2024</t>
  </si>
  <si>
    <t>Elaborar el informe de seguimiento al cumplimiento de los objetivos de la Secretaría Distrital de Integración Social, en el marco del Comité Institucional de Gestión y desempeño.</t>
  </si>
  <si>
    <t>Informe de seguimiento y acompañamiento a los Objetivos Estratégicos Institucionales de la SDIS</t>
  </si>
  <si>
    <t xml:space="preserve">Sumatoria de Informes de seguimiento a los objetivos estratégicos elaborados </t>
  </si>
  <si>
    <t>Informe de gestión del Comité Institucional de Gestión y Desempeño I semestre</t>
  </si>
  <si>
    <t>Informe de gestión del Comité Institucional de Gestión y Desempeño II Semestre</t>
  </si>
  <si>
    <t>Informe de gestión elaborado</t>
  </si>
  <si>
    <t>2. Atender 4,847 personas con discapacidad, sus familias y cuidadores-as en los servicios sociales a cargo del proyecto, a través de procesos de articulación transectorial. Programación 2023: 4.598</t>
  </si>
  <si>
    <t>2. Atender 4,847 personas con discapacidad, sus familias y cuidadores-as en los servicios sociales a cargo del proyecto, a través de procesos de articulación transectorial. Programación 2023: 4.599</t>
  </si>
  <si>
    <t>2. Atender 4,847 personas con discapacidad, sus familias y cuidadores-as en los servicios sociales a cargo del proyecto, a través de procesos de articulación transectorial. Programación 2023: 4.600</t>
  </si>
  <si>
    <t>No se asocia a política MIPG</t>
  </si>
  <si>
    <t>Realizar el seguimiento al Plan de Ajuste y Sostenibilidad MIPG 2024</t>
  </si>
  <si>
    <t>Matriz de seguimiento al Plan de Ajuste y Sostenibilidad MIPG consolidada para el trimestre</t>
  </si>
  <si>
    <t>Sumatoria de matrices de seguimiento al Plan de Ajuste y Sostenibilidad MIPG</t>
  </si>
  <si>
    <t>Matriz de seguimiento al Plan de Ajuste y Sostenibilidad IV trimestre 2023</t>
  </si>
  <si>
    <t>Matriz de seguimiento al Plan de Ajuste y Sostenibilidad I trimestre 2024</t>
  </si>
  <si>
    <t>Matriz de seguimiento al Plan de Ajuste y Sostenibilidad II trimestre 2024</t>
  </si>
  <si>
    <t>Matriz de seguimiento al Plan de Ajuste y Sostenibilidad III trimestre 2024</t>
  </si>
  <si>
    <t>Esquema de articulación público - privado, enfocado en las acciones orientadas a la inclusión productiva en el marco de la Política pública de superación de la pobreza creado.</t>
  </si>
  <si>
    <t>Informe de análisis de la iniciativa elaborado</t>
  </si>
  <si>
    <t>Avance en el Informe de análisis de la iniciativa</t>
  </si>
  <si>
    <t>Informe de análisis de la iniciativa "Promoviendo la Inclusión Social para personas LGBTI a través de la Territorialización de la Política Pública Georreferenciada con Enfoque Diferencial"</t>
  </si>
  <si>
    <t>Documento de informe de avance de la Política Pública de Discapacidad para Bogotá D.C (PPDB) desde el sector integración social</t>
  </si>
  <si>
    <t>Documento de informe del avance del ejercicio de valoración de apoyos para personas con discapacidad desde el sector integración social</t>
  </si>
  <si>
    <t>Documento de informe del avance del registro de personas cuidadoras de personas con discapacidad desde el sector integración social</t>
  </si>
  <si>
    <t>(Memorandos de respuesta de cumplimiento del desarrollo metodologíco para la formulación o actualización de los estandares de calidad de los servicios sociales enviados / Solicitudes de memorandos para la formulación o actualización de los estandares de calidad de los servicios sociales)*100</t>
  </si>
  <si>
    <t>Fecha inicio</t>
  </si>
  <si>
    <t>Fecha finalización</t>
  </si>
  <si>
    <t>PROCESO PLANEACIÓN ESTRATÉGICA 
FORMATO FORMULACIÓN Y SEGUIMIENTO DEL PLAN DE ACCIÓN INSTITUCIONAL INTEGRADO</t>
  </si>
  <si>
    <t>Documento Trimestral con Lineamientos actualizados</t>
  </si>
  <si>
    <t>Informe Trimestral de avance de objetivos del PINAR</t>
  </si>
  <si>
    <t>Informe Trimestral de avance de implementación del programa</t>
  </si>
  <si>
    <t xml:space="preserve">Un informe trimestral de seguimiento y gestión </t>
  </si>
  <si>
    <t>Socializar el resultado de las encuestas de satisfacción aplicadas a la ciudadanía durante la vigencia 2023, frente a la calidad de la prestación de algunos servicios sociales.</t>
  </si>
  <si>
    <t>PROCESO SISTEMA DE GESTIÓN
FORMATO MAPA Y PLAN DE TRATAMIENTO DE RIESGOS</t>
  </si>
  <si>
    <t>Código:</t>
  </si>
  <si>
    <t>FOR-SG-013</t>
  </si>
  <si>
    <t>Versión:</t>
  </si>
  <si>
    <t>Fecha:</t>
  </si>
  <si>
    <t>Memo I2021039704 – 24/12/2021</t>
  </si>
  <si>
    <t>Página:</t>
  </si>
  <si>
    <t>1 de 2</t>
  </si>
  <si>
    <t>Mapa de riesgos de:</t>
  </si>
  <si>
    <t>Gestión</t>
  </si>
  <si>
    <t>SECCIÓN A. Identificación y análisis</t>
  </si>
  <si>
    <t>SECCIÓN B. Valoración y tratamiento</t>
  </si>
  <si>
    <t>SECCIÓN C. Monitoreo y revisión</t>
  </si>
  <si>
    <t>Proceso</t>
  </si>
  <si>
    <t>Objetivo del proceso</t>
  </si>
  <si>
    <t>Actividad del proceso</t>
  </si>
  <si>
    <t>Circular y fecha de oficialización</t>
  </si>
  <si>
    <t>Código</t>
  </si>
  <si>
    <t>Causa raíz</t>
  </si>
  <si>
    <t>Riesgo</t>
  </si>
  <si>
    <t>Área de impacto</t>
  </si>
  <si>
    <t>Clasificación</t>
  </si>
  <si>
    <t>Riesgo Inherente</t>
  </si>
  <si>
    <t>Actividad de control</t>
  </si>
  <si>
    <t>Tipo de actividad de control</t>
  </si>
  <si>
    <t>Forma de ejecución de la actividad de control</t>
  </si>
  <si>
    <t>Riesgo Residual</t>
  </si>
  <si>
    <t>Decisión del líder de proceso</t>
  </si>
  <si>
    <t>Plan de tratamiento</t>
  </si>
  <si>
    <t>Monitoreo primer trimestre / primer cuatrimestre</t>
  </si>
  <si>
    <t>Monitoreo segundo trimestre / segundo cuatrimestre</t>
  </si>
  <si>
    <t>Monitoreo tercer trimestre / tercer cuatrimestre</t>
  </si>
  <si>
    <t>Monitoreo cuarto trimestre</t>
  </si>
  <si>
    <t>Probabilidad</t>
  </si>
  <si>
    <t>Impacto</t>
  </si>
  <si>
    <t>Nivel</t>
  </si>
  <si>
    <t>Actividades a desarrollar</t>
  </si>
  <si>
    <t>Responsable</t>
  </si>
  <si>
    <t>Indicador o criterio de medición</t>
  </si>
  <si>
    <t>Fecha de inicio</t>
  </si>
  <si>
    <t>Fecha de terminación</t>
  </si>
  <si>
    <t>Fecha</t>
  </si>
  <si>
    <t>Nivel de avance del periodo</t>
  </si>
  <si>
    <t>Descripción de avances y evidencias</t>
  </si>
  <si>
    <t>Riesgo materializado</t>
  </si>
  <si>
    <t>Observaciones por parte de la segunda línea de defensa</t>
  </si>
  <si>
    <t>Nivel de avance acumulado</t>
  </si>
  <si>
    <t>El proceso planeación estratégica busca definir y direccionar los lineamientos para la formulación y seguimiento de la plataforma estratégica, planes, programas y proyectos en pro de la eficiencia en el gasto público que permitan dar cumplimiento a la misión y visión institucional.</t>
  </si>
  <si>
    <t>Recopilar, procesar y analizar la información que contribuya al cumplimiento de la misión de la entidad</t>
  </si>
  <si>
    <t>Circular N° 009 - 28/02/2023</t>
  </si>
  <si>
    <t>R-PE-001</t>
  </si>
  <si>
    <t>Debido a la entrega de información fuera de los tiempos establecidos por parte de las dependencias de la entidad, relacionada con el seguimiento al plan de acción de los proyectos de inversión</t>
  </si>
  <si>
    <t>Posibilidad de incumplimiento a los tiempos establecidos por el Distrito, en la entrega de los reportes de información y el seguimiento a metas SEGPLAN debido a la falta de información oportuna por parte de las dependencias</t>
  </si>
  <si>
    <t>Económica y reputacional</t>
  </si>
  <si>
    <t>De cumplimiento</t>
  </si>
  <si>
    <t>40% - Baja</t>
  </si>
  <si>
    <t>80% - Mayor</t>
  </si>
  <si>
    <t>Los profesionales del equipo de proyectos de la Subdirección de Diseño, Evaluación y Sistematización mensualmente realizan verificación del reporte oportuno al seguimiento del plan de acción de los proyectos de inversión, teniendo como referencia el comunicado interno (cronograma de entrega). Así mismo realizan acompañamiento y retroalimentación a través de reuniones con los gerentes de proyecto y/o equipo de proyecto, con el fin de informar fechas de entrega y las desviaciones en la ejecución del proyecto. 
En caso de no recibir la información dentro de los tiempos establecidos el analista que acompaña el proyecto de inversión, enviará alertas al equipo de proyecto, a través de correo electrónico, con el fin de contar con la información oportunamente.
Como evidencia se cuenta con memorando interno y acta de seguimiento o presentación a la implementación de los proyectos.</t>
  </si>
  <si>
    <t>Preventiva</t>
  </si>
  <si>
    <t>Manual</t>
  </si>
  <si>
    <t xml:space="preserve">Reducir </t>
  </si>
  <si>
    <t>Profesionales del equipo de Diseño y Monitoreo de la Subdirección de Diseño, Evaluación y Sistematización</t>
  </si>
  <si>
    <t>(N° de seguimientos realizados  a los proyectos de inversión / N° de seguimientos programados)*100
I trim: 10% (reporte de enero a febrero)
II trim: 40% (reporte marzo, abril, mayo)
III trim: 70% (reporte junio, julio y agosto) 
IV trim: 100% (reporte septiembre, octubre y noviembre)</t>
  </si>
  <si>
    <t>Verificar la viabilidad de precios de referencia y la coherencia de los documentos adjuntos</t>
  </si>
  <si>
    <t>R-PE-003</t>
  </si>
  <si>
    <t>Debido a que las dependencias remiten información sin tener en cuenta los criterios establecidos en el procedimiento Precios unitarios de referencia (PCD-PE-014)</t>
  </si>
  <si>
    <t xml:space="preserve">Posibilidad de demoras en los procesos de contratación, debido a reprocesos en la revisión del estudio de mercado, a causa de que las dependencias remiten información que no cumple con los criterios del procedimiento </t>
  </si>
  <si>
    <t>Reputacional</t>
  </si>
  <si>
    <t>Ejecución y administración de procesos</t>
  </si>
  <si>
    <t>60% - Media</t>
  </si>
  <si>
    <t>40% - Menor</t>
  </si>
  <si>
    <t>Cada vez que se reciben solicitudes de las dependencias, los profesionales del equipo de costos de la Subdirección de Diseño, Evaluación y Sistematización, realizan el análisis sobre los estudios de mercado para la adquisición de bienes y servicios, con el propósito de verificar que los  valores remitidos por los posibles oferentes estén acordes con la realidad del mercado y la correcta implementación de los criterios establecidos en el procedimiento Precios unitarios de referencia (PCD-PE-014).
En el caso que la información presente inconsistencias se devuelve la solicitud a la dependencia solicitante para que realice el respectivo ajuste y continuar con el procedimiento. 
Como evidencia se cuenta con los radicados de las solicitudes y los memorandos de respuesta.</t>
  </si>
  <si>
    <t>Reducir</t>
  </si>
  <si>
    <t>Profesionales del equipo de costos de la Subdirección de Diseño, Evaluación y Sistematización</t>
  </si>
  <si>
    <t>(Número de solicitudes tramitadas que cumplen con los criterios establecidos / Número de solicitudes radicadas por las dependencias) *100
Nota: debido a que la actividad se ejecuta a demanda, la meta para cada trimestre es del 100%.</t>
  </si>
  <si>
    <t xml:space="preserve">Elaborar el documento técnico de focalización de la entidad, consolidar los anexos técnicos de los servicios sociales y sus modalidades, y actualizar el procedimiento de definición de criterios de focalización, priorización, ingreso, egreso, permanencia y restricciones de los servicios sociales </t>
  </si>
  <si>
    <t>R-PE-004</t>
  </si>
  <si>
    <t>Debido a errores en el diligenciamiento o no finalización  del registro de información  de potenciales beneficiarios en el aplicativo de  focalización</t>
  </si>
  <si>
    <t>Posibilidad de no validar los criterios de focalización y priorización de los ciudadanos que presentan información inconsistente, incompleta o no finalizada en la ficha dentro del aplicativo de focalización</t>
  </si>
  <si>
    <t>Usuarios, productos y prácticas</t>
  </si>
  <si>
    <t>60% - Moderado</t>
  </si>
  <si>
    <r>
      <t>Trimestralmente, los profesionales del equipo de focalización de la Dirección de Análisis y Diseño Estratégico,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y priorización de potenciales beneficiarios de los servicios sociales de la SDIS (PCD-PE-016),</t>
    </r>
    <r>
      <rPr>
        <sz val="10"/>
        <rFont val="Arial"/>
        <family val="2"/>
      </rPr>
      <t xml:space="preserve"> para que se remita esta información a las subdirecciones locales y desde allí se proceda a la corrección de las inconsistencias de información reportadas. 
En caso de no recibir respuesta a los memorandos</t>
    </r>
    <r>
      <rPr>
        <sz val="10"/>
        <color rgb="FF00B050"/>
        <rFont val="Arial"/>
        <family val="2"/>
      </rPr>
      <t xml:space="preserve"> </t>
    </r>
    <r>
      <rPr>
        <sz val="10"/>
        <rFont val="Arial"/>
        <family val="2"/>
      </rPr>
      <t xml:space="preserve">se reitera la solicitud vía correo de acuerdo a los tiempos definidos en la comunicación inicial a cada una de las direcciones o subdirecciones responsables de los servicios objeto del procedimiento de focalización.
</t>
    </r>
    <r>
      <rPr>
        <sz val="10"/>
        <color rgb="FF00B050"/>
        <rFont val="Arial"/>
        <family val="2"/>
      </rPr>
      <t xml:space="preserve">
</t>
    </r>
    <r>
      <rPr>
        <sz val="10"/>
        <rFont val="Arial"/>
        <family val="2"/>
      </rPr>
      <t>Como evidencia se cuenta con los memorandos, correos si se requieren y con las bases de datos adjuntas de las inconsistencias reportadas.</t>
    </r>
  </si>
  <si>
    <t>Detectiva</t>
  </si>
  <si>
    <t>Automática</t>
  </si>
  <si>
    <r>
      <t>Trimestralmente, los profesionales del equipo de focalización de la Dirección de Análisis y Diseño Estratégico,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y priorización de potenciales beneficiarios de los servicios sociales de la SDIS (PCD-PE-016)</t>
    </r>
    <r>
      <rPr>
        <b/>
        <sz val="10"/>
        <rFont val="Arial"/>
        <family val="2"/>
      </rPr>
      <t>,</t>
    </r>
    <r>
      <rPr>
        <sz val="10"/>
        <rFont val="Arial"/>
        <family val="2"/>
      </rPr>
      <t xml:space="preserve"> para que se remita esta información a las subdirecciones locales y desde allí se proceda a la corrección de las inconsistencias de información reportadas. 
En caso de no recibir respuesta a los memorandos se reitera la solicitud vía correo de acuerdo a los tiempos definidos en la comunicación inicial a cada una de las direcciones o subdirecciones responsables de los servicios objeto del procedimiento de focalización.
Como evidencia se cuenta con los memorandos, correos si se requieren y con las bases de datos adjuntas de las inconsistencias reportadas.</t>
    </r>
  </si>
  <si>
    <t>Profesionales del equipo de focalización de la Dirección de Análisis y Diseño Estratégico</t>
  </si>
  <si>
    <t>(Numero de dependencias con memorando con los errores identificados enviado / Total de dependencias responsables para las cuales se identifican errores)*100
Nota: debido a que la actividad se ejecuta a demanda, la meta para cada trimestre es del 100%.</t>
  </si>
  <si>
    <t>R-PE-005</t>
  </si>
  <si>
    <t>Debido a crisis sociales que generen paros, huelgas, alteración del orden público y/o transporte, así como crisis sanitarias que generen epidemias, enfermedades y/o pérdidas humanas, y emergencias o desastres causado por eventos de origen natural o ambiental que generen afectaciones a los recursos humanos o físicos</t>
  </si>
  <si>
    <t>Posibilidad de no contar con los recursos (físicos y de talento humano) necesarios para asegurar la prestación continua de los servicios sociales en la entidad, de forma temporal o definitiva, debido a factores externos que afecten la seguridad y salud del personal o sus familias, y la disponibilidad de los recursos necesarios para la operación</t>
  </si>
  <si>
    <t>Daños a activos fijos/eventos externos / interrupción.</t>
  </si>
  <si>
    <t xml:space="preserve">1.El(a) Director(a) de Análisis y Diseño Estratégico (DADE) y el equipo del sistema de gestión de continuidad de negocio identifican anualmente con todas las dependencias de la entidad los cargos, proveedores y aplicaciones criticas para conformar los equipos de recuperación de procesos y servicios, así como las acciones para restablecer la operación de la Entidad, actualizando y publicando los cinco (5) anexos del Informe de análisis de impacto al negocio - BIA en la página web de la Entidad. Esto se realiza con el fin de contar con la información del personal, proveedores, aplicaciones y demás recursos necesarios para garantizar la operación de la entidad, en caso de la ocurrencia de crisis sociales o sanitarias o naturales que afecten el cumplimiento de la misionalidad institucional. Como evidencia queda la publicación de los documentos en la página web de la Entidad. 
En caso de no realizar la actualización de los anexos, se debe tener en cuenta la versión vigente publicada en el módulo web del Sistema de Gestión de la entidad, esta versión es la que se deberá tener en cuenta para su implementación. </t>
  </si>
  <si>
    <t>20% - Muy baja</t>
  </si>
  <si>
    <t xml:space="preserve">Director(a) de Análisis y Diseño Estratégico </t>
  </si>
  <si>
    <t xml:space="preserve">(Número de anexos del Informe de análisis de impacto de negocio - BIA actualizados/ Número de anexos del Informe de análisis de impacto de negocio-BIA)*100
I Trimestre: 0% 
II Trimestre: 20% que corresponde a la actualización de 1 anexo
III Trimestre: 40% que corresponde a la actualización de 2 anexos 
IV Trimestre: 40% que corresponde a la actualización de 2 anexos </t>
  </si>
  <si>
    <t>2. El(a) Director(a) de Análisis y Diseño Estratégico (DADE) y el equipo del sistema de gestión de continuidad de negocio socializa trimestralmente a los servidores de la Entidad la información del sistema de gestión de continuidad de negocio con el fin de que sean conocidos el Informe de análisis de impacto al negocio - BIA, sus documentos anexos y el plan de continuidad del negocio. Esto se realiza con el fin que los servidores de la Entidad conozcan que se debe realizar en el momento de una crisis social o sanitaria o natural, que afecte el cumplimiento de la misionalidad institucional. Como evidencia quedará la presentación de la socialización y los listados de asistencia o reporte de Teams. 
En caso de no realizar las socializaciones, se informará vía correo electrónico a todos los servidores de la entidad que los documentos del sistema de gestión de continuidad de negocio estará publicados en la página web de la Entidad en el módulo del sistema de gestión, como evidencia quedará el correo electrónico enviado con los documentos a los servidores.</t>
  </si>
  <si>
    <t>(Número de socializaciones sobre los documentos del SGCN realizadas / 4 Socializaciones sobre los documentos del SGCN programadas)*100
Nota: la meta para cada trimestres es 25%.</t>
  </si>
  <si>
    <t>3. El(a) Subdirector(a) de Gestión y Desarrollo de Talento Humano con el apoyo del líder del SG-SST (Sistema de Gestión de Seguridad y Salud en el Trabajo), por lo menos una (1)  vez al semestre divulgara mediante correo electrónico a todos los colaboradores de la entidad, el link de actualización de la encuesta sociodemográfica, en la cual solicitaran los números de contacto de todos los colaboradores y números para casos de emergencia, con el fin de contar con un directorio actualizado de los colaboradores. Como evidencia se cuenta con la matriz de Excel que contiene los datos de la encuesta sociodemográfica.
En caso de no obtener respuesta a la encuesta por parte de los colaboradores, se remitirán por lo menos dos (2) piezas comunicativas adicionales por cada semestre.</t>
  </si>
  <si>
    <t xml:space="preserve">Subdirector(a) de Gestión y Desarrollo del Talento Humano </t>
  </si>
  <si>
    <t>(Número de directorios de contactos de emergencia consolidados / 2 directorios programados para la vigencia)*100
Nota: La meta para cada semestre será del 50%, es decir: 
I Trimestre: 0%
II Trimestre: 50%
III Trimestre: 0%
IV Trimestre: 50%</t>
  </si>
  <si>
    <t xml:space="preserve">4. El(a) Jefe de la Oficina Asesora de Comunicaciones junto con el equipo de la Oficina Asesora de Comunicaciones realiza monitoreo de medios en el momento en que se presente una situación de crisis social que genere paros, alteración del orden público, catástrofes naturales o ambientales, crisis sanitaria que genere enfermedades y/o pérdidas humanas, realizando publicaciones en los canales oficiales de la Entidad para mantener informados a los servidores y ciudadanía sobre la situación presentada y las acciones que tomará la Entidad sobre la prestación de los servicios. Como evidencia se tendrán la publicaciones en los canales oficiales de la Entidad. 
En el caso que no se puedan realizar las publicaciones en los canales oficiales de la Entidad por fallas tecnológicas, el equipo de la Oficina Asesora de Comunicaciones informará a los servidores de la Entidad y a la ciudadanía en general, a través de un medio de comunicación masivo que se encuentre en funcionamiento en el momento de la situación de crisis. Como evidencia se tendrán las publicaciones o emisiones en el medio de comunicación que en el momento se encuentre en funcionamiento </t>
  </si>
  <si>
    <t>Jefe de la Oficina Asesora de Comunicaciones</t>
  </si>
  <si>
    <t>(Número de publicaciones realizadas sobre situaciones de crisis que afecten la disponibilidad de los recursos / Número de situaciones de crisis que afecten la disponibilidad de los recursos)
Nota: debido a que la actividad se ejecuta a demanda, la meta para cada trimestre es del 100%.</t>
  </si>
  <si>
    <t>Comunicación Estratégica</t>
  </si>
  <si>
    <t>El proceso de Comunicación estratégica busca diseñar e implementar la estrategia de comunicación de la Secretaria de Integración Social a nivel interno y externo, con el fin de mantener informados a los grupos de interés y dar a conocer la gestión de la entidad.</t>
  </si>
  <si>
    <t xml:space="preserve"> Realizar seguimiento y autocontrol al desempeño del proceso (Políticas de gestión y desempeño, planes, proyecto, procedimientos, documentos asociados, indicadores y riesgos)</t>
  </si>
  <si>
    <t>Circular No 009 - 28/02/2023</t>
  </si>
  <si>
    <t>R-CE-003</t>
  </si>
  <si>
    <t>Desconocimiento o falta de apropiación de los  lineamientos establecidos en el plan de estratégico de comunicaciones y los procedimientos de la dependencia, para la entrega de productos de comunicaciones requeridos.</t>
  </si>
  <si>
    <t>Posibilidad de afectación de la imagen institucional por incumplimiento del plan estratégico de comunicaciones y los procedimientos de comunicación interna y externa, los cuales se encuentran alineados con la política de comunicaciones, debido a posibles desviaciones en la calidad y oportunidad  de los productos entregados por parte de la Oficina Asesora de Comunicaciones.</t>
  </si>
  <si>
    <t>El (la) Gestor(a) del Sistema de Gestión realizará dos (2)  socializaciones presenciales  durante la vigencia (una (1) cada semestre) a los funcionarios y contratistas adscritos a la OAC, sobre los lineamientos de comunicaciones de la entidad con el fin de asegurar la implementación del Plan estratégico de comunicaciones, evitando así el uso inexacto por causa de desconocimiento. En el  mismo ejercicio se aplicará una herramienta pre y post test que aborde los contenidos estratégicos y los procedimientos correspondientes al proceso con la finalidad de medir los conocimientos adquiridos para la ejecución de las labores  propias de la OAC. 
En caso de no realizarse la socialización presencialmente, los cinco (5) primeros días posteriores a la finalización del semestre, se remitirá a los correos de  los funcionarios y contratistas adscritos a la OAC el contenido a exponer y el link para la aplicación de la herramienta de medición pretest; posterior a esto, el (la) jefe de la Oficina Asesora de Comunicaciones remitirá cartas de alerta a los contratistas y funcionarios que no participaron en la socialización, en estas se remitirá el link del contenido expuesto y el link para la aplicación de la herramienta post test con un plazo de presentación no mayor a 8 días hábiles.
Como evidencia se aportará acta de asistencia, pre y post test o remisión de los contenidos vía correo electrónico y evaluaciones pre y post test.</t>
  </si>
  <si>
    <t>Profesional Designado por el jefe de la Oficina Asesora de Comunicaciones</t>
  </si>
  <si>
    <t xml:space="preserve">(Número de socializaciones de los lineamientos y procedimientos de comunicaciones de la entidad realizados / 2 socializaciones de los lineamientos y procedimientos de comunicaciones de la entidad programadas) </t>
  </si>
  <si>
    <t>Efectuar el monitoreo en medios sobre el impacto de las notas publicadas.</t>
  </si>
  <si>
    <t>R-CE-004</t>
  </si>
  <si>
    <t>Falta de conocimiento de los procesos y lineamientos establecidos por la entidad para el manejo de la comunicación en situación de crisis.</t>
  </si>
  <si>
    <t>Posibilidad de generar información imprecisa o negativa por desviaciones en el manejo de las comunicaciones oficiales durante situaciones de crisis, debido a la falta de conocimiento o la falta de aplicación de los lineamientos oficiales para abordar  medios de comunicación y grupos de interés.</t>
  </si>
  <si>
    <t xml:space="preserve">El profesional designado por el  jefe de la Oficina Asesora de Comunicaciones realizará dos (2) socializaciones  durante la vigencia (una (1) cada semestre)  al equipo directivo de la entidad y a los referentes de comunicación de nivel central y territorial sobre de los lineamientos establecidos en el Protocolo de manejo de la comunicación en situación de crisis para el manejo apropiado de los sucesos institucionales que puedan afectar la imagen de la Secretaría Distrital de Integración Social a fin de que la Entidad pueda reaccionar a tiempo y de manera adecuada frente los medios de comunicación y grupos de interés ante una situación de información negativa o imprecisa.
En caso de no realizar  la socializaciones en el semestre correspondiente, los cinco (5) primeros días posteriores a la finalización del semestre el profesional designado elaborará el contenido estratégico para ser enviado por correo institucional  al equipo directivo de la entidad y a los referentes de comunicación de nivel central y territorial otorgando toda la información necesaria para generar conocimiento alrededor del  Protocolo de manejo de la comunicación en situación de crisis.
Se aportarán como evidencias, actas y/o listados de asistencia o remisión de los contenidos vía correo electrónico.  </t>
  </si>
  <si>
    <t xml:space="preserve">El profesional designado por el  jefe de la Oficina Asesora de Comunicaciones realizará dos (2) socializaciones  durante la vigencia (una (1) cada semestre)  al equipo directivo de la entidad y a los referentes de comunicación de nivel central y territorial sobre de los lineamientos establecidos en el Protocolo de manejo de la comunicación en situación de crisis para el manejo apropiado de los sucesos institucionales que puedan afectar la imagen de la Secretaría Distrital de Integración Social a fin de que la Entidad pueda reaccionar a tiempo y de manera adecuada frente los medios de comunicación y grupos de interés ante una situación de información negativa o imprecisa.
En caso de no realizar  la socializaciones en el semestre correspondiente, los cinco (5) primeros días posteriores a la finalización del semestre el profesional designado elaborará el contenido estratégico para ser enviado por correo institucional  al equipo directivo de la entidad y a los referentes de comunicación de nivel central y territorial otorgando toda la información necesaria para generar conocimiento alrededor del  Protocolo de manejo de la comunicación en situación de crisis.
Se aportarán como evidencias, actas y/o listados de asistencia o remisión de los contenidos vía correo electrónico. </t>
  </si>
  <si>
    <r>
      <t xml:space="preserve">Profesional designado </t>
    </r>
    <r>
      <rPr>
        <sz val="10"/>
        <rFont val="Arial"/>
        <family val="2"/>
      </rPr>
      <t>por el jefe de la Oficina Asesora de Comunicaciones</t>
    </r>
  </si>
  <si>
    <t>(Número de socializaciones del protocolo de manejo de las comunicaciones en situación de crisis realizadas/ 2 socializaciones del protocolo de manejo de las comunicaciones en situación de crisis programadas) 100</t>
  </si>
  <si>
    <t>El reporte inoportuno o el no reporte  de alertas a la Oficina Asesora de Comunicaciones, frente a sucesos institucionales que puedan afectar la imagen positiva de la entidad.</t>
  </si>
  <si>
    <t xml:space="preserve">El profesional  designado por el  jefe de la Oficina Asesora de Comunicaciones realizará seguimientos a las noticias y publicaciones de los medios masivos de comunicación en  las cuales  la Secretaría  de Integración  Social es mencionada,  a fin de que la Entidad pueda reaccionar a tiempo y de manera adecuada frente a los medios de comunicación y grupos de interés ante una situación de información negativa o imprecisa; El seguimiento realizado se presentará al equipo directivo de la entidad los cinco primeros días de cada mes, a través de un informe cuantitativo y cualitativo que será remitido  vía correo electrónico.
En caso que no se remita el informe en los cinco (5)  primeros días de cada mes, éste debe presentarse antes del día quince (15) del mes con el fin de garantizar que el equipo directivo esté enterado del impacto  tanto positivo como negativo generado mediante las publicaciones de los medios masivos de comunicación.
Como evidencia se allegará un  informe mensual de monitoreo de medios de comunicación y los correos electrónicos de remisión al Equipo directivo de la entidad
</t>
  </si>
  <si>
    <r>
      <t>Profesional</t>
    </r>
    <r>
      <rPr>
        <strike/>
        <sz val="10"/>
        <color rgb="FFFF0000"/>
        <rFont val="Arial"/>
        <family val="2"/>
      </rPr>
      <t xml:space="preserve"> </t>
    </r>
    <r>
      <rPr>
        <sz val="10"/>
        <rFont val="Arial"/>
        <family val="2"/>
      </rPr>
      <t>designado por el jefe de la Oficina Asesora de Comunicaciones</t>
    </r>
  </si>
  <si>
    <r>
      <t xml:space="preserve">(Número de informes de monitoreo de medios presentados al Equipo directivo </t>
    </r>
    <r>
      <rPr>
        <sz val="10"/>
        <rFont val="Arial"/>
        <family val="2"/>
      </rPr>
      <t xml:space="preserve">/ 11 informes de monitoreo de medios presentados al Equipo directivo </t>
    </r>
    <r>
      <rPr>
        <sz val="10"/>
        <rFont val="Arial"/>
        <family val="2"/>
      </rPr>
      <t>) 100</t>
    </r>
  </si>
  <si>
    <t>Tecnologías de la Información.</t>
  </si>
  <si>
    <t>Identificar, diseñar e implementar soluciones estratégicas, misionales y de apoyo, a través de Tecnologías de la Información y las Comunicaciones, acogiendo las mejores prácticas de TIC y la normatividad vigente, con el fin de coadyuvar al cumplimiento de los objetivos institucionales para la optimización de la operación, la consolidación de sistemas de información, la gestión del conocimiento y la toma de decisiones</t>
  </si>
  <si>
    <t xml:space="preserve">Gestionar los proyectos de Tecnologías de la Información y las Comunicaciones estipulados en el PETI. </t>
  </si>
  <si>
    <t>Circular No. 009 del 28/02/2023</t>
  </si>
  <si>
    <t>R-TI-001</t>
  </si>
  <si>
    <t xml:space="preserve"> 1.Debilidades en la planeación institucional en los requerimientos relacionados con tecnologías de la información.
</t>
  </si>
  <si>
    <t xml:space="preserve">Posibilidad de desarrollar y ejecutar proyectos que no estén asociados a las actividades y/o proyectos priorizados dentro del plan de trabajo de la Subdirección de Investigación e Información, debido a solicitudes o requerimientos inmediatos que responden a cambios coyunturales en las diferentes dependencias.
</t>
  </si>
  <si>
    <t>El profesional encargado de Gobierno Digital realiza planeación anual al PETI donde se consolida la información de los requerimientos de las dependencias, los cuales son contemplados en el cronograma realizado para el desarrollo y la ejecución de los Proyectos y/o actividades de TI priorizados a cargo de la Subdirección de Investigación e Información, al cual se le realizará seguimiento trimestral con el fin de presentar el avance o cambios realizados al mismo. En caso tal no sea realizado el seguimiento, el líder de soluciones tecnológicas programará mesa de trabajo para presentar los avances o cambios realizados en el PETI.
EVIDENCIA: Informe de seguimiento trimestral del PETI.</t>
  </si>
  <si>
    <t>Profesional de Gobierno Digital.</t>
  </si>
  <si>
    <t>(Número de seguimientos realizados al PETI / Número de seguimientos programados al PETI)*100
Meta: 4 seguimientos al Plan Estratégico de TI.</t>
  </si>
  <si>
    <t>Implementar acciones que permitan la identificación, producción, el almacenamiento y la transferencia del conocimiento y la innovación, para fortalecer  la toma de decisiones, la mejora continua y la protección de la memoria institucional en la Secretaría Distrital de Integración Social.</t>
  </si>
  <si>
    <t>Realizar seguimiento y autocontrol al desempeño del proceso (Políticas de gestión y desempeño, planes, proyectos,  procedimientos, documentos asociados, indicadores y riesgos).</t>
  </si>
  <si>
    <t>Circular No. 029 del 27/09/2023</t>
  </si>
  <si>
    <t>R-GC-001</t>
  </si>
  <si>
    <t>No se implementan los mecanismos de seguimiento y control a la implementación del procedimiento de Transferencia o Intercambio de Información con terceros</t>
  </si>
  <si>
    <t>Posibilidad de que se incumplan las disposiciones legales en materia de protección de datos personales a través de la transferencia o intercambio de información con terceros sin el cumplimiento de los requisitos legales y técnicos, debido a la deficiencia en la implementación de los mecanismos de seguimiento en el cumplimiento del procedimiento Transferencia e intercambio de información</t>
  </si>
  <si>
    <t>Cada vez que se gestione un proceso de Transferencia o Intercambio de Información, el(la) responsable del Procedimiento de Transferencia o Intercambio de Información verifica el completo y correcto diligenciamiento del FOR-GC-075 Formato de Identificación de Procesos de Transferencia o Intercambio de Información con Terceros y emite su visto bueno, como paso previo a la suscripción del Acuerdo de Intercambio de Información con el tercero. En caso de no realizar la verificación del Formato de Identificación previo a la suscripción del Acuerdo de Intercambio de Información, la verificación del Formato se realizará dentro de los dos (2) meses siguientes a la suscripción del Acuerdo de Intercambio de Información.
Como evidencia se cuenta con el FOR-GC-075 Formato de Identificación de Procesos de Transferencia o Intercambio de Información con Terceros, con el visto bueno de la Dirección de Análisis y Diseño Estratégico.</t>
  </si>
  <si>
    <t>Cada vez que se gestione un proceso de Transferencia o Intercambio de Información, el(la) responsable del Procedimiento de Transferencia o Intercambio de Información verifica el completo y correcto diligenciamiento del FOR-GC-075 Formato de Identificación de Procesos de Transferencia o Intercambio de Información con Terceros y emite su visto bueno, como paso previo a la suscripción del Acuerdo de Intercambio de Información con el tercero. En caso de no realizar la verificación del Formato de Identificación previo a la suscripción del Acuerdo de Intercambio de Información, la verificación del Formato se realizará dentro de los dos (2) meses siguientes a la suscripción del Acuerdo de Intercambio de Información. 
Como evidencia se cuenta con el FOR-GC-075 Formato de Identificación de Procesos de Transferencia o Intercambio de Información con Terceros, con el visto bueno de la Dirección de Análisis y Diseño Estratégico.</t>
  </si>
  <si>
    <t>Responsable del procedimiento de Transferencia o Intercambio de Información</t>
  </si>
  <si>
    <t>(Número de Formatos de Identificación de Transferencia o Intercambio de Información con Terceros con visto bueno de la DADE/ Número de procesos de transferencia o intercambio de información con terceros gestionados) * 100</t>
  </si>
  <si>
    <t>Prestación de Servicios Sociales para la Inclusión Social</t>
  </si>
  <si>
    <t>El proceso Prestación de servicios sociales para la inclusión social tiene como objetivo prestar servicios y atenciones sociales dirigidos a la población más vulnerable del Distrito, para contribuir a la inclusión social en desarrollo de las políticas públicas sociales.</t>
  </si>
  <si>
    <t>Realizar seguimiento a la operación de los servicios sociales</t>
  </si>
  <si>
    <t>Circular 009 del 28/02/2023</t>
  </si>
  <si>
    <t>R-PSS-002</t>
  </si>
  <si>
    <t>Debido a la falta de oportunidad en el acompañamiento y seguimiento a los equipos de los servicios sociales que operativizan la prestación de los mismos.</t>
  </si>
  <si>
    <t>Posibilidad de que la prestación de los servicios sociales no se realice de acuerdo con los lineamientos estratégicos y operativos establecidos por la Entidad, debido a dificultades en el acompañamiento y seguimiento.</t>
  </si>
  <si>
    <t>100% - Muy alta</t>
  </si>
  <si>
    <t>1. El(la) Gestor(a) del Proceso Prestación de Servicios Sociales para la Inclusión Social debe realizar mensualmente reunión del proceso con los gestores del Sistema de Gestión de las subdirecciones técnicas de Territorial, Poblacional, Nutrición y abastecimiento e Inclusión y Familias, para realizar seguimiento a las diferentes actividades del Proceso y determinar si hay debilidades o aspectos por mejorar. En caso de identificar retrasos o debilidades en las actividades del proceso, éstas se registrarán en el acta con el fin de establecer compromisos y fechas para su cumplimiento. De las reuniones quedará como registro un acta y su listado de asistencia.</t>
  </si>
  <si>
    <t>Gestor(a) del proceso Prestación de servicios sociales para la inclusión social</t>
  </si>
  <si>
    <t>(Número de reuniones de seguimiento realizadas / Once (11) reuniones programadas)*100</t>
  </si>
  <si>
    <t>2. Trimestralmente los equipos de Planeación, Misional y Calidad de la Dirección Territorial consolidan la información que reportan las subdirecciones locales y técnicas misionales del nivel central, en los formatos de planeación operativa, seguimiento y autocontrol (FOR-PSS-440 y FOR-PSS-439), con el propósito de analizar y generar los insumos necesarios para dar cuenta del seguimiento y autocontrol de la prestación de los servicios sociales para la inclusión social. En el caso de identificar novedades en la prestación de los servicios, se realiza el seguimiento respectivo con la dependencia responsable, con el fin de generar posibles soluciones. Como evidencia se cuenta con los informes y sus anexos correspondientes.</t>
  </si>
  <si>
    <t>Referentes de planeación, calidad y misional de la Dirección Territorial</t>
  </si>
  <si>
    <t>(Número de informes de seguimiento a la prestación de servicios sociales  realizados / Cuatro (4) informes de seguimiento a la prestación de servicios sociales programados)*100</t>
  </si>
  <si>
    <t>3. Mensualmente los equipos de Planeación y Misional de la Dirección Territorial realizarán encuentros con los referentes de planeación y territorial de las subdirecciones locales y referentes de las subdirecciones técnicas misionales con el objetivo de realizar acompañamiento, socialización y seguimiento a las acciones adelantadas en el marco de seguimiento y autocontrol de la prestación de los servicios sociales. Como evidencia se cuenta con las actas y listados de asistencia. En caso de no realizarse los encuentros, se hará comunicación vía correo electrónico.</t>
  </si>
  <si>
    <r>
      <t>Referentes de planeación y misional</t>
    </r>
    <r>
      <rPr>
        <sz val="10"/>
        <rFont val="Arial"/>
        <family val="2"/>
      </rPr>
      <t xml:space="preserve"> de la Dirección Territorial</t>
    </r>
  </si>
  <si>
    <t>(Número de encuentros realizados / Veinte (20) encuentros programados)*100
Meta: 
 - 10 encuentros equipo Planeación 
 - 10 encuentros equipo Territorial</t>
  </si>
  <si>
    <t>R-PSS-003</t>
  </si>
  <si>
    <t>1.Debido a que el sistema de información existente no realiza procesamiento de datos y el mismo está sujeto a margen de error humano</t>
  </si>
  <si>
    <t>Posibilidad de que no se recolecten los datos de los participantes de los servicios sociales con calidad, por la falta de lineamientos claros en la recolección, crítica y digitación de la información misional de los servicios sociales, derivada de la ausencia de conocimiento, actividades de control y apropiación de los procedimientos y protocolos relacionados al diligenciamiento y digitación de la información misional.</t>
  </si>
  <si>
    <t>1. Cuatrimestralmente el responsable de la Dirección Territorial, designado como administrador del Procedimiento Recolección, Crítica y Digitación (PCD-PSS-022) realiza un análisis de la calidad de la información bajo los criterios definidos por el Proceso Prestación de servicios sociales para la inclusión social, a partir del cual se realizarán las articulaciones pertinentes con las Subdirecciones Técnicas misionales para los ajustes requeridos. En caso de identificar dichos ajustes se hará seguimiento a su ejecución en el informe del siguiente cuatrimestre.  Como evidencia se cuenta con un Informe de Calidad de Información con los anexos correspondientes.</t>
  </si>
  <si>
    <t>Responsable procedimiento Recolección, Crítica y Digitación de la Dirección Territorial</t>
  </si>
  <si>
    <t>(Número de informes de calidad de la información realizados / Tres (3) informes de calidad de la información programados)*100</t>
  </si>
  <si>
    <t>2. Debido al deficiente conocimiento en el diligenciamiento y digitación de la información de las fichas SIRBE</t>
  </si>
  <si>
    <t>2. Semestralmente, en articulación con la Dirección Territorial, los gestores del sistema de gestión de las Subdirecciones técnicas misionales del nivel central, realizan una jornada de socialización del protocolo de Formulación de la descripción del problema y concepto profesional (PTC-PSS-035) y del Procedimiento de Recolección Crítica y Digitación (PCD-PSS-022) y sus documentos técnicos asociados. Esta jornada estará dirigida a los líderes de servicio y a su vez los líderes de servicio deberán replicar en sus respectivos equipos la socialización respectiva, con el propósito de que los responsables de implementar el procedimiento conozcan el paso a paso para el correcto diligenciamiento de los instrumentos de recolección de información misional y su posterior digitación. En caso de no hacerse dicha socialización el gestor SG enviará por correo electrónico a los líderes del servicio social los protocolos y documentos y los líderes del servicio social remitirán estos documentos a sus respectivos equipos. De las reuniones quedará como registro las actas con sus respectivos listados de asistencia, o por el contrario los correos electrónicos de envío de la información, según corresponda.</t>
  </si>
  <si>
    <t>Gestores(as) del sistema de gestión de las dependencias misionales</t>
  </si>
  <si>
    <t>(Número socializaciones  realizadas / Veinte (20) socializaciones programadas)*100
Meta: cada dependencia misional realizará una socialización por semestre.</t>
  </si>
  <si>
    <t>Circular 017 del 24/04/2023</t>
  </si>
  <si>
    <t>R-PSS-004</t>
  </si>
  <si>
    <t>1. Incumplimiento de la normatividad que genere sellamiento de unidades operativas.</t>
  </si>
  <si>
    <t>Posibilidad de la interrupción total o parcial en la prestación de servicios sociales, derivada de factores internos y/o externos que afecten al personal, los beneficiarios, y/o los proveedores, ocasionando un incumplimiento de la misión institucional.</t>
  </si>
  <si>
    <t>80% - Alta</t>
  </si>
  <si>
    <t>1. El (la) Director (a) Territorial junto con su equipo Misional, Planeación y Calidad en la vigencia 2023, establecerán un plan de trabajo que contemplarán las siguientes actividades para cumplir con la normatividad en las unidades operativas:   
*Adelantar previamente alistamiento de las unidades operativas
*Contar con personal apto para el seguimiento y la verificación, cumplimiento de la normatividad, calidad, plan ambiental entre otros.
* Dar a conocer las normas y actualización permanente por parte de los líderes-responsables
Como evidencia se tendrá el plan de trabajo con los soportes que se generen durante su ejecución. 
En caso de no realizar el plan de trabajo, las actividades para cumplir con la normatividad de las unidades operativas se ejecutarán de manera independiente.</t>
  </si>
  <si>
    <t>Director (a) Territorial</t>
  </si>
  <si>
    <t>Nivel de avance del Plan de trabajo ejecutado.</t>
  </si>
  <si>
    <t>100% del plan de trabajo ejecutado.</t>
  </si>
  <si>
    <t>2. No contar con el suministro de insumos, materiales y otros por parte de los proveedores</t>
  </si>
  <si>
    <t>2. La Subdirección de Gestión y Desarrollo del Talento Humano a través del líder de seguridad y salud en el trabajo, durante la vigencia 2023 realizará la revisión, actualización  y socialización del formato para la elaboración de los Planes de Emergencia y Contingencia (PEC)  con el fin de generar las orientaciones vigentes que permitan atender apropiadamente  un evento que altere las condiciones normales de funcionamiento y que obligue a una respuesta inmediata en las instalaciones de cada unidad operativa. Una vez se cuente con el formato actualizado, la SGDTH envia un comunicado a las dependencias, solicitando la actualización de los PEC de cada unidad operativa, con el fin de ser validados y archivados en la carpeta compartida del equipo de Seguridad y salud en el trabajo.  Como evidencia se cuenta con los formatos de PEC actualizado en cada unidad operativa.
En caso de no recibir los PEC actualizados, en el marco de las visitas a las unidades operativas, se validará la existencia del documento por parte del equipo de seguridad y salud en el trabajo.</t>
  </si>
  <si>
    <t>Líder SG-SST de la Subdirección de Gestión y Desarrollo de Talento Humano</t>
  </si>
  <si>
    <t>(Número de unidades operativas con PEC actualizado / total de unidades operativas propias que se encuentran activas en el periodo)*100</t>
  </si>
  <si>
    <t>60% de unidades operativas propias con PEC actualizado</t>
  </si>
  <si>
    <t>3.  Alteración del orden público,  que impide la prestación de los servicios</t>
  </si>
  <si>
    <t>3. La Dirección Territorial en el primer cuatrimestre de 2023, realizará la articulación y consolidación  con las Direcciones Misionales y delegados de la mesa GIS la actualización de las fichas técnicas de los servicios y modalidades ajustando la oferta de servicios sociales para  casos de interrupción total o parcial, cambiando a servicios en casa, en calle u otras estrategias. Como evidencia se tendrán las fichas técnicas de los servicios y modalidades. 
Teniendo en cuenta la prioridad de la actividad para el Plan de Continuidad de Negocio, no se contempla su no ejecución.</t>
  </si>
  <si>
    <t xml:space="preserve">Director(a) Territorial </t>
  </si>
  <si>
    <t>(Fichas Técnicas actualizadas de los servicios y modalidades / Total de  Servicios y modalidades que requieren actualización de Fichas técnicas)*100</t>
  </si>
  <si>
    <t xml:space="preserve">100% de fichas técnicas actualizadas de los servicios y modalidades </t>
  </si>
  <si>
    <t>4. Declaración de emergencia sanitaria o aislamiento preventivo, o recomendación particular de secretaria de Salud que imposibilite el desplazamiento a las unidades operativas</t>
  </si>
  <si>
    <t>4. La Dirección Territorial  en el primer cuatrimestre de 2023, coordinará y articulará con las Direcciones misionales la identificación y elaboración del listado de unidades operativas  que se puedan utilizar como alternas por localidad de acuerdo con las necesidades específicas de los servicios sociales para situaciones de interrupción o crisis. Como evidencia queda el listado de unidades operativas que se pueden utilizar como alternas por localidad que permitirá el traslado de servicios según corresponda.
Teniendo en cuenta la prioridad de la actividad para el Plan de Continuidad de Negocio, no se contempla su no ejecución.</t>
  </si>
  <si>
    <t xml:space="preserve">Documento Listado de las unidades operativas  que se puedan utilizar como alternas por localidad de acuerdo con las necesidades específicas de los servicios sociales </t>
  </si>
  <si>
    <r>
      <rPr>
        <sz val="10"/>
        <rFont val="Arial"/>
        <family val="2"/>
      </rPr>
      <t>Un</t>
    </r>
    <r>
      <rPr>
        <sz val="10"/>
        <color rgb="FF00B050"/>
        <rFont val="Arial"/>
        <family val="2"/>
      </rPr>
      <t xml:space="preserve"> </t>
    </r>
    <r>
      <rPr>
        <sz val="10"/>
        <color theme="1"/>
        <rFont val="Arial"/>
        <family val="2"/>
      </rPr>
      <t>(01) Documento correspondiente al 100%</t>
    </r>
  </si>
  <si>
    <t>5. Alteración en la prestación de los servicios públicos</t>
  </si>
  <si>
    <t>5. El (la) Director (a) Territorial, durante la vigencia 2023 con recursos del Fonfiger, realizará la gestión pertinente para que la entidad cuente con un operador logístico el cual  ejecutará el Plan Específico -PAE- aprobado por el Consejo Distrital para la Gestión de Riesgo y Cambio Climático a la SDIS con el fin de atender los eventos de emergencia que se presenten enel marco de la ola invernal en el Distrito. Como evidencia se contra con el contrato firmado del operardo logistico. 
En caso de no poder contar con la contratación de un operador logístico, se implementará las actividades alternativas definidas en las fichas técnicas de cada servicio social o modalidad.</t>
  </si>
  <si>
    <t xml:space="preserve">
Contrato firmado - 100%</t>
  </si>
  <si>
    <t>Un (1) operador logístico contratado</t>
  </si>
  <si>
    <t xml:space="preserve">Crear, revisar, validar y aprobar las fichas técnicas de los servicios sociales de la Secretaría Distrital de Integración Social </t>
  </si>
  <si>
    <t>Circular 029 del 27/09/2023</t>
  </si>
  <si>
    <t>R-PSS-005</t>
  </si>
  <si>
    <t>No se tiene estandarizado el diseño de los servicios sociales de la entidad, lo cual genera la  creación o cambios en estos, sin identificar las necesidades reales de la población y las atenciones efectivas  para mitigar la  situación de la población .</t>
  </si>
  <si>
    <t>Posibilidad que los servicios diseñados no contemplen las necesidades de la población vulnerable, generando servicios aprobados sin cumplimiento de los objetivos trazados frente a la cobertura y beneficios entregados, sin generar impacto en la población y detrimento de los recursos públicos, esto debido a que el área técnica puede definir un servicio social partiendo de estimados de percepción de necesidades o de la necesidad de justificar una ejecución presupuestal.</t>
  </si>
  <si>
    <t xml:space="preserve">Cada vez que las subdirecciones misionales que lideran los servicios sociales requieran crear o transformar un servicio social, el designado(a) por el respectivo Subdirector(a) misional adelantará reunión con el (la) delegada de la subsecretaría líder del Proceso Diseño e Innovación de los Servicios Sociales, con el fin de revisar y verificar que el servicio propuesto cuente con las orientaciones dadas por la entidad para este tema, el producto de este ejercicio son las actas donde se registran las recomendaciones de ajustes, para posteriormente proceder a la presentación en la Mesa Técnica Gis. 
El área misional realizará la socialización de la  ficha técnica del servicio y el contexto de la creación o modificación del servicio a aprobar por parte de la mesa, la cual verifica que los documentos se encuentren en coherencia con el plan de desarrollo, el proyecto de inversión y los objetivos estratégicos, seguidamente la Subsecretaría dará  a conocer los resultados de la reunión previa realizada con el área y sí se acogieron las recomendaciones realizadas para su aprobación. En caso que el servicio no supere la aprobación se devuelve para su ajuste hasta lograr su aprobación con el cumplimiento de los requisitos. 
Como evidencia se cuenta con las actas del o las reuniones adelantadas tanto por la Subsecretaría como las de la Mesa Técnica GIS, las cuales realizan la revisión y validación de los servicios a crear o modificarse. </t>
  </si>
  <si>
    <t xml:space="preserve">Cada vez que las subdirecciones misionales que lideran los servicios sociales requieran crear o transformar un servicio social, el designado(a) por el respectivo Subdirector(a) misional adelantará reunión con el (la) delegada de la subsecretaría líder del Proceso Diseño e Innovación de los Servicios Sociales, con el fin de revisar y verificar que el servicio propuesto cuente con las orientaciones dadas por la entidad para este tema, el producto de este ejercicio son las actas donde se registran las recomendaciones de ajustes, para posteriormente proceder a la presentación en la Mesa Técnica Gis. 
El área misional realizará la socialización de la ficha técnica del servicio y el contexto de la creación o modificación del servicio a aprobar por parte de la mesa, la cual verifica que los documentos se encuentren en coherencia con el plan de desarrollo, el proyecto de inversión y los objetivos estratégicos, seguidamente la Subsecretaría dará a conocer los resultados de la reunión previa realizada con el área y sí se acogieron las recomendaciones realizadas para su aprobación. En caso que el servicio no supere la aprobación se devuelve para su ajuste hasta lograr su aprobación con el cumplimiento de los requisitos. 
Como evidencia se cuenta con las actas del o las reuniones adelantadas tanto por la Subsecretaría como las de la Mesa Técnica GIS, las cuales realizan la revisión y validación de los servicios a crear o modificarse. </t>
  </si>
  <si>
    <t>Delegado(a) de la subsecretaría Técnica líder del Proceso Prestación servicios sociales 
Mesa Técnica GIS</t>
  </si>
  <si>
    <t xml:space="preserve">(# de servicios revisados ya sea por la subsecretaría o por la Mesa Técnica GIS acumulados / # de servicios creados o transformados  revisados por  la mesa Técnica GIS acumulados) * 100. </t>
  </si>
  <si>
    <t>Establecer las directrices de interacción entre la entidad y la ciudadanía a través de canales efectivos de comunicación para la mejora continua en la atención brindada por los servidores, servidoras y contratistas de la Secretaría de Integración Social.</t>
  </si>
  <si>
    <t>Monitorear el trámite de los requerimientos ciudadanos y los criterios de calidad de las respuestas mediante revisión aleatoria en el Sistema distrital de quejas y soluciones</t>
  </si>
  <si>
    <t>R-ATC-001</t>
  </si>
  <si>
    <t xml:space="preserve">Desconocimiento y falta de apropiación del procedimiento trámite de peticiones ciudadanas en la Secretaría Distrital de Integración Social PCD-ATC-003, por parte de los servidores, servidoras y contratistas. </t>
  </si>
  <si>
    <t>Posibilidad de que la atención a la ciudadanía no se brinde bajo los criterios de calidez, amabilidad, oportunidad, efectividad, rapidez y confiabilidad, generando perdida de la confianza y disminución del nivel de satisfacción de la ciudadanía, debido al desconocimiento y falta de apropiación de la normativa vigente.</t>
  </si>
  <si>
    <t>Cada vez que ingresa un nuevo integrante al equipo del Servicio Integral de Atención a la Ciudadanía - SIAC,  el profesional  del componente de Atención a la Ciudadanía del Equipo del Servicio Integral de Atención a la Ciudadanía - SIAC de nivel central realiza inducción que incluye el Manual de atención a la ciudadanía, Procedimiento para el trámite de requerimientos ciudadanos en la Secretaría Distrital de Integración Social, canales de interacción, servicios sociales, entre otros; con el propósito de garantizar su conocimiento e implementación en sus puestos de trabajo. Una vez aplicada la inducción y validando los resultados de los test de valoración aplicados, se procederá a establecer si hay lugar a desarrollar un proceso de fortalecimiento en los temas que se identifique debilidad respecto a los temas vistos.
Como evidencias se cuenta con el listado de asistencia y actas.</t>
  </si>
  <si>
    <t>Alto</t>
  </si>
  <si>
    <t xml:space="preserve">
Profesional del componente de Atención a la Ciudadanía del Equipo del Servicio Integral de Atención a la Ciudadanía - SIAC</t>
  </si>
  <si>
    <t># de inducciones realizadas acumuladas / # de inducciones a realizar acumuladas) * 100</t>
  </si>
  <si>
    <t>El profesional del componente de Atención a la Ciudadanía del Equipo del Servicio Integral de Atención a la Ciudadanía - SIAC, desarrolla anualmente 6 (seis) jornadas de sensibilización y fortalecimiento en temas relacionados a la prestación del servicio dirigidas a los servidores, servidoras y contratistas del equipo SIAC. En estas  jornadas se aplicará un postest a fin de evaluar los conocimientos adquiridos durante las mismas. De acuerdo con los resultados obtenidos, trimestralmente  se realizarán acciones (formularios) de seguimiento para reforzar dichos contenidos. 
Como evidencias se cuenta con listados de asistencia (formularios web), resultados de pos test, registro de formularios de seguimiento y actas .</t>
  </si>
  <si>
    <r>
      <t xml:space="preserve">(# de jornadas de sensibilización realizadas, acumuladas / </t>
    </r>
    <r>
      <rPr>
        <strike/>
        <sz val="10"/>
        <rFont val="Arial"/>
        <family val="2"/>
      </rPr>
      <t>#</t>
    </r>
    <r>
      <rPr>
        <sz val="10"/>
        <rFont val="Arial"/>
        <family val="2"/>
      </rPr>
      <t>6 de jornadas de sensibilización programadas, acumuladas) * 100</t>
    </r>
  </si>
  <si>
    <t>Fortalecer las competencias en atención a la ciudadanía del talento humano de la entidad</t>
  </si>
  <si>
    <t>R-ATC-004</t>
  </si>
  <si>
    <t xml:space="preserve"> Desconocimiento de las fuentes y rutas de acceso a  la información  sobre el proceso de Atención a la ciudadanía .</t>
  </si>
  <si>
    <t>Posibilidad que desde el proceso  de Atención a la Ciudadanía no se ejecuten las actividades acorde a lo establecido en el Manual de servicio a la ciudadanía y Procedimiento de trámite de peticiones ciudadanas en la Secretaría Distrital de Integración Social, afectando la percepción de la ciudadanía frente a la idoneidad de las personas que prestan los servicios de la entidad, debido al desconocimiento y falta de apropiación estos documentos.</t>
  </si>
  <si>
    <t>80% - alta</t>
  </si>
  <si>
    <t>El profesional  del componente de Atención a la Ciudadanía del Equipo del Servicio Integral de Atención a la Ciudadanía - SIAC de nivel central, realiza anualmente 1 (una) visita de seguimiento y acompañamiento (virtual o presencial) a los responsables de los puntos de atención, con el fin de identificar fortalezas y debilidades en la prestación del servicio de atención a la ciudadanía. Frente a las debilidades identificadas en las visitas, se realizará retroalimentación y se establecerán compromisos de mejora a los cuales se les realizará seguimiento al cumplimiento. 
Como evidencias se cuenta con el listado de programación y ejecución de visitas, y las actas de las visitas realizadas.</t>
  </si>
  <si>
    <t>Profesional del componente de Atención a la Ciudadanía del Equipo del Servicio Integral de Atención a la Ciudadanía - SIAC</t>
  </si>
  <si>
    <t xml:space="preserve">(# de visitas de seguimiento y acompañamiento realizadas acumuladas / # visitas de seguimiento y acompañamiento programadas) * 100
</t>
  </si>
  <si>
    <t>Gestión de Talento Humano</t>
  </si>
  <si>
    <t>Liderar y administrar el desarrollo integral del talento humano vinculado a la Secretaría Distrital de Integración Social - SDIS, propendiendo por el bienestar, salud y seguridad de los funcionarios, para el fortalecimiento institucional y el cumplimiento misional de la Entidad.</t>
  </si>
  <si>
    <t>Gestionar las diferentes situaciones administrativas derivadas de la vinculación, permanencia y desvinculación del talento humano".</t>
  </si>
  <si>
    <t>Circular No. 009 de 28/02/2023</t>
  </si>
  <si>
    <t xml:space="preserve">R-TH-002
</t>
  </si>
  <si>
    <t>Debido a que no se sigan los lineamientos, procedimientos e instructivos establecidos en el proceso de gestión documental, relacionados con las historias laborales</t>
  </si>
  <si>
    <t>Posibilidad de afectación económica y de la imagen reputacional de la entidad  por la perdida o desactualización y filtración de información confidencial y reservada de la historia laboral de los servidores de la entidad generada por el incumplimiento de los criterios operativos establecidos para la gestión documental.</t>
  </si>
  <si>
    <t>1.El colaborador designado por el (la) Subdirector(a) de Gestión y Desarrollo del Talento Humano, realizará cuatro revisiones durante la vigencia, de los préstamos realizados y registrados en el formato Préstamo, consulta documental - Historias Laborales  (FOR-GD-012) y los comparará con la información de la comunicación oficial que contiene la relación  personas autorizadas para acceder a las mismas, dicha comparación será registrada en un acta, con el fin de realizar la validación de las personas que tuvieron acceso a las Historias Laborales y garantizar la integridad de los documentos. 
En caso de encontrar anomalías en las validaciones realizadas, se remitirá comunicación al responsable del archivo solicitando los respectivos correctivos a que haya lugar.
Como evidencia se cuenta con un acta de la revisión realizada y en caso de inconsistencia se adjuntará una comunicación al colaborador designado del archivo de gestión, por cada revisión realizada.</t>
  </si>
  <si>
    <t>Colaborador designado por el (la) Subdirector(a) de Gestión y Desarrollo de Talento Humano</t>
  </si>
  <si>
    <t>(Número de Validaciones realizadas /4 Validaciones programadas)100</t>
  </si>
  <si>
    <t>Hacer seguimiento y evaluación a la implementación y desarrollo de los planes y programas del proceso</t>
  </si>
  <si>
    <t>R-TH-004</t>
  </si>
  <si>
    <t xml:space="preserve">
Debido a la insuficiente divulgación por parte de la SDGTH y/o bajo interés de los colaboradores sobre las actividades programadas en los Planes de la Subdirección</t>
  </si>
  <si>
    <t xml:space="preserve">Posibilidad de pérdidas económicas y de la imagen reputacional de la entidad al registrarse baja participación de los colaboradores de la SDIS en las actividades programadas en los planes y programas de la SGDTH en cada vigencia, por la falta de divulgación o la falta de socialización  oportuna de los criterios, fechas y demás información de las actividades a desarrollar.
</t>
  </si>
  <si>
    <t>1. El colaborador designado por el(la) Subdirector(a) de Gestión y Desarrollo de Talento Humano diseñará de manera digital  un boletín mensual que tiene por objetivo informar, motivar y promover la participación de los colaboradores de la entidad, en las actividades programadas en los planes y programas de la SGDTH durante la vigencia, en especial: Plan de Bienestar e Incentivos, Plan de Capacitación y Plan de SST.
En caso de no diseñar y emitir el boletín en el mes, este deberá realizarse máximo en el mes siguiente.
Como evidencia se cuenta con un boletín de talento humano mensual, emitido a los colaboradores de la entidad para mejorar la participación.</t>
  </si>
  <si>
    <t>1. El colaborador designado por el(la) Subdirector(a) de Gestión y Desarrollo de Talento Humano diseñará de manera digital un boletín mensual que tiene por objetivo informar, motivar y promover la participación de los colaboradores de la entidad, en las actividades programadas en los planes y programas de la SGDTH durante la vigencia, en especial: Plan de Bienestar e Incentivos, Plan de Capacitación y Plan de SST.
En caso de no diseñar y emitir el boletín en el mes, este deberá realizarse máximo en el mes siguiente.
Como evidencia se cuenta con un boletín de talento humano mensual, emitido a los colaboradores de la entidad para mejorar la participación.</t>
  </si>
  <si>
    <t>Colaborador designado por la Subdirección de Gestión y Desarrollo de Talento Humano</t>
  </si>
  <si>
    <t xml:space="preserve">(No de boletines divulgados mensualmente / 10 boletines programados) * 100
</t>
  </si>
  <si>
    <t>R-TH-005</t>
  </si>
  <si>
    <r>
      <t xml:space="preserve">
</t>
    </r>
    <r>
      <rPr>
        <sz val="10"/>
        <rFont val="Arial"/>
        <family val="2"/>
      </rPr>
      <t>Debido a que se dejen de aplicar los controles existentes en el procedimiento de afiliación y desafiliación de los servidores al Sistema General de Seguridad Social en Salud - SGSSS</t>
    </r>
    <r>
      <rPr>
        <sz val="10"/>
        <color theme="6" tint="-0.249977111117893"/>
        <rFont val="Arial"/>
        <family val="2"/>
      </rPr>
      <t xml:space="preserve">
</t>
    </r>
  </si>
  <si>
    <t>Posibilidad de pérdidas económicas  por la inoportunidad de la afiliación o desafiliación de un servidor al Sistema General de Seguridad Social en Salud – SGSSS o por demora en la activación de la afiliación de aquellos funcionarios que aprueban el periodo de prueba y que están en trámite de vinculación definitiva a la entidad, debido a la falta de notificación por parte de la entidad de la cual se desvincula.</t>
  </si>
  <si>
    <t>Económica</t>
  </si>
  <si>
    <t>1. El colaborador designado por el(la) Subdirector(a) de Gestión y Desarrollo de Talento Humano, una vez al mes verifica  el listado de personas posesionadas y/o desvinculadas enviado desde el área funcional de Administración de Personal, para determinar que  las personas hayan sido afiliadas y/o desafiliadas a la EPS, AFP y CCF según corresponda, de igual manera se debe adelantar una revisión específica frente a la afiliación a la Caja de Compensación Familiar de los Servidores Públicos que se encuentran en periodo de prueba y que vienen del nivel central de la administración distrital.
En caso  que se detecte que no se realizó la  afiliación y/o desafiliación, se realiza el envío de correo electrónico del listado de personal activo  a cada una de las empresas administradoras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</si>
  <si>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Colaborador designado por el (la) Subdirector de Gestión y Desarrollo de Talento Humano</t>
  </si>
  <si>
    <t>(No de verificaciones realizadas a la afiliación o desvinculación a la EPS y AFP y CCF / 11 verificaciones programadas) * 100</t>
  </si>
  <si>
    <t>2. El colaborador designado por el(la) Subdirector(a) de Gestión y Desarrollo de Talento Humano, recibe el listado de las personas que se van a posesionar, por parte del área funcional de Administración de personal y se realiza la afiliación a la ARL el día antes a la posesión.  
En caso de que no se realice la afiliación no podría posesionarse en el cargo.  
En caso  que se detecte que no se realizó la  afiliación y/o desafiliación, se realiza el envío de correo electrónico del listado de personal activo a la empresa administradora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</si>
  <si>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(No de verificaciones realizadas a la afiliación o desvinculación a la ARL / 11 verificaciones programadas) * 100</t>
  </si>
  <si>
    <r>
      <t xml:space="preserve">
</t>
    </r>
    <r>
      <rPr>
        <sz val="10"/>
        <rFont val="Arial"/>
        <family val="2"/>
      </rPr>
      <t>Debido a la falta de notificación  por parte de las entidades distritales cuando se genera la vacancia definitiva de un servidor que ha superado el período de prueba</t>
    </r>
    <r>
      <rPr>
        <b/>
        <sz val="10"/>
        <color rgb="FF7030A0"/>
        <rFont val="Arial"/>
        <family val="2"/>
      </rPr>
      <t xml:space="preserve">
</t>
    </r>
  </si>
  <si>
    <t>Posibilidad de perdidas económicas  por demora en la activación de la afiliación al SGSSS de aquellos funcionarios que aprueban el periodo de prueba y que están en tramite de vinculación definitiva a la entidad, debido a la falta de notificación por parte de la entidad de la cual se desvincula.</t>
  </si>
  <si>
    <t>3. El colaborador designado por el(la) Subdirector(a) de Gestión y Desarrollo de Talento Humano, que pertenece al área funcional de nómina, realiza la validación de activación al Sistema General de seguridad Social y Salud de aquellos servidores (as) Públicos (as)que vienen de otras entidades del distrito y que superaron el periodo de prueba en la SDIS. Este listado será enviado previamente por cada uno de los Gestores de Talento Humano, de manera inmediata, una vez se tenga el resultado de la Evaluación de Desempeño. 
Se tendrá contacto con el servidor que supera el periodo de prueba y/o con la entidad de donde proviene, y se hará el seguimiento permanente a cada caso con esta particularidad, de tal forma que se solicite la activación en el Sistema General de seguridad Social y Salud  inmediatamente se emita la vacancia definitiva en la entidad de procedencia. 
Como evidencia se presenta una base de datos, que corresponde al listado de servidores que ingresaron a la entidad, que proceden de otra entidad del distrito y que superaron el periodo de prueba, versus el estado de afiliación (solicitud de activación) posterior que se declare la vacancia definitiva en la entidad distrital de donde proceden.</t>
  </si>
  <si>
    <t>(No de verificaciones realizadas a la activación al SGSSS / 11 verificaciones programadas) * 100</t>
  </si>
  <si>
    <t>Gestión de Soporte y Mantenimiento Tecnológico</t>
  </si>
  <si>
    <t>Gestionar la continuidad del negocio mediante el soporte y mantenimiento  de las Tecnologías de la Información y las Comunicaciones, acogiendo las mejores prácticas de TIC, los lineamientos y directrices internos y la normativa vigente con el fin de coadyuvar el cumplimiento de objeticos y requerimientos institucionales asociados a los sistemas de información.</t>
  </si>
  <si>
    <t>Gestionar los cambios, incidentes y problemas asociados a los servicios de las tecnologías de la información.</t>
  </si>
  <si>
    <t>R-SMT-002</t>
  </si>
  <si>
    <t>1. Debido a deficiencias en la implementación de planes de mantenimiento preventivo de la infraestructura y servicios tecnológicos.</t>
  </si>
  <si>
    <t>Posibilidad de que existan deficiencias en la gestión de los incidentes o requerimientos tecnológicos.</t>
  </si>
  <si>
    <t>Fallas tecnológicas</t>
  </si>
  <si>
    <t>1. El Líder de Infraestructura trimestralmente debe realizar seguimiento y monitoreo al estado de la infraestructura y servicios tecnológicos de la Entidad administrados por la Subdirección de Investigación e Información, con el objetivo de garantizar los servicios tecnológicos para la correcta disponibilidad de los mismos. En caso de presentarse alguna inconsistencia en la ejecución de seguimiento y monitoreo, se deberá analizar y proceder con las acciones respectivas para dar solución a lo presentado. La evidencia es un informe que el líder de Infraestructura deberá hacer trimestralmente del resultado del seguimiento y monitoreo al estado de la infraestructura y servicios tecnológicos.</t>
  </si>
  <si>
    <t>Líder de Infraestructura</t>
  </si>
  <si>
    <t>(Seguimientos y monitoreos realizados al estado de la infraestructura y servicios tecnológicos de la Entidad administrados por la Subdirección de Investigación e Información /  Seguimientos y monitoreos programados al estado de la infraestructura y servicios tecnológicos de la Entidad administrados por la Subdirección de Investigación e Información) * 100
Meta: 4 informes.</t>
  </si>
  <si>
    <t xml:space="preserve">2. Debido a debilidades en la apropiación del punto único de contacto para la atención de la mesa de servicio. </t>
  </si>
  <si>
    <t>2. El líder de mesa de servicios de manera trimestral realiza seguimiento a las estrategias de divulgación y apropiación del punto único de contacto y los canales de la mesa de servicio, con el fin de evitar la perdida del punto único de contacto. En caso de encontrar alguna inconsistencia en las divulgaciones, procede a analizar y solicitar la corrección. La evidencia es un informe del seguimiento que se hace trimestralmente a las estrategias de divulgación.</t>
  </si>
  <si>
    <t>Líder de mesa de servicios</t>
  </si>
  <si>
    <t>(Seguimientos realizados a las estrategias de divulgación y apropiación del punto único de contacto y los canales de la mesa de servicio /  Seguimientos programados a las estrategias de divulgación y apropiación del punto único de contacto y los canales de la mesa de servicio) * 100
Meta: 4 informes.</t>
  </si>
  <si>
    <t>Definir e implementar las actividades de mejora, de conformidad con el estado del proceso.</t>
  </si>
  <si>
    <t>R-SMT-003</t>
  </si>
  <si>
    <t>1. Incremento generalizado en los casos de crímenes, vandalismo o ataques cibernéticos a la Entidad.</t>
  </si>
  <si>
    <t>Posibilidad de la perdida de información de registros financieros, documentos críticos, información contable, registro de beneficiarios, daño en los sistemas y/o vulneración de los mismos, debido a un incidente que impida a la entidad llevar a cabo sus procesos esenciales y misionales lo que puede generar afectación en los servicios de atención a usuarios internos y externos.</t>
  </si>
  <si>
    <t>1. El Subdirector de Investigación e Información y el profesional encargado de ejecutar las actividades de Seguridad de la Información realizarán seguimiento trimestral a los lineamientos definidos frente a la gestión de vulnerabilidades en el Plan de Seguridad y Privacidad de la Información a fin de remediar y dar cierre a las vulnerabilidades activas sobre la infraestructura de la Entidad.
En caso que se identifique retrasos en las actividades del plan, el Subdirector de Investigación e Información tomará decisiones que los encargados de infraestructura y de seguridad deberá ejecutar.
Evidencia: Informe de seguimiento al Plan de Seguridad y Privacidad de la Información.</t>
  </si>
  <si>
    <t>Subdirector de Investigación e Información y profesional encargado de ejecutar las actividades de Seguridad.</t>
  </si>
  <si>
    <t>(Número de seguimientos a los lineamientos definidos en el Plan de Seguridad y Privacidad de la Información / Número de seguimientos programados a los lineamientos definidos en el Plan de Seguridad y Privacidad de la Información) * 100
Meta: 4 informes.</t>
  </si>
  <si>
    <t>2.Malos manejos en los equipos y sistemas de la entidad por parte del Talento Humano que trabaja en la entidad.</t>
  </si>
  <si>
    <t>2. El Subdirector de Investigación e Información y el profesional encargado de infraestructura realizará seguimiento semestral al correcto uso del espacio asignado en la nube a las dependencias de la Entidad, con el fin de administrar los recursos de almacenamiento de una manera eficiente.
En caso tal que se evidencie que no se esta haciendo uso correcto del espacio asignado, se registrará en el informe, el cual será comunicado a las dependencias interesadas.
Evidencia: Informe del seguimiento al correcto uso del espacio asignado en la nube.</t>
  </si>
  <si>
    <t>Subdirector de Investigación e Información y  profesional encargado de infraestructura.</t>
  </si>
  <si>
    <t>(Número de informes de seguimiento al correcto uso del espacio asignado en la nube / Número de informes programados al correcto uso del espacio asignado en la nube) * 100
Meta: 1 informe.</t>
  </si>
  <si>
    <t>3. No aplicación de normatividad y procedimientos vigentes, relacionados con la seguridad de la información</t>
  </si>
  <si>
    <t>3. El Subdirector de Investigación e Información y los profesionales encargados de ejecutar las actividades de Seguridad de la Información e Infraestructura realizarán de manera anual la actualización a los lineamientos definidos frente a la implementación del Plan de Recuperación de Desastres tecnológicos de la entidad (DRP), a fin de preparar a la Entidad ante un evento de interrupción inesperado.
Teniendo en cuenta la prioridad de esta actividad para el plan de continuidad de negocio, no se contempla su no ejecución.
Evidencia: Plan de recuperación de desastres tecnológico de la entidad actualizado.</t>
  </si>
  <si>
    <t>Subdirector de Investigación e Información y los profesionales encargados de ejecutar las actividades de Seguridad de la Información e Infraestructura.</t>
  </si>
  <si>
    <t>Un Plan de recuperación de desastres tecnológico de la entidad actualizado.
2 trimestre: borrador del documento 50%.
4 trimestre: oficialización y publicación 50%.</t>
  </si>
  <si>
    <t>4. El Subdirector de Investigación e Información y el profesional encargado de ejecutar las actividades de Seguridad de la Información, realizarán semestralmente la actualización y socialización de las mejores prácticas en el manejo de la información, a fin de garantizar la confidencialidad, integridad y disponibilidad de la información.
En caso tal de que no realicen las actualizaciones y socializaciones, serán realizadas por otro profesional asignado por el Subdirector de Investigación e Información.
Evidencia: Listado de socializaciones realizadas.</t>
  </si>
  <si>
    <t>(Número de socializaciones realizadas a las mejores prácticas en el manejo de la información / Número de socializaciones programadas a las mejores prácticas en el manejo de la información) * 100
Meta: 2 socializaciones.</t>
  </si>
  <si>
    <t xml:space="preserve">Gestión Contractual </t>
  </si>
  <si>
    <t>El proceso de Gestión contractual adelanta las actividades de contratación requeridas por la entidad previstas en el plan de adquisiciones, que permitan contar con bienes, servicios y obras de manera efectiva, oportuna y cumpliendo la normatividad vigente de cada modalidad contractual, para  el cumplimiento de la misión de la entidad.</t>
  </si>
  <si>
    <t>Realizar la estructura del proceso según su modalidad contractual.</t>
  </si>
  <si>
    <t>R-GEC-004</t>
  </si>
  <si>
    <t>1.  Insuficiente apropiación de las directrices del proceso de gestión contractual por parte de los equipos que apoyan la gestión contractual en cada dependencia, además del desconocimiento de los cambios en la regulación contractual.</t>
  </si>
  <si>
    <t>Posibilidad de no adquirir los bienes y afectación de los servicios requeridos por la entidad por externalidades, errores y la falta de controles en los trámites contractuales necesarios para la prestación de los servicios sociales.</t>
  </si>
  <si>
    <t>1. El (los) profesional (es) designado por el (la)  Subdirector (a) de Contratación, cada vez que se actualiza algún procedimiento, lo socializa con los enlaces de contratación mediante comunicación oficial o jornadas de socialización con el propósito de divulgar los cambios realizados. Si no se realiza la socialización oportuna, se realizará una socialización masiva cada 3 meses. 
Como evidencia se deja registro de las comunicaciones o jornadas de sensibilización.</t>
  </si>
  <si>
    <t xml:space="preserve"> El (los) profesional (es) designado por el (la)  Subdirector (a) de Contratación.</t>
  </si>
  <si>
    <t>(Número de procedimientos del proceso Gestión contractual socializados  / Número de procedimientos del proceso gestión contractual  actualizados en el periodo)*100</t>
  </si>
  <si>
    <t>2. Contratación insuficiente de bienes y servicios por fallas en la planeación y por la falta de articulación entre las dependencias donde se estructuran y se ejecutan los procesos de contratación.</t>
  </si>
  <si>
    <t>2. El (los) profesional (es) designado por la  Subdirección de Diseño, Evaluación y Sistematización mensualmente  realiza seguimiento a la ejecución presupuestal de los proyectos de inversión a través de la programación en el plan anual de adquisiciones, mediante la expedición de cartas de alerta dirigida a los gerentes de los proyectos de inversión de la SDIS. 
Si no realiza la carta de alerta, se remitirá otro tipo de comunicación al proyecto de inversión. 
Como evidencia quedan las cartas de alerta de seguimiento a los proyectos de inversión u otras comunicaciones oficiales.</t>
  </si>
  <si>
    <t xml:space="preserve">2. El (los) profesional (es) designado por la  Subdirección de Diseño, Evaluación y Sistematización mensualmente  realiza seguimiento a la ejecución presupuestal de los proyectos de inversión a través de la programación en el plan anual de adquisiciones, mediante la expedición de cartas de alerta dirigida a los gerentes de los proyectos de inversión de la SDIS. 
Si no realiza la carta de alerta, se remitirá otro tipo de comunicación al proyecto de inversión. 
Como evidencia quedan las cartas de alerta de seguimiento a los proyectos de inversión u otras comunicaciones oficiales. </t>
  </si>
  <si>
    <t>El (los) profesional (es) designado por la  Subdirección de Diseño, Evaluación y Sistematización</t>
  </si>
  <si>
    <t>(Numero de cartas de alerta  realizadas a los gerentes de los proyectos de inversión / Número de proyectos de inversión) * 100
Nota: Primer trimestre 10%
Segundo trimestre 30%.
Tercer trimestre 30%. 
Tercer trimestre 30%.</t>
  </si>
  <si>
    <t>3. Insuficiencia de presupuesto para la contratación de bienes y servicios.</t>
  </si>
  <si>
    <t>3. El profesional designado por la Dirección de Análisis y Diseño Estratégico con apoyo de la Subdirección de Contratación definen anualmente la hoja de ruta denominada "Estrategia de contratación", para identificar oportunidades de mejora en la contratación de recursos humanos de la SDIS. 
En caso de identificar oportunidades de mejora a la ruta inicial propuesta, se incorporaran en una nueva hoja de ruta para socializar con las dependencias. 
La evidencia es la matriz de estrategia de contratación.</t>
  </si>
  <si>
    <t>3. El profesional designado por la Dirección de Análisis y Diseño Estratégico con apoyo de la Subdirección de Contratación definen anualmente la hoja de ruta denominada "Estrategia de contratación", para identificar oportunidades de mejora en la contratación de recursos humanos de la SDIS. 
En caso de identificar oportunidades de mejora a la ruta inicial propuesta, se incorporaran en una nueva hoja de ruta para socializar con las dependencias. 
La evidencia es la matriz de estrategia de contratación .</t>
  </si>
  <si>
    <t xml:space="preserve">El (los) profesional (es) designado por la  Dirección de Análisis y Diseño Estratégico
</t>
  </si>
  <si>
    <t>Una hoja de ruta "Estrategia de contratación" documentada.</t>
  </si>
  <si>
    <t>4. Carencia de controles para la planeación y seguimiento contractual.</t>
  </si>
  <si>
    <t>4. A través del tablero de control administrado por la Subdirección de Diseño, Evaluación y Sistematización y Subdirección de Investigación e Información, con apoyo de la Subdirección de  Contratación, se realiza seguimiento a la contratación institucional en las etapas pre contractual y contractual, con el propósito de prever la terminación no controlada de los contratos y poder tomar las acciones necesarias. Según el estado del tablero de control, se generan reportes mensuales de la contratación, los cuales son remitidos a los gerentes del proyecto.
Como evidencia se reporta el tablero de control y reporte cuantitativo de los correos electrónicos de alerta generados.</t>
  </si>
  <si>
    <t xml:space="preserve">4. A través del tablero de control administrado por la Subdirección de Diseño, Evaluación y Sistematización y Subdirección de Investigación e Información, con apoyo de la Subdirección de  Contratación, se realiza seguimiento a la contratación institucional en las etapas pre contractual y contractual, con el propósito de prever la terminación no controlada de los contratos y poder tomar las acciones necesarias. Según el estado del tablero de control, se generan reportes mensuales de la contratación, los cuales son remitidos a los gerentes del proyecto.
Como evidencia se reporta el tablero de control y reporte cuantitativo de los correos electrónicos de alerta generados. </t>
  </si>
  <si>
    <t xml:space="preserve">
El (los) profesional (es) designado por la  Subdirección de Diseño, Evaluación y Sistematización
</t>
  </si>
  <si>
    <t xml:space="preserve">(Reportes mensuales del estado de la contratación enviados / Numero de proyectos de inversión con contratos dentro del rango de cuatro meses próximos a vencer)
Nota: Tercer trimestre 100%, Cuarto trimestre 100%.
</t>
  </si>
  <si>
    <t>5. Inadecuadas políticas de operación.</t>
  </si>
  <si>
    <t>5. El (los) profesional (es) designado por el (la)  Subdirector (a) de Contratación semestralmente realiza socializaciones o talleres de los lineamientos contractuales de bienes y servicios entre las dependencias que estructuran y ejecutan los contratos.
Sino se realizan las socializaciones o talleres se realizaran comunicados oficiales con los lineamientos. 
Cómo evidencia quedan las presentaciones y asistencias.</t>
  </si>
  <si>
    <t xml:space="preserve">(Numero de socializaciones realizadas / Numero de socializaciones programadas) * 100. </t>
  </si>
  <si>
    <t>Identificar los lineamientos y requisitos legales a utilizar según los procesos contractuales que se manejen en la entidad.</t>
  </si>
  <si>
    <t>R-GEC-002</t>
  </si>
  <si>
    <t>1. Deficiencia en el cargue de la información en SECOP II derivada de la ejecución del proceso contractual, durante el ejercicio de la supervisión y/o interventoría.</t>
  </si>
  <si>
    <t>Posibilidad de incumplimiento de un objeto contractual (no aplica para los OPS), por la indebida supervisión de los contratos o convenios durante la etapa de ejecución, ocasionado afectación en el cumplimiento de metas institucionales.</t>
  </si>
  <si>
    <t>1. El Subdirector de Contratación o el (los) profesional (es) designado por el (la)  Subdirector (a) de Contratación socializa cuatrimestralmente a los diferentes supervisores o apoyos a la supervisiones, directrices y lineamientos oficiales y vigentes referente a la contratación institucional, con el fin de ejercer una buena práctica de supervisión frente a los contratos y convenios suscritos por la entidad.
En caso de no poder hacer la socialización en el día definido se reprograma y realiza a la mayor brevedad posible.
Como evidencia se cuenta con registro de las socializaciones realizadas (presentaciones o actas o registro de asistencias o grabación, entre otras).</t>
  </si>
  <si>
    <t>El subdirector de Contratación o  El (los) profesional (es) designado por el (la)  Subdirector (a) de Contratación.</t>
  </si>
  <si>
    <t>(Número de socializaciones realizadas de los lineamientos oficiales / Número de socializaciones programadas de los lineamientos oficiales) * 100
Meta: 3 socializaciones.</t>
  </si>
  <si>
    <t xml:space="preserve">2. Insuficiente seguimiento al cargue en el aplicativo SECOP II de los soportes de ejecución contractual. </t>
  </si>
  <si>
    <t>2. El Subdirector de Contratación o el (los) profesional (es) designado por el (la)  Subdirector (a) de Contratación remite cuatrimestralmente  un memorando dirigido a los supervisores de contratos y convenios, solicitando se realice la correcta verificación del cargue de los documentos que soportan la ejecución y pagos en el aplicativo SECOP II. 
Evidencia: memorandos dirigidos a los supervisores.</t>
  </si>
  <si>
    <t>(Número de memorandos emitidos / Número de memorandos programados) * 100
Meta: 3 memorandos.</t>
  </si>
  <si>
    <t>Formular plan acción institucional del proceso.</t>
  </si>
  <si>
    <t>R-GEC-001</t>
  </si>
  <si>
    <t>1. Demoras por parte de las dependencias para iniciar el trámite a la liquidación de contratos o convenios en los tiempos estipulados o establecidos en cada uno de ellos.</t>
  </si>
  <si>
    <t>Posibilidad de incumplimiento de los términos legales o pactados para la liquidación de los contratos o convenios de la entidad, debido a los retrasos en las dependencias.</t>
  </si>
  <si>
    <r>
      <t>1. El Subdirector de Contratación o el (los) profesional (es) designado por el (la)  Subdirector (a) de Contratación, remite al inicio de cada mes alertas a los supervisores de contratos a través de correo electrónico, con el fin</t>
    </r>
    <r>
      <rPr>
        <b/>
        <sz val="10"/>
        <rFont val="Arial"/>
        <family val="2"/>
      </rPr>
      <t xml:space="preserve"> </t>
    </r>
    <r>
      <rPr>
        <sz val="10"/>
        <rFont val="Arial"/>
        <family val="2"/>
      </rPr>
      <t>de recordar la obligación de tramitar la liquidación dentro de los términos establecidos. 
En caso que se identifique alguna demora de los supervisores se envían memorandos a los ordenadores de gasto. 
Como evidencia de esta actividad queda los correos remitidos.</t>
    </r>
  </si>
  <si>
    <t>(Número de alertas de liquidaciones remitidas en el periodo / Número de alertas de liquidaciones programadas en el período) * 100</t>
  </si>
  <si>
    <t>Gestión Financiera</t>
  </si>
  <si>
    <t xml:space="preserve">Gestionar las acciones presupuestales, financieras y contables, garantizando el suministro de bienes y servicios necesarios para dar cumplimiento al objeto social de la entidad. </t>
  </si>
  <si>
    <t>Realizar los tramites relacionados con los certificados de disponibilidad y registro presupuestal</t>
  </si>
  <si>
    <t>R-GF-003</t>
  </si>
  <si>
    <t>Incorporación de manera individual o masiva de las transacciones presupuestales en dos sistemas de información (Secretaría Distrital de Integración Social - Secretaría Distrital de Hacienda).</t>
  </si>
  <si>
    <t>Posibilidad de afectación incorrecta del presupuesto de la SDIS por un mal registro o ausencia de registro de las transacciones presupuestales en los diferentes sistemas de información, generando diferencia en la información presupuestal reportada.</t>
  </si>
  <si>
    <t>Financiero</t>
  </si>
  <si>
    <r>
      <t>Cuando se requiere realizar un cargue masivo de información de CDP´s y CRP´s en el sistema SEVEN debido a la demanda de información a registrar, el profesional del grupo de presupuesto</t>
    </r>
    <r>
      <rPr>
        <sz val="10"/>
        <color theme="4"/>
        <rFont val="Arial"/>
        <family val="2"/>
      </rPr>
      <t xml:space="preserve"> </t>
    </r>
    <r>
      <rPr>
        <sz val="10"/>
        <rFont val="Arial"/>
        <family val="2"/>
      </rPr>
      <t>designado por el Subdirector Administrativo y Financiero, descarga reportes de CDP´s y CRP´s del sistema BogDATA y reportes de solicitudes de CDP´s y de CRP´s del sistema SEVEN, además de verificar la información de los documentos (CDP´s: se valida N° radicado, valor, proyecto, concepto de gasto y fuente de financiación y para los CRP´s: valor, concepto de gasto y fuente de financiación) con el propósito de identificar posibles errores. En caso que se identifiquen errores, se realiza la corrección inmediata con el fin de tener la misma información presupuestal en los aplicativos BogDATA y SEVEN.
Como evidencia se cuenta con los reportes de BogDATA y SEVEN, el archivo en excel final para cargue masivo en SEVEN, y el archivo en excel (el cual es diligenciado en el drive) con la trazabilidad de las correcciones.</t>
    </r>
  </si>
  <si>
    <t>Profesional del grupo de presupuesto designado por el Subdirector Administrativo y Financiero</t>
  </si>
  <si>
    <t>(# de cargues masivos verificados acumulados / # total de cargues masivos realizados acumulados)*100</t>
  </si>
  <si>
    <t>Registro incorrecto o ausencia de registro de las transacciones presupuestales en los diferentes sistemas de información.</t>
  </si>
  <si>
    <t>Diariamente, el profesional del grupo de financiera designado por el Subdirector Administrativo y Financiero confronta la información cargada en los aplicativos SEVEN y BogDATA con la documentación de CDP´s y CRP´s (solicitudes, CDP´s y CRP´s del sistema BogDATA, documentación contractual) con el propósito de identificar posibles errores. En caso que se identifiquen errores, se realiza la corrección inmediata con el fin de tener la misma información presupuestal en los aplicativos BogDATA y SEVEN. 
Como evidencia se cuenta con un archivo en excel (el cual es diligenciado en el drive) donde se registra la trazabilidad de los resultados de las revisiones de cada día.</t>
  </si>
  <si>
    <t>Profesional del grupo de financiera designado por el Subdirector Administrativo y Financiero</t>
  </si>
  <si>
    <t xml:space="preserve">(# de documentos (CDP´s y CRP´s) revisados en el trimestre / # de documentos (CDP´s y CRP´s) tramitados de forma manual en el trimestre) * 100 </t>
  </si>
  <si>
    <t>Mensualmente, el profesional del grupo de Financiera designado por el Subdirector Administrativo y Financiero, realiza conciliación entre los sistemas de información SEVEN y BOGDATA, con el fin de identificar diferencias presupuestales. En caso que se encuentren diferencias se realiza la corrección en el aplicativo a que haya lugar. 
Como evidencia se cuenta con un archivo en excel donde se registran las conciliaciones realizadas y los resultados de estas.</t>
  </si>
  <si>
    <t>(# de conciliaciones elaboradas en el trimestre / # de conciliaciones programadas, en el trimestre) * 100</t>
  </si>
  <si>
    <t>Conciliar saldos de estados financieros con las áreas generadoras de información</t>
  </si>
  <si>
    <t>R-GF-004</t>
  </si>
  <si>
    <t>Reportes de información extemporáneos o inconsistentes por parte de las dependencias generadoras de información contable</t>
  </si>
  <si>
    <t xml:space="preserve">Posibilidad de presentación de Estados Financieros de la entidad no razonables y/o inoportunos debido al registro incorrecto o ausencia de registro de los hechos económicos, transacciones y operaciones en los estados financieros, generando así información errada frente a los hechos reales de la entidad. </t>
  </si>
  <si>
    <t xml:space="preserve">El(la) contador(a) de la SDIS mensualmente lidera la realización de las conciliaciones de información reportada por las dependencias de la entidad frente a los registros contables, con el propósito de identificar similitudes, inconsistencias y/o diferencias para unificar la información entre las áreas. En caso de encontrarse diferencias y con base en los soportes se realizan los ajustes en los estados financieros o en los reportes de las áreas generadoras de información contable. 
Como evidencia queda el registro de las conciliaciones suscritas por las partes en un archivo de excel. </t>
  </si>
  <si>
    <t xml:space="preserve">
Contador(a) de la SDIS</t>
  </si>
  <si>
    <t>(# de conciliaciones elaboradas en el trimestre / # de conciliaciones programadas para el trimestre) * 100</t>
  </si>
  <si>
    <t>Definir los lineamientos y atender las necesidades de intervención de infraestructura a través de las modalidades de  construcción, modificación, ampliación, reforzamiento estructural, restitución, optimización o mantenimiento de los equipamientos o predios administrados por la Secretaría Distrital de Integración Social, para la prestación de los servicios sociales.</t>
  </si>
  <si>
    <t>Formular plan acción institucional del proceso y proyecto de inversión</t>
  </si>
  <si>
    <t>R-GIF-001</t>
  </si>
  <si>
    <t>Posible incumplimiento en la ejecución de reservas constituidas para la vigencia.</t>
  </si>
  <si>
    <t>Posibilidad de afectación económica del proyecto de inversión, debido al castigo presupuestal por incumplimiento de la ejecución de las reservas constituidas en la vigencia fiscal y aumento de los pasivos exigibles con respecto al periodo fiscal inmediatamente anterior.</t>
  </si>
  <si>
    <t>La coordinación del área administrativa y financiera de la Subdirección de Plantas Físicas elabora y presenta trimestralmente el estado de la ejecución presupuestal del proyecto de inversión a cargo. Este informe debe ser socializado en reunión y/o enviado por correo electrónico a los coordinadores de la Subdirección, con el fin de que se analice y tomen decisiones que permitan generar acciones que minimicen la posibilidad de no ejecución de las reservas constituidas y aumentar los pasivos exigibles con respecto a los constituidos en la vigencia inmediatamente anterior. Las fuentes de información utilizadas son los reportes del sistema financiero de la entidad.
En caso de no socializar o enviar por correo electrónico el informe en el periodo por no presentarse reuniones, se socializará en la siguiente reunión de coordinadores de la Subdirección, dejando como evidencia el acta de reunión o correo electrónico, junto con presentación de información.</t>
  </si>
  <si>
    <t>Coordinación Administrativa y Financiera de la Subdirección de Plantas Físicas</t>
  </si>
  <si>
    <t>(Número de informes presentados y/o enviados por correo electrónico / Número de informes programados) * 100
Nota: programación
I trim: 25%
II trim: 50%
III trim: 75%
IV trim: 100%</t>
  </si>
  <si>
    <t>Realizar la priorización y programación de las intervenciones de mantenimiento, que requieran los equipamientos administrados por la SDIS.</t>
  </si>
  <si>
    <t>R-GIF-002</t>
  </si>
  <si>
    <t>Recursos insuficientes para la realización de mantenimiento preventivos y correctivos a los equipamientos administrados por la SDIS.</t>
  </si>
  <si>
    <t>Posibilidad de afectación económica y reputacional por el incumplimiento de los estándares de infraestructura, debido a baja asignación de recursos para la intervención en modalidad de mantenimiento preventivo y correctivo de los equipamientos administrados por la SDIS.</t>
  </si>
  <si>
    <t>La coordinación del área de optimización de infraestructura/mantenimiento de la Subdirección de Plantas Físicas adelanta la priorización de intervenciones de mantenimiento para las unidades operativas administradas por la SDIS según necesidad presentada por las áreas misionales o técnicas de la Entidad y los recursos asignados para cada vigencia. Para organizar las intervenciones, elabora un cronograma con el fin de no generar afectaciones en la prestación del servicio en la unidad operativa a intervenir, ésta actividad se realiza hasta cubrir todas las unidades operativas.
Evidencia: un cronograma.
En caso de presentarse desviaciones o incumplimientos para la realización de intervenciones se debe realizar la actualización de dicho cronograma e informar a la Subdirección Local de la unidad operativa a través de correo electrónico de la nueva fecha de intervención, dejando como evidencia cronograma ajustado y/o correo electrónico enviado.</t>
  </si>
  <si>
    <t>Coordinación de Optimización de Infraestructura de la Subdirección de Plantas Físicas</t>
  </si>
  <si>
    <t>1 cronograma</t>
  </si>
  <si>
    <t>Realizar seguimiento de la ejecución de contratos de obras y mantenimiento (obras nuevas, reforzamiento estructural, modificación o ampliación, intervenciones de mantenimiento a la infraestructura).</t>
  </si>
  <si>
    <t>Circular N° 003 - 30/01/2023</t>
  </si>
  <si>
    <t>R-GIF-003</t>
  </si>
  <si>
    <t xml:space="preserve">
1. Ocurrencia de desastres naturales o por acción humana, actos vandálicos o violentos, y/o actos terroristas de alto impacto en equipamientos administrados por la entidad. Así como, el deterioro de los equipamientos por uso y falta de mantenimiento.</t>
  </si>
  <si>
    <t>Posibilidad de la afectación total o parcial de los equipamientos de la entidad, por factores de carácter natural, ambiental o antrópico, repercutiendo en la continuidad de su operación.</t>
  </si>
  <si>
    <t>Anualmente el(a) Subdirector(a) de Plantas Físicas y el equipo de mantenimiento realizan la implementación del plan de mantenimiento institucional preventivo y correctivo en los equipamientos administrados por la entidad, con el fin de proporcionar infraestructura adecuada que garantice la operación continua de los servicios. Como evidencia queda la matriz de intervenciones de mantenimiento realizados.
En caso de evidenciar observaciones, desviaciones o diferencias se realizará la priorización de intervenciones integrales a los equipamientos identificados, a través de contratos de obra de optimización de infraestructura conforme a lo establecido en el procedimiento de Mantenimiento de infraestructura (PCD-GIF-002). Como registro quedan las actas de entrega a satisfacción.</t>
  </si>
  <si>
    <t>Subdirector (a) de Plantas Físicas</t>
  </si>
  <si>
    <t>(Número de equipamientos intervenidos / Número de equipamientos programados  para intervenir) *100</t>
  </si>
  <si>
    <t xml:space="preserve">2. Falta de  adecuación de infraestructura de equipamientos </t>
  </si>
  <si>
    <t>Anualmente el(a) Subdirector(a) de Plantas Físicas en conjunto con el equipo de obras y mantenimiento, priorizan las intervenciones en la modalidad de reforzamiento estructural y/o restitución de la infraestructura de los equipamientos administrados por la entidad de acuerdo a la necesidad y a los recursos asignados y disponibles del proyecto de inversión que lidera la dependencia. Como evidencia queda el Certificado de Disponibilidad Presupuestal con el cual se adelanta la consultoría para los estudios, diseños y trámite de licencia de construcción.
En caso de que no sean identificados equipamientos y/o priorizados los recursos, se realizarán las alertas correspondientes al equipo de coordinación y al(a) Subdirector(a) en las mesas de socialización del estado de avance físico y presupuestal del proyecto de inversión. Como evidencia quedan las actas de reunión.</t>
  </si>
  <si>
    <t>(Número de CDP emitidos / Número de CDP solicitados) *100</t>
  </si>
  <si>
    <t>Gestión Ambiental</t>
  </si>
  <si>
    <t>Promover la protección y conservación del ambiente, brindando las herramientas y el apoyo necesario para la planificación, implementación, seguimiento, control y reporte de la gestión ambiental institucional, aportando al mejoramiento continuo del desempeño ambiental de los procesos y servicios sociales de la Secretaria Distrital de Integración Social - SDIS, en cumplimiento de la normativa ambiental vigente.</t>
  </si>
  <si>
    <t>Realizar la verificación del cumplimiento de los lineamientos ambientales en cada unidad operativa bajo el plan de intervención ambiental.</t>
  </si>
  <si>
    <t>R-GA-001</t>
  </si>
  <si>
    <t>Falta de conocimiento y apropiación en la gestión y manejo de los residuos aprovechables en la SDIS.</t>
  </si>
  <si>
    <t>Posibilidad de que no se reciclen los residuos aprovechables en el desarrollo misional de la entidad por la mala disposición de los mismos en los contenedores dispuestos para la separación en la fuente.</t>
  </si>
  <si>
    <t>Ambiental</t>
  </si>
  <si>
    <t xml:space="preserve">1. Anualmente, los gestores ambientales y referentes ambientales técnicos, realizan seguimiento a la implementación del Plan de acción interno para el aprovechamiento eficiente de los residuos sólidos - PAIPAERS en las unidades operativas mediante la metodología de intervención ambiental de la entidad, con el propósito de socializar los lineamientos ambientales, valorar la implementación del lineamiento y, en caso de identificar una desviación, subsanar los posibles incumplimientos y consolidar las necesidades que apliquen. 
Como evidencia se tiene el acta de intervención, informe de intervención, lista de asistencia de intervención y base de programación y ejecución mensual. </t>
  </si>
  <si>
    <t>Gestores ambientales locales - Referentes ambientales técnicos.</t>
  </si>
  <si>
    <t>(Número de unidades operativas con seguimiento a la implementación del PAIPAERS bajo intervención ambiental / Número de unidades operativas de la entidad programadas por año) * 100</t>
  </si>
  <si>
    <t>100% de unidades operativas intervenidas de acuerdo con la programación por año</t>
  </si>
  <si>
    <t>2.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aprovechables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t>
  </si>
  <si>
    <t>Líder del programa de consumo sostenible del PIGA.</t>
  </si>
  <si>
    <t>(Número de contratos con cláusulas ambientales / Número de contratos remitidos al área de gestión ambiental) * 100</t>
  </si>
  <si>
    <t>100% de contratos con cláusulas ambientales remitidos al área ambiental</t>
  </si>
  <si>
    <t>R-GA-002</t>
  </si>
  <si>
    <t>No se remiten al equipo de gestión ambiental las solicitudes de inclusión de cláusulas ambientales.</t>
  </si>
  <si>
    <t>Posibilidad de que se aumente la generación de residuos no aprovechables en el desarrollo misional de la entidad por la no inclusión e implementación de cláusulas ambientales.</t>
  </si>
  <si>
    <t>20% - Leve</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</si>
  <si>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la sustitución, cambio y/o uso de material reciclable por no aprovechable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t>
  </si>
  <si>
    <t>100% de contratos con cláusulas ambientales, remitidos al área ambiental</t>
  </si>
  <si>
    <t>2. Anualmente la líder del programa de consumo sostenible informa a las dependencias de la entidad a través de un mecanismo de comunicación, las directrices para la inclusión e implementación de cláusulas ambientales relacionadas con la potencialización del uso de materiales aprovechables. En caso de que no se remita la comunicación, se generan recordatorios de la inclusión de cláusulas en la reuniones de mesas ambientales.
Como evidencia se cuenta con el registro de la comunicación envidada.</t>
  </si>
  <si>
    <t>Comunicación enviada</t>
  </si>
  <si>
    <t>Una (1) comunicación enviada</t>
  </si>
  <si>
    <t>R-GA-003</t>
  </si>
  <si>
    <t>Falta de conocimiento y apropiación en la gestión y manejo de los residuos peligrosos, hospitalarios, especiales (colchones, llantas y/o escombros) en la SDIS.</t>
  </si>
  <si>
    <t>Posibilidad de que se lleve a cabo una inadecuada disposición de los residuos peligrosos, hospitalarios, especiales (colchones, llantas y/o escombros) por la no implementación de los lineamientos ambientales institucionales.</t>
  </si>
  <si>
    <t xml:space="preserve">1. Anualmente, los gestores ambientales y referentes ambientales técnicos, realizan seguimiento a la implementación del Plan de gestión integral de residuos peligrosos - PGIRP, Plan de gestión integral de residuos hospitalarios y similares - PGIRH, y a la generación y manejo de residuos especiales en las unidades operativas mediante la metodología de intervención ambiental de la entidad, con el propósito de socializar los lineamientos ambientales, valorar la implementación del lineamiento y en caso de identificar una desviación, subsanar los posibles incumplimientos y consolidar las necesidades que apliquen. 
Como evidencia se tiene el acta de intervención, informe de intervención y lista de asistencia de intervención. </t>
  </si>
  <si>
    <t>(Número de unidades operativas con seguimiento a la implementación del PGIRP, PGIRH y residuos especiales bajo intervención ambiental / Número de unidades operativas de la entidad programadas por año) * 100</t>
  </si>
  <si>
    <t xml:space="preserve">2. Cada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hospitalarios, peligrosos y especiales a los contratos que les aplique. En caso que no se realice la inclusión de las cláusulas ambientales, el área solicitante reitera la solicitud hasta que el responsable del área de gestión ambiental genere la respuesta.
Como evidencia queda el correo electrónico con la trazabilidad de la solicitud y respuesta. </t>
  </si>
  <si>
    <t>(Número de contratos con cláusulas ambientales / Número de contratos remitidos al área de gestión ambiental que aplique) * 100</t>
  </si>
  <si>
    <t>100% de contratos con cláusulas ambientales, remitidos al área ambiental que aplique</t>
  </si>
  <si>
    <t>3. Semestralmente el líder del programa de Gestión Integral Residuos del área ambiental realiza seguimiento a la implementación del instructivo Residuos de Construcción y Demolición y del instructivo de manejo y disposición de colchones y colchonetas, con el propósito de valorar la implementación y gestión integral de estos residuos al interior de la entidad. En caso de que no se realice el seguimiento, se adelantará la verificación del cumplimento bajo la herramienta Storm User y aplicativo web de la Secretaría Distrital de Ambiente.
Como evidencia se tiene dos matrices en Excel consolidando la información de implementación.</t>
  </si>
  <si>
    <t>Líder del programa de Gestión Integral Residuos del PIGA.</t>
  </si>
  <si>
    <t>Seguimientos realizados a la implementación de los Instructivos de RCD, colchones y colchonetas</t>
  </si>
  <si>
    <t>Dos (2) seguimientos realizados</t>
  </si>
  <si>
    <t>R-GA-004</t>
  </si>
  <si>
    <t>Falta de conocimiento e implementación de los lineamientos ambientales en materia de emisiones atmosféricas, ruido y vertimientos en la SDIS.</t>
  </si>
  <si>
    <t>Posibilidad de que se generen emisiones atmosféricas, ruido y vertimientos contaminantes que superen los límites permisibles por norma, por la falta de mantenimiento preventivo o correctivo a fuentes de generación fijas y móviles y por la no implementación de los lineamientos ambientales institucionales.</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</si>
  <si>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control y manejo integral a la generación de emisiones atmosféricas, ruido y vertimientos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t>
  </si>
  <si>
    <t>2. Semestralmente el líder del programa de Gestión Integral de Residuos del área ambiental realiza un seguimiento a los procesos de mantenimiento preventivo para los equipos y elementos fijos que generan emisiones atmosféricas, con el propósito de verificar el cumplimiento de los lineamientos ambientales en el tema. En caso de que no se realice el seguimiento se adelantará la verificación del cumplimento bajo la respuesta anual de auditoría a la Secretaría Distrital de Ambiente.
Como evidencia está la matriz en Excel consolidando la información de los equipos y elementos de la entidad incluyendo el seguimiento de los procesos de mantenimiento.</t>
  </si>
  <si>
    <t>Líder del programa de gestión integral de residuos del PIGA.</t>
  </si>
  <si>
    <t>Seguimientos realizados a los procesos de mantenimiento preventivo o correctivo para los equipos y elementos fijos que generan emisiones atmosféricas.</t>
  </si>
  <si>
    <t xml:space="preserve">3. Anualmente, los gestores ambientales y referentes ambientales técnicos, realizan seguimiento a la implementación del Plan de Gestión Integral de aceite vegetal usado (AVU) y grasas y el Instructivo para Mejorar los Vertimientos en las unidades operativas mediante la metodología de intervención ambiental de la entidad, con el propósito de socializar los lineamientos ambientales, valorar la implementación de los lineamientos y, en caso de identificar una desviación, subsanar los posibles incumplimientos y consolidar las necesidades que apliquen. 
Como evidencia se tiene el acta de intervención, informe de intervención, lista de asistencia de intervención y base de programación y ejecución mensual. </t>
  </si>
  <si>
    <t>(Número de unidades operativas con seguimiento a la implementación del Plan de Gestión Integral de aceite vegetal usado (AVU) y grasas y el Instructivo para Mejorar los Vertimientos bajo intervención ambiental / Número de unidades operativas de la entidad programadas por año) * 100</t>
  </si>
  <si>
    <t>R-GA-005</t>
  </si>
  <si>
    <t>Falta de conocimiento y apropiación en la gestión, manejo y uso de Publicidad Exterior Visual (PEV) en la SDIS.</t>
  </si>
  <si>
    <t>Posibilidad de que se realice el diseño, uso y/o ubicación inadecuado de la Publicidad Exterior Visual (PEV) por la no implementación de los lineamientos ambientales institucionales.</t>
  </si>
  <si>
    <t xml:space="preserve">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y control de la Publicidad Exterior Visual (PEV)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 </t>
  </si>
  <si>
    <t>2. Semestralmente el líder del programa de Prácticas Sostenibles del área ambiental realiza un seguimiento a la implementación, control y manejo de Publicidad Exterior Visual (PEV) de la SDIS, con el propósito de verificar el cumplimiento de los lineamientos ambientales en el tema. En caso de que no se realice el seguimiento se adelantará la verificación del cumplimento bajo la respuesta anual de auditoría a la Secretaría Distrital de Ambiente.
Como evidencia se tiene una matriz en Excel consolidando la información del diagnóstico y necesidades de cada elemento PEV de la entidad.</t>
  </si>
  <si>
    <t>Líder del programa de practicas sostenibles del PIGA.</t>
  </si>
  <si>
    <t>Seguimientos realizados a la implementación, control y manejo de PEV de la SDIS.</t>
  </si>
  <si>
    <t>R-GA-006</t>
  </si>
  <si>
    <t>Falta de conocimiento e implementación de los lineamientos ambientales en la gestión, manejo y uso del agua y la energía en la SDIS.</t>
  </si>
  <si>
    <t>Posibilidad de que se desperdicie o se haga mal uso del agua y la energía por la no implementación de los lineamientos ambientales institucionales.</t>
  </si>
  <si>
    <t xml:space="preserve">1. Anualmente, los gestores ambientales y referentes ambientales técnicos, realizan seguimiento a la implementación de las políticas, programas y metodologías de agua y energía en las unidades operativas mediante el proceso de intervención ambiental de la entidad, con el propósito de socializar los lineamientos ambientales y adicionalmente valorar la implementación de los mismos y, en caso de identificar una desviación, subsanar los posibles incumplimientos y consolidar las necesidades que apliquen. 
Como evidencia se tiene el acta de intervención, informe de intervención, lista de asistencia de intervención y base de programación y ejecución mensual. </t>
  </si>
  <si>
    <t>(Número de unidades operativas con seguimiento a la implementación de las políticas, programas y metodologías de agua y energía bajo intervención ambiental / Número de unidades operativas de la entidad programadas por año) * 100</t>
  </si>
  <si>
    <t>2.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tendientes al uso eficiente y óptimo del agua y la energía a los contratos que les aplique. En caso de que no se realice la inclusión de las cláusulas ambientales, el área solicitante reitera la solicitud hasta que el responsable del área de gestión ambiental las incluya.
Como evidencia queda el correo electrónico con la trazabilidad de la solicitud y respuesta.</t>
  </si>
  <si>
    <t>100% de contratos con cláusulas ambientales remitidos al área ambiental que aplique</t>
  </si>
  <si>
    <t>R-GA-007</t>
  </si>
  <si>
    <t>Falta de conocimiento e implementación de los lineamientos ambientales y metas del Plan Institucional de Gestión Ambiental - PIGA de la SDIS.</t>
  </si>
  <si>
    <t>Posibilidad de que no se implementen los programas del Plan Institucional de Gestión Ambiental de la entidad por el no cumplimiento de las metas del plan de acción anual del PIGA.</t>
  </si>
  <si>
    <t>1. Semestralmente el(la) gestor(a) ambiental de la entidad (Director(a) de Gestión Corporativa) verifica la consolidación, el análisis y el reporte de los resultados de la implementación del Plan Institucional de Gestión Ambiental PIGA de la SDIS, estos resultados se comunican ante el comité institucional de gestión y desempeño como insumo para la toma de decisiones ambientales de la SDIS. En caso que se identifiquen retrasos en la ejecución de actividades, se generan mediante correo electrónico las alertas a los respectivos responsables o los ajustes requeridos. 
Como evidencia se tiene el acta del comité institucional de gestión y desempeño.</t>
  </si>
  <si>
    <t>1, Semestralmente el(la) gestor(a) ambiental de la entidad (Director(a) de Gestión Corporativa) verifica la consolidación, el análisis y el reporte de los resultados de la implementación del Plan Institucional de Gestión Ambiental PIGA de la SDIS, estos resultados se comunican ante el comité institucional de gestión y desempeño como insumo para la toma de decisiones ambientales de la SDIS. En caso que se identifiquen retrasos en la ejecución de actividades, se generan mediante correo electrónico las alertas a los respectivos responsables o los ajustes requeridos. 
Como evidencia se tiene el acta del comité institucional de gestión y desempeño.</t>
  </si>
  <si>
    <t>Director(a) de Gestión Corporativa - Líder de programa del PIGA.</t>
  </si>
  <si>
    <t>(Número de socializaciones de resultados ambientales realizadas / Número socializaciones de resultados ambientales programadas) * 100</t>
  </si>
  <si>
    <t>100% de socializaciones de resultados ambientales realizadas al comité institucional de gestión y desempeño de acuerdo con la programación por año</t>
  </si>
  <si>
    <t>Gestión Documental</t>
  </si>
  <si>
    <t>Liderar, gestionar y administrar la producción documental de la entidad, mediante la definición de herramientas para la planificación, implementación, seguimiento y control, con el fin de conservar la memoria institucional facilitando la consulta, recuperación y trámite conforme a lo ordenado por la normativa nacional y distrital vigente en materia de gestión documental y archivos.</t>
  </si>
  <si>
    <t>Diagnosticar y planear las actividades del proceso de Gestión Documental en la Secretaria Distrital de Integración Social, de acuerdo a la normativa vigente.</t>
  </si>
  <si>
    <t>Circular No 009 de 28/02/2023</t>
  </si>
  <si>
    <t>R-GD-001</t>
  </si>
  <si>
    <t>Falta de apropiación de los lineamientos,  para que sean aplicados de manera correcta por los diferentes referentes documentales en pro del cumplimiento de la política de gestión documental.</t>
  </si>
  <si>
    <t>Posibilidad de afectar negativamente la imagen de la entidad dada la pérdida y fuga de la información institucional registrada en los archivos de la entidad por falta de aplicación de los lineamientos de gestión documental, debido a su desconocimiento.</t>
  </si>
  <si>
    <t>Trimestralmente, el profesional designado por el líder del Proceso Gestión Documental para realizar los seguimientos a las dependencias del nivel central y local, lleva a cabo la socialización de los lineamientos archivísticos y temas estratégicos del Proceso Gestión documental, mediante una mesa operativa virtual y/o presencial, con el propósito de fortalecer la apropiación de las normas vigentes relacionadas con  la organización documental. En caso de no hacer la mesa operativa, se enviará mediante un correo electrónico un documento anexo con los lineamientos necesarios. 
Como evidencia se cuenta con el acta y la planilla de asistencia de la mesa operativa o el correo electrónico con el documento anexo.</t>
  </si>
  <si>
    <t>Profesional designado por el Líder del Proceso Gestión Documental</t>
  </si>
  <si>
    <t>(Mesas operativas realizadas/ mesas operativas programadas)*100
Meta: 4 mesas operativas programadas al año</t>
  </si>
  <si>
    <t>No se tiene control del acceso de personal de la SDIS al archivo central.</t>
  </si>
  <si>
    <t>Anualmente, el(la) gestor(a) del proceso de gestión documental socializará el instrumento para el  registro de la trazabilidad de control de acceso de personal al equipo del archivo central para su implementación. 
En caso tal, de que no se realice la socialización durante el primer trimestre se realizará la socialización en el segundo trimestre de la vigencia.
Como evidencia de la actividad se contará con el registro de asistencia a la socialización.</t>
  </si>
  <si>
    <t>El(la) gestor(a) del proceso de gestión documental</t>
  </si>
  <si>
    <t>1 socialización</t>
  </si>
  <si>
    <t>Trimestralmente, el(los) responsable(s) de la administración del archivo central realizará(n) un cruce de los registros de acceso contra las solicitudes de ingreso al archivo central, el cual, tiene como propósito la verificación del control de ingreso al archivo central en cumplimiento de las directrices establecidas por el Subsistema Interno de Gestión Documental y Archivo.
En caso de encontrar desviaciones en el cruce de la información, el(la) gestor(a) del proceso de gestión documental sensibilizará al responsable de la administración del archivo central sobre la importancia de mantener los controles de acceso de personal al archivo central.
Como evidencia de la actividad de control, se enviará la herramienta de control de ingreso al archivo central debidamente diligenciada y con las verificación trimestral realizada y en caso de identificarse desviaciones, se remitirán los soportes de sensibilización al responsable de la administración del archivo central.</t>
  </si>
  <si>
    <t>Trimestralmente, el(los) responsable(s) de la administración del archivo central realizará(n) un cruce de los registros de acceso contra las solicitudes de ingreso al archivo central, el cual, tiene como propósito la verificación del control de ingreso al archivo central en cumplimiento de las directrices establecidas por el Subsistema Interno de Gestión Documental y Archivo.
En caso de encontrar desviaciones en el cruce de la información, el(la) gestor(a) del proceso de gestión documental sensibilizará al responsable de la administración del archivo central sobre la importancia de mantener los controles de acceso de personal al archivo central.
Como evidencia de la actividad de control, se enviará la herramienta de control de ingreso al archivo central debidamente diligenciada y con las verificaciones realizadas y en caso de identificarse desviaciones, se remitirán los soportes de sensibilización al responsable de la administración del archivo central.</t>
  </si>
  <si>
    <t>El(los) responsable(s) de la administración del archivo central</t>
  </si>
  <si>
    <t>(Número de verificaciones realizadas al instrumento de control de ingreso al archivo central / 4 verificaciones programadas) * 100</t>
  </si>
  <si>
    <t>Gestión Logística</t>
  </si>
  <si>
    <t>Administrar, gestionar y supervisar los bienes de apoyo a la operación y servicios logísticos para el normal funcionamiento de la entidad, dando cumplimiento a lo establecido en la normativa vigente.</t>
  </si>
  <si>
    <t>Registrar  las cuentas clientes de los servicios públicos de las Unidades Operativas  y de nuevos predios sobre los que la Secretaría Distrital de Integración Social debe asumir el pago de los Servicios Públicos</t>
  </si>
  <si>
    <t>R-GL-002</t>
  </si>
  <si>
    <t>Inadecuada administración de los bienes en  diferentes unidades operativas de la entidad.</t>
  </si>
  <si>
    <t>Posibilidad de pérdida reputacional en la imagen institucional de la Secretaría Distrital de Integración Social por fallas en la ampliación de los procedimientos de inventarios, debido al desconocimiento y/o desviación en la ejecución de las actividades asociadas con la gestión de los bienes de inventarios.</t>
  </si>
  <si>
    <t>Trimestralmente, el funcionario(a) o contratista asignado(a) por el Subdirector(a) Administrativo(a) y Financiero(a), es el responsable de realizar y acompañar las pruebas representativas con el objetivo de controlar los bienes de inventarios a las unidades operativas de la Entidad. 
En caso tal, de no realizar las pruebas representativas, se enviará un documento técnico justificando la razón por la cuál no se realizaron las pruebas representativas y se procederá a ejecutar la actividad en el siguiente periodo. 
Como evidencia de la actividad de control, se remitirán los formatos firmados de las pruebas representativas realizadas o el documento técnico de justificación.</t>
  </si>
  <si>
    <t>El funcionario(a) o contratista asignado(a) por el Subdirector(a) Administrativo(a) y Financiero(a)</t>
  </si>
  <si>
    <t>(Unidades operativas con prueba representativa/Total de Unidades Operativas)*100</t>
  </si>
  <si>
    <t>Los bienes asignados a un responsable se transfieren a otro responsable sin autorización y sin enviar información al grupo de inventarios de la Subdirección Administrativa y Financiera</t>
  </si>
  <si>
    <t>Cada vez que se requiera el funcionario o contratista referente de inventarios revisa que la información contenida en el "Formato traslado, reintegro de bienes para baja, salida de bienes del almacén o reintegro de bienes para reubicación (FOR-GL-001)" corresponda con lo registrado en el sistema de gestión de bienes para la aplicación de los traslados remitidos por las Subdirecciones Técnicas y Locales.
En caso tal de no realizar la verificación, es necesario requerir a la Subdirección de Investigación e Información un reporte desde SEVEN para ejecutar el control de verificación sobre los traslados de bienes.
Como evidencia se remite cuadro de Excel de los traslados aplicados mensualmente o solicitud de la información a la Subdirección de Investigación e Información.</t>
  </si>
  <si>
    <t>El funcionario(a) o contratista asignado(a) por el Subdirector(a) Administrativo(a) y Financiero(a</t>
  </si>
  <si>
    <t>(Matriz de traslados reportada / 10 Matrices de y traslados programadas)*100</t>
  </si>
  <si>
    <t>Falta de oportunidad en el suministro de información en tiempo real del inicio y/o terminación de contratos de arrendamiento y apertura de  Unidades Operativas</t>
  </si>
  <si>
    <t>Semestralmente, el funcionario o contratista asignado por el líder del proceso será el responsable de realizar una socialización de sensibilización que tiene como objetivo promover el uso responsable de los bienes en la entidad. En el evento que no se pueda llevar a cabo la campaña de sensibilización se envían correos electrónicos haciendo énfasis en el uso responsable de los bienes y el cumplimiento de los procedimientos y lineamientos establecidos por el proceso de gestión logística.
Como evidencia se tienen los listados de asistencia a las socializaciones de sensibilización o los correos electrónicos de uso responsable de los bienes.</t>
  </si>
  <si>
    <t>2 listados semestrales de asistencia a la socialización o correos semestrales de uso responsable de los bienes</t>
  </si>
  <si>
    <t>R-GL-003</t>
  </si>
  <si>
    <t xml:space="preserve">Posibilidad de realizar pagos extemporáneos y de reconexiones lo que ocasionaría cobros adicionales al consumo de los servicios públicos y  la suspensión temporal de los mismos por parte de las empresas que suministran estos servicios, generando inconvenientes en la prestación de los servicios misionales que ofrece la Secretaría Distrital de Integración Social a los usuarios. </t>
  </si>
  <si>
    <t>Mensualmente, el funcionario(a) o contratista delegado(a) por el Subdirector(a) Administrativo(a) y Financiero(a) solicita a la Subdirección de Plantas Físicas, Subdirecciones locales y Direcciones Técnicas las actas que contienen información de los predios que entran en funcionamiento y así mismo de los que dejan de funcionar (inclusión y exclusión de predios) con el propósito de actualizar oportunamente las bases de datos y realizar el pago masivo de los servicios públicos para así prevenir el pago extemporáneo de los mismos.
En caso  de que no se realice la actualización de las bases de datos de los servicios públicos, se remitirán los correos de solicitud de notificación de novedades en la inclusión y exclusión de predios a la Subdirección de Plantas Físicas, Subdirecciones locales y Direcciones Técnicas.
Como evidencia se cuenta con la bases de datos de servicios públicos actualizada con la información obtenida a partir de las actas entregadas por la Subdirección de  Plantas Físicas, Subdirecciones Locales y Direcciones Técnicas o correos electrónicos.</t>
  </si>
  <si>
    <t>(Número de bases de datos actualizadas / 10 bases de datos programados para la vigencia) * 100
Nota, avance trimestral:
I. 1 matriz 10%
II. 3 matrices 30%
III. 3 matrices 30%
IV: 3 matrices 30%</t>
  </si>
  <si>
    <t>Gestión Jurídica</t>
  </si>
  <si>
    <t>Establecer los lineamientos jurídicos de la Secretaría Distrital de Integración Social, a través de la asesoría y conceptualización, la prevención del daño antijurídico y la gestión de la defensa judicial y administrativa con el fin de dar cumplimiento a las actuaciones de la Entidad en el marco de la normatividad vigente</t>
  </si>
  <si>
    <t>Revisar y evaluar los requisitos legales vigentes y otros aplicables a los 20 procesos del Sistema de Gestión de la Entidad</t>
  </si>
  <si>
    <t>Circular  No 009 - 28/02/2023</t>
  </si>
  <si>
    <t>R-GJ-001</t>
  </si>
  <si>
    <t xml:space="preserve">No se identifican oportunamente los diferentes cambios normativos aplicables a la gestión de la entidad por cada una de las dependencias. </t>
  </si>
  <si>
    <t xml:space="preserve">
Posibilidad de incurrir en inseguridad jurídica en la operación y la prestación de los servicios sociales, por la identificación inoportuna de los requisitos legales aplicables a las dependencias de la Entidad.</t>
  </si>
  <si>
    <t xml:space="preserve">En el primer y tercer trimestre de la vigencia, el administrador del procedimiento de Requisitos legales solicita a las dependencias de la Entidad, mediante correo electrónico, la actualización de la matriz de requisitos legales, conforme a lo establecido en el Procedimiento identificación y seguimiento de requisitos legales y otros aplicables, Código PCD-GJ-001.  Con base en esta información, el administrador del procedimiento analiza y evalúa la matriz de requisitos legales de la Entidad en el segundo y cuarto trimestre de la vigencia.
En caso de no recibir la información de las dependencias, en el tiempo establecido, el administrador de procedimiento procede a remitir memorando interno a los directivos de las dependencias correspondientes, solicitando la identificación de requisitos legales aplicables a través de la matriz.
Como evidencia se cuenta con 2 matrices evaluadas(junio y diciembre que contienen los requisitos legales de la entidad.
Adicional, correos de solicitud (marzo y septiembre) y/o de recepción de insumos .  </t>
  </si>
  <si>
    <t>Administrador del procedimiento Requisitos Legales y otros aplicables</t>
  </si>
  <si>
    <t>(No de matrices de  requisitos legales aplicables de la Entidad actualizada/ 2 matrices de  requisitos legales aplicables de la Entidad programadas)100
1 trimestre: 25%, Solicitud de insumos (requisitos legales de los procesos)
2 trimestre: 25%. Publicación en la pagina web de la Entidad, de la evaluación de la matriz de  requisitos legales aplicables de la Entidad del  1 semestre
3 trimestre: 25%, Solicitud de insumos (requisitos legales de los procesos)
4 trimestre 25%. Publicación en la pagina web de la Entidad, de la evaluación de la matriz de  requisitos legales aplicables de la Entidad del  2 semestre</t>
  </si>
  <si>
    <t xml:space="preserve">100% 
que equivale a 2 evaluaciones publicadas de las matrices de  requisitos legales aplicables de la Entidad </t>
  </si>
  <si>
    <t xml:space="preserve">Recepcionar, analizar, procesar, proyectar y dar respuesta a los diferentes requerimientos que se allegan a la Oficina Asesora Jurídica. </t>
  </si>
  <si>
    <t>R-GJ-002</t>
  </si>
  <si>
    <t xml:space="preserve">No se reporta con calidad y oportunamente la información necesaria para dar respuesta a los  requerimientos judiciales de la Entidad, por parte de las dependencias misionales </t>
  </si>
  <si>
    <t>Posibilidad de afectación en la defensa jurídica de la entidad frente a  los pronunciamientos  judiciales y administrativos en contra de los intereses institucionales, debido a desviaciones en la información suministrada por las dependencias misionales para responder oportunamente los requerimientos judiciales.</t>
  </si>
  <si>
    <t xml:space="preserve">
El jefe de la Oficina Jurídica a través del gestor del Proceso, remitirá trimestralmente a las dependencias misionales de la Entidad (Direcciones y Subdirecciones), memorados internos con las recomendaciones para la prevención del daño antijurídico. Que a su vez, son los parámetros definidos para la entrega de los insumos que permitan dar respuesta a los requerimientos judiciales solicitados a la Oficina Jurídica.  
En caso de no remitir el memorando con las recomendaciones para la prevención del daño antijurídico,  se convocará a reuniones a las dependencias misionales de la entidad, con una frecuencia trimestral, con el fin de socializar los parámetros definidos para la entrega de los insumos necesarios para dar respuesta a los requerimientos judiciales solicitados a la Oficina Jurídica
Como evidencia se adjuntara un memorando con periodicidad trimestral o un listado de asistencia de la reunión.
</t>
  </si>
  <si>
    <t xml:space="preserve">
Gestor del Proceso de Gestión Jurídica</t>
  </si>
  <si>
    <t>(Número de memorandos de comunicación remitidos/ 4 memorandos programados) 100</t>
  </si>
  <si>
    <t>100% que corresponde a 4 memorandos de comunicación remitidos</t>
  </si>
  <si>
    <t>Sistema de gestión</t>
  </si>
  <si>
    <t>Coordinar la implementación y mantenimiento del sistema de gestión, mediante la definición de las directrices institucionales aplicables en el marco de la normativa y requisitos identificados, con el fin de consolidar la operación de la entidad y promover su mejora.</t>
  </si>
  <si>
    <t>Establecer las directrices para la creación, actualización o derogación de los documentos; la formulación, actualización y seguimiento de los indicadores de gestión; la administración de riesgos; y el autocontrol, el seguimiento y aseguramiento de los procesos.</t>
  </si>
  <si>
    <t>R-SG-001</t>
  </si>
  <si>
    <t>1. Algunos gestores de proceso y dependencia no cuentan con los conocimientos específicos que son necesarios para promover la apropiación de las directrices del Sistema de Gestión.</t>
  </si>
  <si>
    <t>Posibilidad de que se generen desviaciones en la gestión institucional por la falta de implementación de los lineamientos del Sistema de Gestión, derivada de una falta de conocimiento y apropiación del modelo de operación por procesos.</t>
  </si>
  <si>
    <t>Anualmente, los profesionales del equipo de gestores de la Subdirección de Diseño, Evaluación y Sistematización para el Sistema de Gestión-SG realizan inducción al rol de los gestores de proceso y dependencia, mediante la presentación de los ejes temáticos definidos en el mecanismo interno de socialización del SG, con el fin de suministrar los conceptos básicos que debe conocer el gestor para el desempeño de sus responsabilidades. 
En caso que el gestor no asista a la inducción general o, posterior a ella, cada vez que se reciba notificación de designación de un nuevo gestor de proceso o dependencia, se realizará el envío del acceso a los recursos de inducción y socialización que se encuentran disponibles en la caja de herramientas del módulo web del SG (mapa de procesos).
Como evidencia se cuenta el registro de asistencia a la inducción o correo de envío de las herramientas de inducción, según corresponda.</t>
  </si>
  <si>
    <t>Profesionales del Equipo de Gestores de la Subdirección de Diseño, Evaluación y Sistematización para el Sistema de Gestión</t>
  </si>
  <si>
    <t>(N° de gestores que asistieron a inducción o recibieron acceso a los recursos en el periodo / N° de gestores designados en el periodo)*100
Nota: El resultado del indicador para el cierre de la vigencia corresponde al calculo acumulado.</t>
  </si>
  <si>
    <t>Anualmente, el(la) Director(a) de Análisis y Diseño Estratégico o Subdirector(a) de Diseño, Evaluación y Sistematización, remiten un memorando dirigido a los líderes de proceso y jefes de dependencia, recordando las responsabilidades de los gestores de proceso y dependencia y/o recomendando la designación de profesionales calificados para el cumplimiento del rol. En caso de no remitir memorando, se genera correo informativo de comunicación interna que divulgue masivamente las responsabilidades de los gestores. Como evidencia se cuenta con el memorando o el correo de comunicación interna, según corresponda.</t>
  </si>
  <si>
    <t>Director(a) de Análisis y Diseño Estratégico o Subdirector(a) de Diseño, Evaluación y Sistematización</t>
  </si>
  <si>
    <t>(N° de memorandos o comunicaciones enviadas / N° de memorandos o comunicaciones programados para envío) * 100
Meta: 1 memorando o comunicación.</t>
  </si>
  <si>
    <t>Consolidar el Plan de Ajuste y Sostenibilidad del Modelo Integrado de Planeación y Gestión-MIPG, y establecer las orientaciones para la implementación de las Políticas de Gestión y Desempeño y el componente ambiental.</t>
  </si>
  <si>
    <t>R-SG-002</t>
  </si>
  <si>
    <t>1. Retrasos en la ejecución o reporte de las actividades definidas en el Plan de ajuste y sostenibilidad del MIPG, por parte de las dependencias responsables de las políticas de gestión y desempeño.</t>
  </si>
  <si>
    <t>Posibilidad de que el Plan de ajuste y sostenibilidad del MIPG no alcance un cumplimiento sobresaliente (&gt;=90%), por retrasos en las actividades programadas.</t>
  </si>
  <si>
    <t>Trimestralmente, los profesionales del equipo de gestores del Sistema de Gestión de la SDES, reciben los reportes de los líderes de las políticas de gestión y desempeño, y validan los avances reportados con sus respectivas evidencias, generando las observaciones o vistos buenos a que haya lugar.
En caso de identificar retrasos o incumplimientos, se generan alertas dirigidas a los líderes responsables. Si algún líder de política no realiza el reporte, se presentan los resultados en el Comité Institucional de Gestión y Desempeño, informando las dependencias que no presentaron avance.
Como evidencias se cuenta con el Plan de ajuste y sostenibilidad consolidado y publicado con los seguimientos por trimestre; además de los memorandos o correos de alerta o actas del CIGD, cuando corresponda.</t>
  </si>
  <si>
    <t>(N° de seguimientos al Plan de ajuste y sostenibilidad del MIPG realizados / N° de seguimientos al Plan de ajuste y sostenibilidad del MIPG programados)*100
Meta: tres (3) seguimientos realizados.</t>
  </si>
  <si>
    <t>Evaluar de manera independiente la gestión institucional, desarrollando los roles asignados a la Oficina de Control Interno de acuerdo con la normativa vigente, aportando las recomendaciones correspondientes, para el mejoramiento continuo de la gestión institucional.</t>
  </si>
  <si>
    <t>Realizar seguimiento al estado del plan de mejoramiento</t>
  </si>
  <si>
    <t>R-AC-001</t>
  </si>
  <si>
    <t xml:space="preserve">Debido a la ausencia de puntos de control previo a la solicitud de publicación del plan de mejoramiento (de origen interno) institucional </t>
  </si>
  <si>
    <t>Posibilidad de que se afecte la calidad y la seguridad de la información del plan de mejoramiento (de origen interno) institucional, al momento de su diligenciamiento debido a la ausencia de controles por tratarse de una hoja de cálculo (Archivo Excel).</t>
  </si>
  <si>
    <t xml:space="preserve">Mensualmente, el profesional de la OCI responsable de solicitar la publicación del plan de mejoramiento institucional (de origen interno), verifica la información consignada de acuerdo con lo establecido en los procedimientos Formulación Plan de Mejoramiento (PCD-PE-017) y Seguimiento al Plan de Mejoramiento (PCD-AC-001), y a las instrucciones de diligenciamiento de los formatos Registro y control del plan de mejoramiento (FOR-AC-001) e Identificación de responsables por acción (FOR-PE-057), dejando como registro, la emisión de un correo electrónico a los profesionales de la OCI, informado el resultado de la verificación a la calidad y seguridad de la información. 
Si una vez publicado el plan mejoramiento institucional se mantienen debilidades en la calidad y seguridad de la información consignada, el profesional de la OCI responsable de solicitar la publicación del plan de mejoramiento institucional, informa al jefe de la OCI para que notifique de manera oficial a la(s) dependencia(s) responsable(s) de la ejecución o coordinación de la acción, según el caso, la importancia de ajustar la inconsistencia de la información con oportunidad. </t>
  </si>
  <si>
    <t xml:space="preserve">Profesional de la OCI responsable de solicitar la publicación del plan de mejoramiento institucional </t>
  </si>
  <si>
    <t>12 correos electrónicos de verificación a la calidad y seguridad de la información del plan de mejoramiento institucional
Nota: el avance en cada trimestre es de 25%</t>
  </si>
  <si>
    <t>Inspección, Vigilancia y Control</t>
  </si>
  <si>
    <t>Realizar actividades de asesoría técnica, verificación y seguimiento al cumplimiento de estándares de calidad, con el fin de promover la mejora en la calidad de la prestación de los servicios sociales del Distrito Capital de acuerdo a la normativa vigente y a la competencia otorgada a la Secretaría Distrital de Integración Social.</t>
  </si>
  <si>
    <t>Realizar visitas de Inspección y vigilancia a los diferentes servicios sociales, aplicando el IUV para la verificación del cumplimiento de los estándares técnicos de calidad</t>
  </si>
  <si>
    <t>Circular N° 11 - 14/03/2023</t>
  </si>
  <si>
    <t>R-IVC-001</t>
  </si>
  <si>
    <t>En algunos casos el equipo de verificación del proceso no cuenta con unidad de criterio para la evaluación del cumplimiento de los estándares de calidad durante las visitas de verificación.</t>
  </si>
  <si>
    <t>Posibilidad que el resultado de las visitas no refleje el estado real de cumplimiento de los estándares, ocasionando pérdida de interés por cumplir con los estándares de calidad, disminución de calidad del servicio, pérdida de credibilidad institucional, posibles sanciones por parte de un ente de control o regulador, lo que ocurre porque el equipo de verificación no cuenta con unidad de criterio para la evaluación del cumplimiento de los estándares de calidad.</t>
  </si>
  <si>
    <t>El líder del equipo de Inspección y Vigilancia de la Subsecretaría de manera conjunta con los líderes de los equipos técnicos de las Subdirecciones, anualmente por cada servicio social sujeto a Inspección y Vigilancia, convocan a una reunión de equipo con los profesionales interdisciplinarios encargados de realizar asistencia técnica y verificación de estándares de calidad y/o otros lineamientos, con el fin de unificar criterios frente a los requisitos que se deben cumplir en la prestación de los servicios sociales. 
En el caso de no realizarse la reunión programada, se realizarán reuniones cuando se modifiquen o actualicen los estándares o lineamientos por servicio social sujeto a Inspección y Vigilancia en la vigencia.
Como evidencia de esta actividad se cuenta con las actas de  reunión y/o planillas de asistencia.</t>
  </si>
  <si>
    <t>Líder del equipo de Inspección y Vigilancia de la Subsecretaría</t>
  </si>
  <si>
    <t>(Número de reuniones de los equipos técnicos realizadas / Número de reuniones de los equipos técnicos programadas) * 100
Nota: son 2 servicios sociales sujetos a inspección y vigilancia</t>
  </si>
  <si>
    <t>Revisar los instrumentos que contienen los resultados de las visitas y generar informes de resultados del cumplimiento de los estándares de calidad y otros lineamientos para cada institución visitada</t>
  </si>
  <si>
    <t>R-IVC-002</t>
  </si>
  <si>
    <t xml:space="preserve">El proceso no cuenta con un sistema de información que permita procesar o administrar la información que se genera en el desarrollo de las actividades establecidas. </t>
  </si>
  <si>
    <t>Posibilidad de pérdida de bases de datos en Excel, que contengan información básica de las instituciones prestadoras de servicios sociales, así como la trazabilidad de las visitas de verificación de estándares de calidad u otros lineamientos, ocasionando toma de decisiones basada en información inconsistente/incompleta, errores en los reportes que se generan, pérdida de trazabilidad para la entidad, pérdida de credibilidad institucional, sanciones por parte de un ente de control o regulador, debido a que no se cuenta con un sistema de información que administre y consolide toda la información resultado de las visitas.</t>
  </si>
  <si>
    <t>El profesional administrativo del equipo de Inspección y Vigilancia del nivel central, realiza mensual el cotejo entre la información actualizada en las bases de datos y los instrumentos únicos de verificación (físicos) entregados por los profesionales encargados de realizar la verificación de estándares a instituciones o establecimientos prestadores de servicios sociales en el Distrito Capital, con el fin de mantener actualizada y de forma completa la información de las instituciones y los resultados de las visitas. Una vez se hace el cotejo se realiza una copia de los archivos en Excel con el historial de visitas por servicio. 
En caso de que se identifique alguna inconsistencia en el registro de la información, se solicita realizar el ajuste de manera inmediata, según corresponda.
Como evidencia de esta actividad se cuenta con las bases de datos actualizadas mensualmente para cada servicio.</t>
  </si>
  <si>
    <t>Profesional administrativo del equipo de Inspección y Vigilancia</t>
  </si>
  <si>
    <t xml:space="preserve">(Número de copias backup del consolidado de visitas de los servicios sociales realizadas en el periodo / Número de copias del consolidado de visitas de los servicios sociales programadas en el periodo) * 100 </t>
  </si>
  <si>
    <t>El profesional administrativo del equipo de Inspección y Vigilancia realiza el seguimiento trimestral a la Subdirección de Investigación e Información, sobre la producción del aplicativo "Sistema de Información y Registro de los Servicios Sociales" (SIRSS),de acuerdo a las especificaciones técnicas presentadas, para evidenciar el avance de creación del mismo. 
De no poder realizarla en el tiempo programado el seguimiento, se realizará en el mes siguiente.
Como evidencias quedan los correos o actas o ayudas de memorias y listados de asistencia.</t>
  </si>
  <si>
    <t>El profesional administrativo del equipo de Inspección y Vigilancia realiza el seguimiento trimestral a la Subdirección de Investigación e Información, sobre la producción del aplicativo "Sistema de Información y Registro de los Servicios Sociales" (SIRSS), de acuerdo a las especificaciones técnicas presentadas, para evidenciar el avance de creación del mismo. 
De no poder realizarla en el tiempo programado el seguimiento, se realizará en el mes siguiente.
Como evidencias quedan los correos o actas o ayudas de memorias y listados de asistencia.</t>
  </si>
  <si>
    <t xml:space="preserve">(Número de seguimientos realizados de la producción del aplicativo SIRSS / Número de seguimientos programados de la producción del aplicativo SIRSS) *100 </t>
  </si>
  <si>
    <t>El profesional administrativo del equipo de Inspección y Vigilancia realiza backup mensuales de las bases de datos de la información general producida (Resultados de verificación de estándares, lineamientos e inscritos), con el objetivo de salvaguardar la información de las visitas de verificación de condiciones de operación realizadas por el equipo de Inspección y Vigilancia. 
En caso tal de no poder realizar el backup, se realizará en la segunda semana del mes siguiente.
Como evidencia queda el Link ONEDRIVE del backup mensual de IVC.</t>
  </si>
  <si>
    <t>(Número de backups realizados / Número de backups programados) * 100
Nota: para cada trimestre se contaran con 3 backups.</t>
  </si>
  <si>
    <t>PROCESO SISTEMA DE GESTIÓN
FORMATO FORMULACIÓN Y SEGUIMIENTO A INDICADORES DE GESTIÓN</t>
  </si>
  <si>
    <t>Código: FOR-SG-010</t>
  </si>
  <si>
    <t>Versión: 2</t>
  </si>
  <si>
    <t>Fecha: Memo  I2021033080 - 02/11/2021</t>
  </si>
  <si>
    <t>PERIODO DEL SEGUIMIENTO:</t>
  </si>
  <si>
    <t>De</t>
  </si>
  <si>
    <t>Enero</t>
  </si>
  <si>
    <t>A</t>
  </si>
  <si>
    <t>Septiembre</t>
  </si>
  <si>
    <t>FORMULACIÓN DEL INDICADOR</t>
  </si>
  <si>
    <t>SEGUIMIENTO DEL INDICADOR</t>
  </si>
  <si>
    <t>Cuadro de control 1: Seguimiento indicadores según lo programado hasta el corte del informe</t>
  </si>
  <si>
    <t>Cuadro de control 2: Seguimiento indicadores según meta anual programada</t>
  </si>
  <si>
    <t>Ubicación estratégica</t>
  </si>
  <si>
    <t>Identificación general</t>
  </si>
  <si>
    <t>Características indicador</t>
  </si>
  <si>
    <t>Horizonte</t>
  </si>
  <si>
    <t>Febrero</t>
  </si>
  <si>
    <t>Marzo</t>
  </si>
  <si>
    <t>Abril</t>
  </si>
  <si>
    <t>Mayo</t>
  </si>
  <si>
    <t>Junio</t>
  </si>
  <si>
    <t>Julio</t>
  </si>
  <si>
    <t>Agosto</t>
  </si>
  <si>
    <t>Octubre</t>
  </si>
  <si>
    <t>Noviembre</t>
  </si>
  <si>
    <t>Diciembre</t>
  </si>
  <si>
    <t>Proceso institucional</t>
  </si>
  <si>
    <t>Objetivo estratégico al que aporta el Indicador</t>
  </si>
  <si>
    <t>Código del indicador</t>
  </si>
  <si>
    <t>Fecha de oficialización del indicador</t>
  </si>
  <si>
    <t>Nombre del indicador</t>
  </si>
  <si>
    <t>Objetivo del indicador</t>
  </si>
  <si>
    <t>Factor crítico de éxito</t>
  </si>
  <si>
    <t>Tipo de indicador</t>
  </si>
  <si>
    <t>Fórmula de cálculo</t>
  </si>
  <si>
    <t>Fuente de datos</t>
  </si>
  <si>
    <t>Descripción del método de cálculo</t>
  </si>
  <si>
    <t>Unidad de medida del indicador</t>
  </si>
  <si>
    <t>Evidencia</t>
  </si>
  <si>
    <t>Periodicidad del indicador</t>
  </si>
  <si>
    <t>Tendencia anual del indicador</t>
  </si>
  <si>
    <t>Línea base</t>
  </si>
  <si>
    <t>Unidad de medida de la línea base</t>
  </si>
  <si>
    <t>Meta del indicador</t>
  </si>
  <si>
    <t>Análisis anual</t>
  </si>
  <si>
    <t>Resultado del indicador acumulado</t>
  </si>
  <si>
    <t>Programado del indicador acumulado</t>
  </si>
  <si>
    <t>Porcentaje de avance acumulado</t>
  </si>
  <si>
    <t>Resultado del indicador para la vigencia</t>
  </si>
  <si>
    <t>Meta anual del indicador para la vigencia</t>
  </si>
  <si>
    <t>Porcentaje de avance para la vigencia</t>
  </si>
  <si>
    <t>Gráfica</t>
  </si>
  <si>
    <t>No Aplica</t>
  </si>
  <si>
    <t>ATC-001</t>
  </si>
  <si>
    <t>Circular No. 007 del 28/02//2022</t>
  </si>
  <si>
    <t>Respuestas a requerimientos realizados por la ciudadanía, entregadas oportunamente</t>
  </si>
  <si>
    <t xml:space="preserve">Determinar el nivel de cumplimiento en los tiempos de entrega, de las respuestas a los requerimientos de la ciudadanía </t>
  </si>
  <si>
    <t>Reporte oportuno al SIAC del cambio del designado por parte de las áreas.
Agilidad en la aprobación de la respuesta, para continuar con su respectivo trámite.</t>
  </si>
  <si>
    <t>Eficiencia</t>
  </si>
  <si>
    <t>(No. de respuestas a requerimientos de la ciudadanía entregadas dentro de los términos en el periodo / No. total de requerimientos con respuesta definitiva en el periodo) *100</t>
  </si>
  <si>
    <t>Bogotá te escucha Sistema Distrital de quejas y soluciones - SDQS.</t>
  </si>
  <si>
    <t xml:space="preserve">Identificar en el reporte del SDQS, la hoja denominada "Indicadores de gestión":
1. Numerador: corresponde al valor de la columna "Gestión oportuna".
2. Denominador: corresponde al valor de la columna "Total general".
Nota: para el cálculo del indicador de la vigencia, tanto el numerador como el denominador corresponderán a la suma de todos los periodos. </t>
  </si>
  <si>
    <t>Porcentaje</t>
  </si>
  <si>
    <t>Reporte SDQS</t>
  </si>
  <si>
    <t>Trimestral</t>
  </si>
  <si>
    <t>ATC-002</t>
  </si>
  <si>
    <t>Respuestas coherentes con los requerimientos realizados por la ciudadanía</t>
  </si>
  <si>
    <t>Determinar el nivel de  coherencia en las respuestas a los requerimientos de la ciudadanía.</t>
  </si>
  <si>
    <t>Conocimiento del tema por parte del designado para dar la respuesta. 
Tener claridad sobre los servicios sociales para dar respuesta a los requerimientos.</t>
  </si>
  <si>
    <t>Efectividad</t>
  </si>
  <si>
    <t>(No. de respuestas coherentes con los requerimientos de la ciudadanía (establecido por el aplicativo Epi-info) en el periodo / No. total de requerimientos de la muestra establecida por el aplicativo Epi-info, del periodo) * 100</t>
  </si>
  <si>
    <t>Bogotá te escucha Sistema Distrital de quejas y soluciones
Reporte estadístico del aplicativo Epi-info</t>
  </si>
  <si>
    <t xml:space="preserve">1. Identificar el número total de respuestas definitivas a requerimientos ciudadanos entregados mensualmente a la ciudadanía (tamaño de la población), las cuales se exportan del Sistema Distrital para la Gestión de Peticiones Ciudadanas – Bogotá te escucha-, SDQS.
2. Ingresar mensualmente al aplicativo Epi-info el número de requerimientos con respuesta definitiva para obtener el tamaño de la muestra a evaluar (la muestra es establecida según la fórmula* con un margen de confiabilidad del 90%, margen de error del 10% y una ocurrencia del 0,5; estos márgenes los establece el SIAC y serán constantes durante la vigencia).
3. Ingresar en hoja de Excel (macro) el tamaño de la muestra y el tamaño de la población para obtener aleatoriamente los requerimientos a evaluar.
4. Ubicar los requerimientos seleccionados en la base de datos exportada mensualmente de Bogotá te escucha -SDQS-, y descargar la respuesta definitiva para verificar el criterio de coherencia.
5.  Evaluar que la respuesta emitida corresponda a lo solicitado por el/la ciudadano/a.
6. Consolidar trimestralmente las bases de datos con respuestas y criterio de coherencia verificado durante el mes (la cual corresponde al denominador del indicador).
7.Si el dato arrojado (cumple -Sí) para el atributo de coherencia será el numerador del indicador.  
*Nota: para el cálculo del indicador de la vigencia, tanto el numerador como el denominador corresponderán a la suma de todos los periodos. 
* </t>
  </si>
  <si>
    <t>Reporte Epi-info</t>
  </si>
  <si>
    <t>ATC-7733-001</t>
  </si>
  <si>
    <t>Respuestas a requerimientos de Control Político entregadas oportunamente</t>
  </si>
  <si>
    <t xml:space="preserve">Determinar el nivel de cumplimiento en los tiempos de entrega de las respuestas proyectadas a los requerimientos (Proposiciones, Derechos de petición) allegados a la SDIS por el Concejo y el Congreso de la República. </t>
  </si>
  <si>
    <t xml:space="preserve">Cumplimiento por parte de las dependencias, de la remisión de los insumos para la consolidación y respuesta final del requerimiento, dentro de los tiempos establecidos </t>
  </si>
  <si>
    <t>(No. de respuestas a requerimientos del Concejo y el Congreso de la República entregadas dentro de los términos en el periodo / No. Total de requerimientos del Concejo y el Congreso de la República cuyo tiempo de respuesta vence en el periodo) *100</t>
  </si>
  <si>
    <t>*Archivo físico y registros digitales.
*Matriz de seguimiento.</t>
  </si>
  <si>
    <t xml:space="preserve">Identificar en la matriz de seguimiento:
1. Cantidad total de requerimientos cuyos términos vencen en el periodo (denominador)
2. De ese total, la cantidad de respuestas realizadas en los términos (numerador).
Nota: para el cálculo del indicador de la vigencia, tanto el numerador como el denominador corresponderán a la suma de todos los periodos. </t>
  </si>
  <si>
    <t>*Matriz de Seguimiento</t>
  </si>
  <si>
    <t>Mensual</t>
  </si>
  <si>
    <t>ATC-7733-002</t>
  </si>
  <si>
    <t xml:space="preserve">Respuestas oportunas a solicitudes de conceptos sobre proyectos de Acuerdo y de Ley </t>
  </si>
  <si>
    <t>Determinar el nivel de cumplimiento en los tiempos de entrega de los conceptos a proyectos de Acuerdo y de Ley.</t>
  </si>
  <si>
    <t>Cumplimiento por parte de las dependencias, en  la remisión de los insumos para la consolidación y respuesta final de la solicitud de conceptos a proyectos de ley y de acuerdo, dentro de los tiempos establecidos.</t>
  </si>
  <si>
    <t>(No. de respuestas a solicitudes de conceptos sobre proyectos de Acuerdo y de Ley, entregadas dentro de  los términos establecidos en el periodo / No. total de solicitudes de conceptos a proyectos de Ley y de Acuerdo, cuyo tiempo de respuesta vence en el periodo *100)</t>
  </si>
  <si>
    <t>Identificar en la matriz de seguimiento:
1. Cantidad total de solicitudes de conceptos sobre proyectos de Acuerdo y de Ley, cuyos términos vencen en el periodo según los tiempos establecidos en el Decreto 438 de 2019 (denominador).
2. De ese total, se identifica la cantidad de respuestas  entregadas en los términos según los tiempos establecidos en el Decreto 438 de 2019 (numerador).
Nota: para el cálculo del indicador de la vigencia, tanto el numerador como el denominador corresponderán a la suma de todos los periodos.</t>
  </si>
  <si>
    <t>AC-002</t>
  </si>
  <si>
    <t>Cumplimiento a las actividades de liderazgo estratégico del Plan Anual de Auditoría</t>
  </si>
  <si>
    <t>Monitorear el cumplimiento de las actividades del rol de Liderazgo estratégico del Plan Anual de Auditoría, con el fin de asegurar la ejecución de las funciones y competencias de la oficina de control interno.</t>
  </si>
  <si>
    <t>Ejecución de las actividades aprobadas por el Comité Institucional de Coordinación del Sistema de Control Interno</t>
  </si>
  <si>
    <t>Eficacia</t>
  </si>
  <si>
    <t>(Número de actividades de liderazgo estratégico ejecutadas en el periodo / Número de actividades de liderazgo estratégico   programadas para el periodo) *100</t>
  </si>
  <si>
    <t>*Plan Anual de Auditoría
*Actas Comité Institucional de Coordinación del Sistema de Control Interno</t>
  </si>
  <si>
    <t>El numerador corresponde al número de sesiones ordinarias del Comité Institucional de Coordinación del Sistema de Control Interno realizadas en el periodo de la medición.
El denominador corresponde al número de sesiones ordinarias del Comité Institucionales de Coordinación del Sistema de Control Interno programadas en el periodo de la medición.
Nota: el resultado del indicador al final de la vigencia será el resultado del último dato cuantitativo.</t>
  </si>
  <si>
    <t xml:space="preserve">1. Plan Anual de Auditoría
2. Actas comités Institucionales </t>
  </si>
  <si>
    <t>AC-003</t>
  </si>
  <si>
    <t>Cumplimiento a las actividades de Enfoque hacia la prevención del Plan Anual de Auditoría</t>
  </si>
  <si>
    <t>Monitorear el cumplimiento de las actividades del rol de Enfoque hacia la prevención del Plan Anual de Auditoría, con el fin de asegurar la ejecución de las funciones y competencias de la oficina de control interno</t>
  </si>
  <si>
    <t>(Número de actividades de Enfoque hacia la prevención ejecutadas en el periodo  / Número de actividades de Enfoque hacia la prevención programadas o solicitadas para el periodo) *100</t>
  </si>
  <si>
    <t>*Plan Anual de Auditoría
*Registros de la sensibilización sobre el Sistema de control Interno, la transparencia y el autocontrol
*Alertas preventivas emitidas
*Tablero de control acompañamiento audiencias contractuales
(Por solicitud)   
*Registros del diligenciamiento de las diferentes dependencias de la entidad del FURAG</t>
  </si>
  <si>
    <t>El numerador corresponde al número de actividades finalizadas en el periodo de la medición de acuerdo con lo establecido en el Plan Anual de Auditoría para el rol de Enfoque hacia la prevención. 
El denominador corresponde al número de actividades programadas o solicitadas para finalizar en el periodo de la medición, de acuerdo con lo establecido en el Plan Anual de Auditoría para el rol de Enfoque hacia la prevención. 
Nota: el resultado del indicador al final de la vigencia será el promedio de los resultados de acuerdo con la periodicidad del indicador.</t>
  </si>
  <si>
    <t>1. Plan Anual de Auditoría
2. Registros de la  Sensibilización sobre el Sistema de control Interno, la transparencia y el autocontrol
2. Alertas preventiva emitida por la Oficina de control interno
3. Tablero de control acompañamiento  audiencias contractuales  
4. Registros del diligenciamiento de las diferentes dependencias de la entidad del FURAG</t>
  </si>
  <si>
    <t>AC-004</t>
  </si>
  <si>
    <t>Cumplimiento a las actividades de Evaluación de la gestión del Riesgo  del Plan Anual de Auditoría</t>
  </si>
  <si>
    <t>Monitorear el cumplimiento de las actividades del rol de Evaluación de la gestión del Riesgo del Plan Anual de Auditoría, con el fin de asegurar la ejecución de las funciones y competencias de la oficina de control interno</t>
  </si>
  <si>
    <t>(Número de actividades ejecutadas de Evaluación de la gestión del Riesgo en el periodo  / Número de actividades de Evaluación de la gestión del Riesgo programadas para el periodo) *100</t>
  </si>
  <si>
    <t>*Plan Anual de Auditoría
*Informe de evaluación a la gestión del riesgo publicado.
*Registros de la jornada de sensibilización en administración de riesgos.
*Registros de la medición del nivel de confianza del aseguramiento realizado por los proveedores de segunda línea, a los controles definidos en el mapa de aseguramiento institucional.</t>
  </si>
  <si>
    <t>El numerador corresponde al número de actividades finalizadas en el periodo de la medición de acuerdo con lo establecido en el Plan Anual de Auditoría para el rol de Evaluación de la gestión del Riesgo.
El denominador corresponde al número de actividades programadas para finalizar en el periodo de la medición de acuerdo con lo establecido en el Plan Anual de Auditoría para el rol de Evaluación de la gestión del Riesgo.
Nota: el resultado del indicador al final de la vigencia será el promedio de los resultados de acuerdo con la periodicidad del indicador.</t>
  </si>
  <si>
    <t>1. Plan Anual de Auditoría
2. Informe de evaluación a la gestión del riesgo publicado.
3. Registros de la jornada de sensibilización en administración de riesgos. 
4. Registros de la medición del nivel de confianza del aseguramiento realizado por los proveedores de segunda línea, a los controles definidos en el mapa de aseguramiento institucional.</t>
  </si>
  <si>
    <t>Semestral</t>
  </si>
  <si>
    <t>AC-005</t>
  </si>
  <si>
    <t>Cumplimiento a las actividades de Evaluación independiente del Plan Anual de Auditoría</t>
  </si>
  <si>
    <t>Monitorear el cumplimiento de las actividades del rol de Evaluación y seguimiento  independiente del Plan Anual de Auditoría, con el fin de asegurar la ejecución de las funciones y competencias de la oficina de control interno</t>
  </si>
  <si>
    <t>(Número de actividades ejecutadas de Evaluación y seguimiento en el periodo  / Número de actividades de Evaluación y seguimiento programadas para el periodo) *100</t>
  </si>
  <si>
    <t xml:space="preserve">*Plan Anual de Auditoría
*Informes de auditorías internas publicados 
*Informes de seguimiento  publicados
*Formato Registro y control del plan de mejoramiento publicado  </t>
  </si>
  <si>
    <t>El numerador corresponde al número de actividades finalizadas en el periodo de la medición de acuerdo con lo establecido en el Plan Anual de Auditoría para el rol de Evaluación y seguimiento  independiente.
El denominador corresponde al número de actividades programadas para finalizar en el periodo de la medición, de acuerdo con lo establecido en el Plan Anual de Auditoría para el rol de Evaluación y seguimiento  independiente.
Nota: el resultado del indicador al final de la vigencia será el promedio de los resultados de acuerdo con la periodicidad del indicador.</t>
  </si>
  <si>
    <t xml:space="preserve">1. Plan Anual de Auditoría
2. Informes de auditorías internas publicados 
3.Informes de seguimiento de publicados 
4. Formato Registro y control del plan de mejoramiento publicado </t>
  </si>
  <si>
    <t>AC-006</t>
  </si>
  <si>
    <t>Cumplimiento a las actividades de Relación con entes externos de control del Plan Anual de Auditoría</t>
  </si>
  <si>
    <t>Monitorear el cumplimiento de las actividades del rol de Relación con entes externos de control del Plan Anual de Auditoría, con el fin de asegurar la ejecución de las funciones y competencias de la oficina de control interno</t>
  </si>
  <si>
    <t>(Número de actividades de Relación con entes externos de control ejecutadas en el periodo / Número de actividades de Relación con entes externos de control solicitadas para el periodo) *100</t>
  </si>
  <si>
    <t>*Plan Anual de Auditoría
*Registros de acompañamiento a los entes externos de control (atención a requerimientos, respuestas a informes de auditorías y visitas de control fiscal, entre otros)</t>
  </si>
  <si>
    <t>El numerador corresponde al número de actividades finalizadas en el periodo de la medición de acuerdo con lo establecido en el Plan Anual de Auditoría para el rol de Relación con entes externos de control. 
El denominador corresponde al número de actividades solicitadas para finalizar en el periodo de la medición de acuerdo con lo establecido en el Plan Anual de Auditoría para el rol de Relación con entes externos de control 
Nota: el resultado del indicador al final de la vigencia será el promedio de los resultados de acuerdo con la periodicidad del indicador.</t>
  </si>
  <si>
    <t xml:space="preserve">1. Plan Anual de Auditoría
2. Registros de acompañamiento a los entes externos de control </t>
  </si>
  <si>
    <t>CE-001</t>
  </si>
  <si>
    <t>Circular 009 de 28/02/2023</t>
  </si>
  <si>
    <t>Clientes internos satisfechos con la atención de la Oficina Asesora de Comunicaciones</t>
  </si>
  <si>
    <t>Identificar el nivel de satisfacción de las dependencias de la SDIS, respecto a la gestión adelantada por la Oficina Asesora de Comunicaciones.</t>
  </si>
  <si>
    <t>Calidad y oportunidad  en la atención de solicitudes recibidas por la Oficina Asesora de Comunicaciones.</t>
  </si>
  <si>
    <t>(No. de clientes internos satisfechos en el periodo / No. de clientes internos encuestados en el periodo) * 100</t>
  </si>
  <si>
    <t>Encuestas diligenciadas por los servidores de la Secretaría Distrital de Integración Social.</t>
  </si>
  <si>
    <t>Se realiza el envío de la encuesta a los correos institucionales y/o mensajería instantánea de las áreas demandantes de servicios, invitándolos  a calificar la gestión de la Oficina Asesora de Comunicaciones. La encuesta es tabulada y analizada por el profesional a cargo del Sistema de Gestión; el nivel de satisfacción se obtendrá al calcular el numerador  el cual corresponde  al No. de clientes internos satisfechos en el periodo y denominador al No. de clientes internos encuestados en el periodo.</t>
  </si>
  <si>
    <t xml:space="preserve">Tabulación de la encuesta </t>
  </si>
  <si>
    <t xml:space="preserve">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 </t>
  </si>
  <si>
    <t>CE-002</t>
  </si>
  <si>
    <t>Noticias o información  de la entidad publicada en medios de comunicación.</t>
  </si>
  <si>
    <t xml:space="preserve">Monitorear en los medios de comunicación externa la orientación positiva,   y neutra de las noticias o información publicada sobre la gestión de la entidad. </t>
  </si>
  <si>
    <t xml:space="preserve">Análisis de noticias  e  información positiva y neutra publicada en medios de comunicación, relacionadas con la gestión de la Secretaría Distrital de Integración Social para la toma oportuna de decisiones. </t>
  </si>
  <si>
    <t>(No. de noticias o información positiva y neutra  en medios de comunicación acerca de la gestión de la entidad en el periodo / No. total de noticias o información monitoreadas    en el periodo) * 100</t>
  </si>
  <si>
    <t xml:space="preserve">Monitoreo de medios </t>
  </si>
  <si>
    <t xml:space="preserve"> Identificar , clasificar y cuantificar   en el informe mensual de monitoreo de medios de comunicación, el registro de  noticias o información  de la entidad.
Para identificar el índice de noticias positivas, y neutras, se calculará el numerador  el cual corresponde  al No. de noticias o información positiva y neutra  en medios de comunicación acerca de la gestión de la entidad en el periodo y el denominador al No. total de noticias o información monitoreados en el periodo.
 </t>
  </si>
  <si>
    <t xml:space="preserve">Informe mensual de monitoreo de medios y remisión a los correos del cuerpo directivo de la entidad. </t>
  </si>
  <si>
    <t>CE-004</t>
  </si>
  <si>
    <t>Oportunidad en la publicación y divulgación de la información en la página web institucional</t>
  </si>
  <si>
    <t xml:space="preserve">Identificar la efectividad en la gestión de la oficina Asesora de Comunicaciones ante solicitudes de publicación en la página web institucional </t>
  </si>
  <si>
    <t xml:space="preserve">Cumplimiento de la  publicación y divulgación de  información en la página web institucional solicitadas por las diferentes áreas. </t>
  </si>
  <si>
    <t>(No. de contenido publicado en la página web del periodo reportado/No.de solicitudes de publicación recibidas  de las dependencias)*100</t>
  </si>
  <si>
    <t>Bitácora de registro de solicitudes</t>
  </si>
  <si>
    <t xml:space="preserve">Se Cuantifica el número de solicitudes de publicación de información gestionadas por parte de la Oficina Asesora de Comunicaciones. El nivel de  cumplimiento  de divulgación de información se obtendrá al calcular el numerador el cual corresponde  al No. De contenido publicado en la página web del periodo reportado y denominador al No. de solicitudes de publicación recibidas  de las dependencias.
 </t>
  </si>
  <si>
    <t>Bitácora de registro de solicitudes por dependencia con registro de gestión.</t>
  </si>
  <si>
    <t xml:space="preserve">Gestión ambiental </t>
  </si>
  <si>
    <t>GA-002</t>
  </si>
  <si>
    <t>Circular No. 014 del 29/03/2023</t>
  </si>
  <si>
    <t>Aumento del porcentaje de implementación de los lineamientos ambientales en las unidades operativas activas establecidas.</t>
  </si>
  <si>
    <t xml:space="preserve">Establecer el porcentaje de unidades operativas que aumentaron en mínimo un digito porcentual el nivel de implementación de los lineamientos ambientales, en las unidades operativas activas que para la vigencia 2022 obtuvieron un porcentaje inferior al 95%, bajo el proceso de intervención ambiental institucional.  </t>
  </si>
  <si>
    <t>*Subsanación de necesidades ambientales establecidas en la vigencia 2022 por cada una de las unidades operativas a las que les aplica.
*Atención oportuna por parte de las unidades operativas a los responsables de desarrollar la medición de la implementación de los lineamientos ambientales institucionales de conformidad a la programación establecida.  
*Actualización constante de la programación de intervenciones ambientales de conformidad a la dinámica de la entidad y factores externos que modifiquen la disponibilidad de la unidades operativas para el desarrollo de la intervención.</t>
  </si>
  <si>
    <t xml:space="preserve">(Número de unidades operativas con aumento del porcentaje de implementación de los lineamientos ambientales institucionales / Número de unidades operativas activas establecidas) * 100  </t>
  </si>
  <si>
    <t>*Lista y acta de asistencia de la intervención ambiental de seguimiento (medición del nivel de implementación de los lineamientos ambientales institucionales).
*Base de datos con los resultados porcentuales de la implementación de los lineamientos ambientales 2022 vs 2023 de las unidades operativas establecidas.</t>
  </si>
  <si>
    <t>Numerador: de las actas de intervención ambiental de seguimiento  (medición del nivel de implementación de los lineamientos ambientales institucionales) se debe sumar las unidades operativas evaluadas que aumentaron en mínimo un digito porcentual la implementación de los lineamientos ambientales.
Denominador: de la base de datos con los resultados porcentuales de la implementación de los lineamientos ambientales 2022, se tomará el número de unidades operativas activas en la vigencia 2023 y que para la vigencia 2022 obtuvieron un porcentaje inferior al 95%, bajo el proceso de intervención ambiental institucional.
Nota: El avance acumulado del indicador se toma con base en el último dato reportado en el cuarto trimestre.</t>
  </si>
  <si>
    <t>*Acta de intervención con su respectiva lista de asistencia
*Base de Excel con el análisis comparativo de  resultados vigencia 2022 vs 2023.</t>
  </si>
  <si>
    <t>Anual</t>
  </si>
  <si>
    <t>No aplica</t>
  </si>
  <si>
    <t>GEC-001</t>
  </si>
  <si>
    <t>Circular No. 011 del 14/03/2023</t>
  </si>
  <si>
    <t>Solicitud de liquidaciones y terminaciones anticipadas tramitadas</t>
  </si>
  <si>
    <t>Determinar el número de liquidaciones tramitadas de contratos, convenios y terminaciones anticipadas en el periodo, gestionadas por el equipo de Liquidaciones para la firma de los ordenadores del gasto. En las liquidaciones las partes establecen las condiciones jurídicas, técnicas y financieras, que le pongan  fin al negocio jurídico, respetando las condiciones contractuales pactadas y cumpliendo a cabalidad con los principios generales que rigen el estatuto de contratación para la administración pública.</t>
  </si>
  <si>
    <t>Radicación para tramite de liquidación dentro de los términos legales y con la documentación pertinente, de acuerdo a lo estipulado en el artículo 60 de la Ley 80 de 1993, modificado por el artículo 217 del Decreto Nacional 019 del 2012 y el artículo 11 de la Ley 1150 del 2007.</t>
  </si>
  <si>
    <t>(No. de solicitudes de liquidaciones tramitadas en el periodo / No. de solicitudes de liquidaciones radicadas en el período) * 100</t>
  </si>
  <si>
    <t>Base de datos consolidada de liquidaciones y terminaciones  anticipadas</t>
  </si>
  <si>
    <t>Se toma el número de solicitudes de liquidaciones y terminaciones anticipadas tramitadas por el equipo post contractual (liquidaciones) en el periodo del 1 al 30 de cada mes y se divide en el número de solicitudes radicadas en el periodo del 1 al 30 de cada mes. Por cien. 
Nota1: se entiende por tramitadas las liquidaciones exitosas o con acta de cierre financiero.
Nota2: el resultado del indicador al final de la vigencia será acumulado.</t>
  </si>
  <si>
    <t>Base consolidada de liquidaciones y terminaciones  anticipadas con el resumen de la gestión realizada</t>
  </si>
  <si>
    <t>GEC-002</t>
  </si>
  <si>
    <t>Solicitudes de modificaciones tramitadas</t>
  </si>
  <si>
    <t>Establecer el porcentaje de solicitudes tramitadas en la Subdirección de Contratación de modificaciones contractuales de Ley 80 de 1993 y/o Decreto 092 de 2007 (diferentes a los contratos de prestación de servicios profesionales y/o de apoyo a la gestión), frente a las solicitudes de modificación radicadas.</t>
  </si>
  <si>
    <t>Radicación del trámite con el término y justificación enmarcada en los principios de la contratación estatal</t>
  </si>
  <si>
    <t>(No. de modificaciones contractuales (Ley 80 de 1993 y/o Decreto 092 de 2007) diferentes a los contratos de prestación de servicios profesionales y/o de apoyo a la gestión tramitadas dentro del término / No. total de solicitudes de modificación contractuales radicadas) * 100</t>
  </si>
  <si>
    <t>Base de datos de seguimiento de modificaciones Contractuales diferentes a contratos de prestación de servicios profesionales y/o de apoyo a la gestión</t>
  </si>
  <si>
    <t>Se toman las modificaciones tramitadas dentro del termino  en el periodo del 1 al 30 de cada mes y se divide sobre las modificaciones radicadas  en el periodo del 1 al 30 de cada mes. Por cien.
Nota1: se define tramitadas como las solicitudes que suscribieron contratos con éxito / solicitudes rechazadas por la Subdirección de Contratación / solicitudes desistidas por el área o por el contratista.
Nota2: el termino indicado es 10 días hábiles desde la fecha de entrega de la solicitud de modificación en la Subdirección de Contratación
Nota3: el resultado del indicador al final de la vigencia será acumulado.</t>
  </si>
  <si>
    <t>Registro de seguimiento en base de datos de seguimiento de modificaciones Contractuales diferentes a contratos de prestación de servicios profesionales y/o de apoyo a la gestión</t>
  </si>
  <si>
    <t>GEC-003</t>
  </si>
  <si>
    <t xml:space="preserve">Solicitudes de procesos de contratación de prestación de servicios profesionales o apoyo a la gestión tramitadas. </t>
  </si>
  <si>
    <t xml:space="preserve">
Establecer el nivel de cumplimiento de la Subdirección de Contratación mediante la cuantificación de las solicitudes de contratación de prestación de servicios profesionales o apoyo a la gestión tramitadas versus las radicadas.
</t>
  </si>
  <si>
    <t>Radicación de los procesos contractuales formulados en el Plan Anual de Adquisiciones que cuenten con los lineamientos establecidos en el procedimiento Contratación de prestación de servicios profesionales y/o apoyo a la gestión  PCD-GEC-001</t>
  </si>
  <si>
    <t>(No. de solicitudes de  contratación de prestación de servicios profesionales o de apoyo a la gestión tramitadas / No. de solicitudes de contratación de prestación de servicios profesionales o de apoyo a la gestión radicados en la Subdirección de Contratación) * 100</t>
  </si>
  <si>
    <t>Base de datos de contratación de servicios profesionales o de apoyo a la gestión</t>
  </si>
  <si>
    <t>Se toma el número de las solicitudes de contratación de prestación de servicios profesionales o de apoyo a la gestión tramitadas por la Subdirección de Contratación en el mes y se divide en el numero de las solicitudes de contratación de prestación de servicios profesionales o de apoyo a la gestión  radicados por las dependencias en la Subdirección de Contratación en el mes. Por cien.
Nota1: Las solicitudes de contratación de prestación de servicios profesionales o apoyo a la gestión enmarca únicamente recurso humano.
Nota2: se define tramitado como las solicitudes de contratación que se envían a elaboración de memorando de cumplimiento de requisitos y ejecución 
Nota3: el resultado del indicador al final de la vigencia será acumulado.</t>
  </si>
  <si>
    <t xml:space="preserve">Base de datos de contratación prestación servicios profesionales o de apoyo a la gestión </t>
  </si>
  <si>
    <t>GEC-004</t>
  </si>
  <si>
    <t>Solicitud de procesos de selección tramitados</t>
  </si>
  <si>
    <t>Establecer el porcentaje de solicitudes  de selección tramitadas por la Subdirección de Contratación frente a las solicitudes de selección radicadas.</t>
  </si>
  <si>
    <t>Radicación del trámite con el término y justificación enmarcada en los principios de la contratación estatal.</t>
  </si>
  <si>
    <t xml:space="preserve">(Número de procesos de selección tramitadas / Número total de solicitudes de contratación de selección  radicadas)*100.
</t>
  </si>
  <si>
    <t xml:space="preserve">Base de datos de seguimiento de procesos de selección. </t>
  </si>
  <si>
    <t>Se toma el numero de procesos de selección tramitadas y registrados en la matriz de seguimiento de procesos de selección en el periodo comprendido en cada trimestre de la vigencia. 
Posteriormente, se divide el valor anterior en el número de procesos de selección radicadas ante la Subdirección de Contratación en el periodo comprendido en cada trimestre de la vigencia. Por cien
Nota1: se define tramitadas como las solicitudes que suscribieron contratos con éxito / solicitudes rechazadas por la Subdirección de Contratación / solicitudes desistidas por el área o por el contratista. 
Nota2: el resultado del indicador al final de la vigencia será acumulado.</t>
  </si>
  <si>
    <t>Matriz de procesos de selección</t>
  </si>
  <si>
    <t>GEC-006</t>
  </si>
  <si>
    <t>Solicitudes de procesos de contratación directa reguladas en la Ley 80 tramitadas</t>
  </si>
  <si>
    <t>Establecer el porcentaje de solicitudes tramitadas de nuevas contrataciones que requiera la entidad correspondientes a causales de contratación directa de la Ley 80 de 1993 exceptuando los descritos en el literal H del numeral 4 del articulo segundo de la Ley 1150 de 2007 - contratos de prestación de servicios profesionales y/o de apoyo a la gestión...) frente a las solicitudes radicadas por las áreas.</t>
  </si>
  <si>
    <t>(No. Solicitudes de procesos de contratación directa  tramitadas  / No. total de solicitudes de contratación directa radicadas) * 100</t>
  </si>
  <si>
    <t>Base de datos de seguimiento de nuevas contrataciones diferentes a contratos de prestación de servicios profesionales y/o de apoyo a la gestión</t>
  </si>
  <si>
    <t>Se toma el numero de solicitudes de nuevas contrataciones (exceptuando los descritos en el literal H del numeral 4 del articulo segundo de la Ley 1150 de 2007 - contratos de prestación de servicios profesionales y/o de apoyo a la gestión...) tramitadas por la Subdirección de Contratación en el periodo comprendido por cada trimestre de la vigencia
Posteriormente, se divide el valor anterior en el número de solicitudes de contratación directa radicadas en el periodo comprendido por cada trimestre de la vigencia. 
Nota1: se define tramitadas como las solicitudes que suscribieron contratos con éxito / solicitudes rechazadas por la Subdirección de Contratación / solicitudes desistidas por el área o por el contratista.
Nota2: el resultado del indicador acumulado será la sumatoria de cada trimestre.</t>
  </si>
  <si>
    <t>Base de datos con el registro de seguimiento a las nuevas contrataciones que requiera la entidad correspondientes a causales de contratación directa de la Ley 80 de 1993.</t>
  </si>
  <si>
    <t>GEC-007</t>
  </si>
  <si>
    <t>Solicitudes de convenios regulados por el Decreto 092 2017 tramitadas.</t>
  </si>
  <si>
    <t>Establecer el porcentaje de convenios regulados por el Decreto  092 de 2017 tramitadas, frente a las solicitudes radicadas por las áreas.</t>
  </si>
  <si>
    <t>(No. de procesos de contratos o convenios nuevos tramitadas  / No. total de solicitudes radicadas) * 100</t>
  </si>
  <si>
    <t>Base de datos con el registro de seguimiento a los convenios de asociación celebrados de manera directa o a través de un proceso competitivo conforme lo establece el Decreto  092 de 2017</t>
  </si>
  <si>
    <t>Se toma el numero de solicitudes de   convenios regulados por el Decreto 092 2017 tramitadas por la subdirección de contratación
Posteriormente, se divide el valor anterior en el número de solicitudes de convenios requeridos por las dependencias mediante radicado a la  Subdirección de Contratación en el periodo comprendido por cada trimestre de la vigencia. 
Nota1: se define tramitadas como las solicitudes en las que se suscribieron convenios con éxito / solicitudes con procesos de selección desiertas/ rechazadas por la Subdirección de Contratación.
Nota2: el resultado del indicador acumulado será la sumatoria de trimestre.</t>
  </si>
  <si>
    <t>GIF-7565-001</t>
  </si>
  <si>
    <t>Construcción y reforzamiento y/o restitución de equipamientos</t>
  </si>
  <si>
    <t>Determinar el número de obras construidas, reforzadas y/o restituidas en relación con los predios administrados por la Secretaría Distrital de Integración Social, para garantizar la prestación de los servicios sociales.</t>
  </si>
  <si>
    <t>Gestión predial, asignación de recursos, desarrollo de estudios y diseños completos, obtención de Licencias de construcción, Gestión precontractual (Contratos adjudicados y legalizados), cumplimiento de protocolos de bioseguridad en respuesta a situaciones de emergencia social y sanitaria, así como el seguimiento adecuado.</t>
  </si>
  <si>
    <t>(No. de proyectos construidos, reforzados y/o restituidos/ No. de proyectos programados para construir, reforzar y/o restituir) *100</t>
  </si>
  <si>
    <t>Plan de acción proyecto estratégico 7565 - Subdirección de Plantas Físicas.</t>
  </si>
  <si>
    <t>El indicador se mide con respecto a los proyectos de obra nueva, reforzamiento y/o restitución terminados, de la programación anual de la meta.
La magnitud programada para la vigencia 2023, será de 2 proyectos de reforzamiento estructural y/o restitución.</t>
  </si>
  <si>
    <t>Informes de interventoría o supervisión o acta de terminación.</t>
  </si>
  <si>
    <t>GIF-7565-002</t>
  </si>
  <si>
    <t>Circular No. 007 del 28/03/2022</t>
  </si>
  <si>
    <t>Nivel de cumplimiento de seguridad y salubridad de los inmuebles administrados por la SDIS.</t>
  </si>
  <si>
    <t>Determinar el nivel de cumplimiento de seguridad y salubridad de los inmuebles administrados por la Secretaría Distrital de integración Social.</t>
  </si>
  <si>
    <t>Asignación de recursos, cumplimiento de protocolos de bioseguridad en respuesta a situaciones de emergencia social y sanitaria y seguimiento adecuado.</t>
  </si>
  <si>
    <t>(No. de equipamientos con intervenciones de mantenimiento / Total de equipamientos de la Secretaría Distrital de Integración Social) *100</t>
  </si>
  <si>
    <t>Base de datos de mantenimiento.</t>
  </si>
  <si>
    <t>El indicador se mide con respecto a las intervenciones terminadas en modalidad de reparaciones locativas, optimización de infraestructura o realizadas por personal técnico de la subdirección de plantas físicas, con respecto al total de equipamientos administrados por la SDIS, que para la vigencia 2023 será de 498 equipamientos, y su meta de ejecución será al menos el 60%.
Para calcular el avance del indicador se realizará con el último reporte de la vigencia.</t>
  </si>
  <si>
    <t>Gestión de soporte y mantenimiento tecnológico</t>
  </si>
  <si>
    <t>SMT-001</t>
  </si>
  <si>
    <t>Circular No. 010 del 31/03/2022</t>
  </si>
  <si>
    <t>Satisfacción de los usuarios de la mesa de servicio.</t>
  </si>
  <si>
    <t>Calcular el porcentaje de satisfacción de los usuarios de la mesa de servicio  a través de la calificación otorgada en la herramienta Aranda (calificaciones entre 4 y 5), respecto a la meta porcentual establecida para el periodo, con el fin de evaluar la satisfacción de los usuarios de los servicios tecnológicos.</t>
  </si>
  <si>
    <t xml:space="preserve">Solución efectiva y oportuna de los casos de la mesa de servicio </t>
  </si>
  <si>
    <t>Porcentaje de casos de mesa  de servicio calificados en la herramienta Aranda como excelente o bueno (puntajes entre 4 y 5) / Meta porcentual de satisfacción de los usuarios de la mesa de servicio para el periodo.</t>
  </si>
  <si>
    <t>Reporte en Excel de la herramienta "Aranda" generada el  día 5 hábil de cada mes</t>
  </si>
  <si>
    <t>1. Identificar en el reporte mensual de la herramienta Aranda Query Manager, la cantidad de casos de mesa de servicio calificados como excelente o bueno (entre 4 y 5)  en el periodo.
2.  Identificar en el reporte mensual de la herramienta Aranda Query Manager, la cantidad de casos de mesa de servicio calificados en el periodo
3. Comparar el número de casos calificados como excelente o bueno, con el total de casos calificados.
4. Comparar el porcentaje anterior, con la meta porcentual de satisfacción de los usuarios de la mesa de servicio para el periodo.</t>
  </si>
  <si>
    <t>Reporte en Excel de la herramienta  "Aranda"</t>
  </si>
  <si>
    <t>SMT-7741-002</t>
  </si>
  <si>
    <t>Circular No. 005 del 11/02/2022</t>
  </si>
  <si>
    <t>Casos gestionados a través de la mesa de servicios tecnológicos</t>
  </si>
  <si>
    <t>Calcular el porcentaje de casos recibidos por la mesa de servicios en un periodo de tiempo que fueron atendidos por la Subdirección de Investigación e Información, respecto a la meta porcentual establecida para el periodo, con el fin de medir la efectividad en la solución de las solicitudes de servicios tecnológicos por parte de la Subdirección de Investigación e Información.</t>
  </si>
  <si>
    <t>Gestión efectiva de los casos de la mesa de servicio tecnológica</t>
  </si>
  <si>
    <t>(Porcentaje de casos recibidos en mesa de servicio en el periodo, que se encuentren atendidos / Meta porcentual de atención de casos para el periodo)</t>
  </si>
  <si>
    <t>1. Solicitar el resultado del seguimiento trimestral por dependencias al Plan de Acción Institucional Integrado a la Subdirección de Diseño, Evaluación y Sistematización (Reporte en Excel y Acta del Comité Institucional de Gestión y Desempeño) 
2. Sumar el porcentaje de cumplimiento en el Plan de Acción Institucional Integrado de las dependencias Dirección de Análisis y Diseño Estratégico, Subdirección de Diseño, Evaluación y Sistematización, Subdirección de Investigación e Información y Oficina Asesora de Comunicaciones y dividirlo entre el número de dependencias analizadas 
Notas: 
*Para el reporte del I trimestre (corte a 30 de marzo ) se toma la información del reporte del Plan de Acción Institucional Integrado con corte al 31 de diciembre de la vigencia anterior.</t>
  </si>
  <si>
    <t>Reporte en Excel de la herramienta  "Aranda" sobre los casos de la Mesa de servicios tecnológicos creados en el mes de medición.</t>
  </si>
  <si>
    <t>4.Adelantar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</si>
  <si>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TH-001</t>
  </si>
  <si>
    <t>Disminución de la brecha de conocimiento mediante las jornadas de capacitación</t>
  </si>
  <si>
    <t>Monitorear el comportamiento de la brecha generada entre el conocimiento existente y el esperado, con la implementación del plan institucional de capacitación PIC</t>
  </si>
  <si>
    <t>Aplicación oportuna del test pre y post por parte de los capacitadores</t>
  </si>
  <si>
    <t xml:space="preserve">(Número de personas que diligenciaron el postest y que superaron la calificación del pretest / número de personas que diligenciaron las evaluaciones pre y postest)*100 </t>
  </si>
  <si>
    <r>
      <t>Formatos de evaluación pre y post diligenciados</t>
    </r>
    <r>
      <rPr>
        <sz val="9"/>
        <color rgb="FFFF0000"/>
        <rFont val="Arial"/>
        <family val="2"/>
      </rPr>
      <t xml:space="preserve">
</t>
    </r>
  </si>
  <si>
    <t>Primero registrar para cada servidor participante, la calificación de la evaluación pre test y luego registrar el valor de la evaluación post test, posteriormente calcular del 100% de las personas que diligenciaron la evaluación pre y post test, cuántos incrementaron su calificación.
Nota: El reporte de avances se encuentra sujeto a las actividades ejecutadas de acuerdo con la programación.</t>
  </si>
  <si>
    <t>Matriz de resultados de evaluaciones Pre y Post test con el porcentaje de incremento individual que contenga el número de personas que alcanzaron superar la brecha</t>
  </si>
  <si>
    <t>TH-002</t>
  </si>
  <si>
    <t>Nivel de satisfacción de los funcionarios frente a las actividades para el bienestar</t>
  </si>
  <si>
    <t>Establecer el nivel de satisfacción de los funcionarios frente a las actividades del plan de bienestar</t>
  </si>
  <si>
    <t>Diligenciamiento oportuno de encuestas de satisfacción de las actividades del plan de bienestar</t>
  </si>
  <si>
    <t xml:space="preserve">(Número total de personas con nivel  de satisfacción excelente en el periodo + número total de personas con nivel de satisfacción bueno en el periodo)  / (Número total de personas encuestadas en el periodo según la muestra)*100
</t>
  </si>
  <si>
    <t xml:space="preserve">Encuestas de satisfacción de actividades de bienestar diligenciadas </t>
  </si>
  <si>
    <t xml:space="preserve">Medir el grado de satisfacción de las actividades del plan de bienestar sobre una muestra de funcionarios participantes. Calcular la suma del número de personas que contestaron la encuesta como "excelente" y "bueno" y sumar sus resultados . El resultado anterior se relaciona con el número de personas encuestadas, según la muestra. </t>
  </si>
  <si>
    <t xml:space="preserve">Una Matriz de encuestas tabuladas de satisfacción para cada trimestre.
</t>
  </si>
  <si>
    <r>
      <rPr>
        <sz val="9"/>
        <rFont val="Arial"/>
        <family val="2"/>
      </rPr>
      <t xml:space="preserve">                            
88%
</t>
    </r>
    <r>
      <rPr>
        <b/>
        <sz val="9"/>
        <color rgb="FF7030A0"/>
        <rFont val="Arial"/>
        <family val="2"/>
      </rPr>
      <t xml:space="preserve">
</t>
    </r>
  </si>
  <si>
    <t>TH-007</t>
  </si>
  <si>
    <t xml:space="preserve">Cobertura del Plan de Bienestar e Incentivos 
</t>
  </si>
  <si>
    <t>Fomentar la participación de los servidores públicos de la entidad, en las actividades formuladas en el plan de bienestar e incentivos.</t>
  </si>
  <si>
    <t>Participación de los Servidores públicos de la Entidad</t>
  </si>
  <si>
    <t>(Número de Servidores públicos participantes/ Número total de servidores públicos activos en el periodo.)*100</t>
  </si>
  <si>
    <t>Listados de Asistencia y/o Documentos que sustenten la participación en la actividad</t>
  </si>
  <si>
    <t>Una Matriz con los nombres de los servidores y todas las actividades en las que participó, y cuando sean presenciales se tomarán los listados de asistencia y se relacionaran en la matriz.
Se toma la suma de la columna "Total Cobertura" de cada uno de los meses del trimestre para el numerador, y  el dato del denominador se toma del total de registros de la matriz de cada uno de los meses del trimestre.
Nota : Todas las participaciones en las diferentes actividades, de los servidores públicos, serán registradas en la Matriz, sin embargo para efectos de cobertura solo se tendrá en cuenta una participación por servidor durante la vigencia.</t>
  </si>
  <si>
    <t>Matriz de control de participación en actividades programadas de Bienestar</t>
  </si>
  <si>
    <t>TH-008</t>
  </si>
  <si>
    <t xml:space="preserve">Frecuencia de Accidentalidad de la SDIS
</t>
  </si>
  <si>
    <t>Monitorear el  comportamiento de la accidentalidad, con el fin de implementar acciones de prevención y corrección de los agentes causantes.</t>
  </si>
  <si>
    <t>Reporte oportuno de accidentes de trabajo por parte de colaboradores</t>
  </si>
  <si>
    <t>(N° accidentes de trabajo del periodo / N° total de Colaboradores activos del periodo)* 100</t>
  </si>
  <si>
    <t>*Formato único de reportes de accidentes de trabajo
*Matriz Registros de accidentalidad 
* Base de datos ARL
* Bases de datos de funcionarios de planta y contratistas</t>
  </si>
  <si>
    <t>Determinar el número de accidentes presentados en un periodo, tomando la información de la matriz de accidentalidad, columna mes reporte de AT,  en relación con el número total de los colaboradores activos de la entidad. Para lo cual se tendrá en cuenta la siguiente tabla de rangos:
Rango % Avance
0 a 1,80% - 100% Sobresaliente
1,81% a 3,80% - 75% Satisfactorio
&gt; 3,81% - 5,0% Deficiente
Nota: La línea de referencia para este indicador es 1.80% mensual, lo que significa que los valores superiores generan una alerta y los inferiores un buen desempeño.</t>
  </si>
  <si>
    <t>Base de datos de accidentalidad</t>
  </si>
  <si>
    <t xml:space="preserve">
0,60%
</t>
  </si>
  <si>
    <r>
      <t xml:space="preserve">
1,8%
</t>
    </r>
    <r>
      <rPr>
        <b/>
        <sz val="9"/>
        <color rgb="FF7030A0"/>
        <rFont val="Arial"/>
        <family val="2"/>
      </rPr>
      <t/>
    </r>
  </si>
  <si>
    <t>TH-009</t>
  </si>
  <si>
    <t>Ausentismo por causa médica en la SDIS</t>
  </si>
  <si>
    <t>Verificar el impacto de las actividades en promoción y prevención que se ejecutan, a través del Monitoreo del ausentismo por causa medicas.</t>
  </si>
  <si>
    <t>Reporte oportuno de incapacidades</t>
  </si>
  <si>
    <r>
      <t xml:space="preserve">(No. de días de ausencia por incapacidad laboral y común en el periodo / (No. de días de trabajo programados en la entidad para el periodo * el número de servidores activos del periodo)*100
</t>
    </r>
    <r>
      <rPr>
        <sz val="9"/>
        <color rgb="FF7030A0"/>
        <rFont val="Arial"/>
        <family val="2"/>
      </rPr>
      <t/>
    </r>
  </si>
  <si>
    <t xml:space="preserve">* Base de datos ARL
* Bases de datos de trabajadores de planta
* Información de incapacidades medicas </t>
  </si>
  <si>
    <t>Calcular el número de días de ausencia por incapacidad medica laboral y común presentados en un periodo en relación con el número total de días programados por la entidad para laborar.  Para lo cual se tendrá en cuenta la siguiente tabla de rangos:
Rango %  Avance
0 a 1,60% - 100% Sobresaliente
1,61% a 3,40% - 75% Satisfactorio
&gt; 3,41% - 50% Deficiente
Nota: La línea de referencia para este indicador es 1.6% mensual, lo que significa que los valores superiores generan una alerta y los inferiores un buen desempeño.</t>
  </si>
  <si>
    <t>Matriz de registro de incapacidades filtrada para el período</t>
  </si>
  <si>
    <t xml:space="preserve">
0,36%
</t>
  </si>
  <si>
    <t xml:space="preserve">
1,6%
</t>
  </si>
  <si>
    <t>TH-010</t>
  </si>
  <si>
    <t>Circular No. 017 del 24 Abril/2023</t>
  </si>
  <si>
    <t>Seguimiento a la Provisión de Empleos en la SDIS</t>
  </si>
  <si>
    <t>Realizar el monitoreo a los empleos ocupados o cubiertos  del total de empleos que conforman la planta de la SDIS</t>
  </si>
  <si>
    <t>Implementación de las estrategias definidas en el Plan de Vacantes y Provisión de empleos de la vigencia 2023.</t>
  </si>
  <si>
    <t>(Número de empleos provistos en el periodo/Número total de cargos de planta establecidos en el Decreto vigente)*100</t>
  </si>
  <si>
    <t>* Base de datos con la Planta de empleos de la SDIS
* Nombramientos (Actos Administrativos)</t>
  </si>
  <si>
    <t>Primero determinar el número de empleos provistos en el período, tomando la información del total de vinculados de la matriz de registro, posteriormente verificar con la base de datos con la planta vigente de empleos de la SDIS.
Nota: El denominador será el total de la planta de empleos de la Entidad, según el decreto que esté vigente para el momento de la medición.</t>
  </si>
  <si>
    <t>Matriz de registro donde se evidencie la cantidad de empleos provistos en el período</t>
  </si>
  <si>
    <t xml:space="preserve">82%
</t>
  </si>
  <si>
    <r>
      <t xml:space="preserve">
</t>
    </r>
    <r>
      <rPr>
        <sz val="9"/>
        <rFont val="Arial"/>
        <family val="2"/>
      </rPr>
      <t>Porcentaje</t>
    </r>
  </si>
  <si>
    <t xml:space="preserve">TH-7748-001 </t>
  </si>
  <si>
    <t>Presupuesto ejecutado del proyecto de inversión</t>
  </si>
  <si>
    <r>
      <t>Realizar seguimiento al presupuesto ejecutado para cada meta del proyecto de inversión, con el fin de tomar decisiones oportunas.</t>
    </r>
    <r>
      <rPr>
        <strike/>
        <sz val="9"/>
        <color rgb="FFFF0000"/>
        <rFont val="Arial"/>
        <family val="2"/>
      </rPr>
      <t xml:space="preserve">
</t>
    </r>
    <r>
      <rPr>
        <sz val="9"/>
        <rFont val="Arial"/>
        <family val="2"/>
      </rPr>
      <t xml:space="preserve">
</t>
    </r>
  </si>
  <si>
    <t>Ejecución de presupuesto programado por meta.</t>
  </si>
  <si>
    <t>(∑presupuesto  acumulado ejecutado de las metas del proyecto / ∑presupuesto acumulado programado de las metas del proyecto )*100</t>
  </si>
  <si>
    <t xml:space="preserve">Plan Anual de Adquisiciones
Ejecución PAC </t>
  </si>
  <si>
    <r>
      <rPr>
        <strike/>
        <sz val="9"/>
        <color rgb="FFFF0000"/>
        <rFont val="Arial"/>
        <family val="2"/>
      </rPr>
      <t xml:space="preserve">
</t>
    </r>
    <r>
      <rPr>
        <sz val="9"/>
        <rFont val="Arial"/>
        <family val="2"/>
      </rPr>
      <t xml:space="preserve">1. Se realiza sumando la ejecución mensual para obtener el valor del seguimiento trimestral </t>
    </r>
  </si>
  <si>
    <t>Informe programación y ejecución presupuestal</t>
  </si>
  <si>
    <t>TH-7748-002</t>
  </si>
  <si>
    <t>Seguimiento a la ejecución de tareas del proyecto de inversión</t>
  </si>
  <si>
    <r>
      <t xml:space="preserve">Controlar la planeación y ejecución integral y sistemática de </t>
    </r>
    <r>
      <rPr>
        <sz val="9"/>
        <rFont val="Arial"/>
        <family val="2"/>
      </rPr>
      <t>las</t>
    </r>
    <r>
      <rPr>
        <strike/>
        <sz val="9"/>
        <color rgb="FFFF0000"/>
        <rFont val="Arial"/>
        <family val="2"/>
      </rPr>
      <t xml:space="preserve"> </t>
    </r>
    <r>
      <rPr>
        <sz val="9"/>
        <rFont val="Arial"/>
        <family val="2"/>
      </rPr>
      <t xml:space="preserve">tareas que deben desarrollarse para el proyecto de inversión.
</t>
    </r>
  </si>
  <si>
    <t>Cumplimiento de tareas programadas.</t>
  </si>
  <si>
    <t>(# de tareas ejecutadas en el periodo / Total de tareas programadas en el periodo) *100%</t>
  </si>
  <si>
    <t>Plan de Acción - SPI</t>
  </si>
  <si>
    <r>
      <t xml:space="preserve">
Denominador:
Sumar las tareas que están programadas por cada uno de los meses por cada una de las actividades
</t>
    </r>
    <r>
      <rPr>
        <sz val="9"/>
        <rFont val="Arial"/>
        <family val="2"/>
      </rPr>
      <t xml:space="preserve">numerador:
Validar que las tareas estén ejecutadas
Sumar las tareas que se ejecutaron </t>
    </r>
    <r>
      <rPr>
        <strike/>
        <sz val="9"/>
        <rFont val="Arial"/>
        <family val="2"/>
      </rPr>
      <t xml:space="preserve"> </t>
    </r>
    <r>
      <rPr>
        <sz val="9"/>
        <rFont val="Arial"/>
        <family val="2"/>
      </rPr>
      <t>mensualmente</t>
    </r>
  </si>
  <si>
    <t>Plan de Acción - SPI con seguimiento para el periodo.</t>
  </si>
  <si>
    <t>GC-001</t>
  </si>
  <si>
    <t>Implementación de la gestión del conocimiento</t>
  </si>
  <si>
    <t>Determinar el porcentaje de cumplimiento de las actividades planificadas para la implementación de la Gestión del conocimiento de acuerdo con los lineamientos definidos por la Política de Gestión del Conocimiento y la Innovación en el marco del MIPG.</t>
  </si>
  <si>
    <t>Ejecución de las actividades de implementación de la Gestión del conocimiento programadas en el periodo.</t>
  </si>
  <si>
    <t>(Porcentaje promedio de avance en las actividades ejecutadas / Porcentaje promedio programado para las actividades identificadas en el Plan de  implementación de Gestión del conocimiento planificadas) *100</t>
  </si>
  <si>
    <t>Plan de implementación de Gestión del conocimiento</t>
  </si>
  <si>
    <t>1. Para el cálculo del numerador se tomarán las actividades programadas para el periodo de reporte en el Plan de Implementación de Gestión del Conocimiento y se tomará el porcentaje promedio de avance en tales  actividades .
2. Para el Denominador se tomará el porcentaje promedio programado para el periodo.</t>
  </si>
  <si>
    <t>1. Plan de implementación de Gestión del conocimiento con reportes de seguimiento</t>
  </si>
  <si>
    <t xml:space="preserve">Gestión documental </t>
  </si>
  <si>
    <t>GD-001</t>
  </si>
  <si>
    <t>Circular N° 007 del 28/02/2022</t>
  </si>
  <si>
    <t>Dependencias con seguimiento de la implementación de los lineamientos archivísticos.</t>
  </si>
  <si>
    <t>Establecer el porcentaje de dependencias a las que se les realiza los seguimientos de implementación de lineamientos archivísticos.</t>
  </si>
  <si>
    <t>Aplicación oportuna de los lineamientos archivísticos  por parte de los responsables de las Subdirecciones Locales y Dependencias para el seguimiento de la implementación.</t>
  </si>
  <si>
    <t>(Número de Dependencias con seguimientos de implementación de los lineamientos archivísticos/ Número total de Dependencias de la entidad con producción documental) * 100</t>
  </si>
  <si>
    <t>*Informe de Visitas de seguimiento.
*Registros de asistencia.</t>
  </si>
  <si>
    <t>Numerador: Sumar las dependencias con seguimientos de implementación de los lineamientos archivísticos.
Denominador: Tomar el total de dependencias de la SDIS con producción documental, para las cuales aplica la implementación de lineamientos archivísticos.
Nota: El resultado del indicador de la vigencia será el del último periodo.</t>
  </si>
  <si>
    <t>GD-003</t>
  </si>
  <si>
    <t>Circular N° 011 del 14/03/2023</t>
  </si>
  <si>
    <t>Nivel de inventario documental</t>
  </si>
  <si>
    <t>Establecer el nivel de avance del levantamiento de inventario documental conforme a los criterios técnicos de archivo, en las dependencias con producción documental de la entidad.</t>
  </si>
  <si>
    <t>Levantamiento de inventario documental y organización conforme a los criterios técnicos de archivo en los archivos de gestión por parte de las dependencias con producción documental de la entidad.</t>
  </si>
  <si>
    <t>(Volumetría documental con FUID conforme a los criterios técnicos de archivo en las dependencias con producción documental/Volumetría total identificada en las dependencias con producción documental)*100</t>
  </si>
  <si>
    <t>*Informe de Visitas de seguimiento.
*FUID de las  Dependencias.</t>
  </si>
  <si>
    <t>Numerador: Sumatoria de la volumetría en metros lineales  con inventario documental (FUID) de las dependencias con producción documental.
Denominador: Sumatoria total de la volumetría en metros lineales, identificada en las visitas de seguimiento en las dependencias con producción documental.</t>
  </si>
  <si>
    <t>*Informe de Visitas de seguimiento.
*Matriz consolidada del porcentaje de avance del inventario documental</t>
  </si>
  <si>
    <t>Gestión financiera</t>
  </si>
  <si>
    <t>GF-001</t>
  </si>
  <si>
    <t>Circular No. 007 de 28/02/2022</t>
  </si>
  <si>
    <t>Plan Anual de Caja (PAC) ejecutado</t>
  </si>
  <si>
    <t>Determinar el porcentaje mensual de ejecución del Plan Anual de Caja (PAC)  para realizar seguimiento a la  programación y emitir alertas oportunamente</t>
  </si>
  <si>
    <t>Radicación de cuentas por parte de las dependencias de acuerdo a la programación mensual del PAC</t>
  </si>
  <si>
    <t>(Valor ejecutado del PAC mensual / Valor programado del PAC mensual) * 100)</t>
  </si>
  <si>
    <t>Ejecución del PAC: giros cargados en el aplicativo BogData de la Secretaría Distrital Hacienda, de acuerdo a la radicación de los formatos MC14 en el área financiera.
Programación del PAC: entregada por cada proyecto al área financiera de la entidad y cargada en el aplicativo BogData de la Secretaría Distrital Hacienda</t>
  </si>
  <si>
    <t xml:space="preserve">Numerador:
Corresponde a los giros del mes.
Denominador:
Corresponde al PAC programado del mes
Nota: el resultado de la vigencia corresponde a la aplicación de la fórmula con la sumatoria de todos los periodos.
</t>
  </si>
  <si>
    <t xml:space="preserve">Porcentaje </t>
  </si>
  <si>
    <t>Ejecución del PAC Sistema BogData - Secretaría Distrital de Hacienda
o
Informe CBN-1001-PROGRAMA ANUAL DE CAJA</t>
  </si>
  <si>
    <t>GF-005</t>
  </si>
  <si>
    <t>Conciliaciones elaboradas</t>
  </si>
  <si>
    <t>Medir la gestión de las conciliaciones elaboradas, para garantizar la razonabilidad en los estados financieros</t>
  </si>
  <si>
    <t>Entrega oportuna de la información financiera por parte de las dependencias al área contable de la entidad</t>
  </si>
  <si>
    <t>(Número de conciliaciones elaboradas en el periodo / Número de conciliaciones programadas en el periodo) *100</t>
  </si>
  <si>
    <t>Conciliaciones elaboradas por el área contable de la entidad</t>
  </si>
  <si>
    <t>Numerador:
conciliaciones elaboradas en el mes
Denominador:
Conciliaciones programadas para el mes
Nota: el resultado de la vigencia corresponde a la aplicación de la fórmula con la sumatoria de todos los periodos.</t>
  </si>
  <si>
    <t>Registro en Excel de conciliaciones programadas y elaboradas</t>
  </si>
  <si>
    <t>GJ-002</t>
  </si>
  <si>
    <t xml:space="preserve"> Conciliaciones extrajudiciales atendidas en audiencia de conciliación.</t>
  </si>
  <si>
    <t xml:space="preserve">Verificar la asistencia a las audiencias de conciliación notificadas a la Secretaría Distrital de Integración Social, con el fin de realizar la correspondiente representación judicial en la instancia conciliatoria judicial y extra- judicial. </t>
  </si>
  <si>
    <t xml:space="preserve">Certificado de la Secretaria Técnica del Comité de Conciliación que habilita la asistencia de representación ante la instancia conciliatoria correspondiente. </t>
  </si>
  <si>
    <t>(Número de solicitudes de conciliación extrajudicial atendidas en el periodo / Número de solicitudes de conciliación extrajudiciales recibidas en la SDIS con citación a  audiencia en el periodo) * 100%</t>
  </si>
  <si>
    <t>Base de Datos de Conciliaciones de la OJ.
Sistema de Información de Procesos Judiciales- SIPROJ WEB-  Módulo de MACS- Fichas de Conciliación.</t>
  </si>
  <si>
    <t>Se toma la base de datos "conciliaciones de la Oficina Jurídica" y se filtra la columna "fecha de audiencia en el despacho de conocimiento" por la fecha del periodo que corresponda.</t>
  </si>
  <si>
    <r>
      <t>Base de datos Conciliaciones de la OJ</t>
    </r>
    <r>
      <rPr>
        <strike/>
        <sz val="9"/>
        <color rgb="FFFF0000"/>
        <rFont val="Arial"/>
        <family val="2"/>
      </rPr>
      <t xml:space="preserve"> 
</t>
    </r>
  </si>
  <si>
    <t>GJ-004</t>
  </si>
  <si>
    <t>Seguimientos y recomendaciones a los casos del Deber de Denuncia emitidos por la Oficina  Jurídica- OJ</t>
  </si>
  <si>
    <t>Atender de manera oportuna los asuntos que competen al Deber de Denuncia, aportando a la protección  de los derechos de los participantes de la SDIS y previniendo el daño antijurídico de la Entidad.</t>
  </si>
  <si>
    <t xml:space="preserve">Informes de deber de denuncia radicados ante la Oficina Jurídica de contenido administrativo
</t>
  </si>
  <si>
    <t>(Número de seguimientos y recomendaciones remitido(s) a la dependencia(s) competente(s) dentro de los diez días hábiles siguientes a la radicación de los informes en la OJ / Número de informes de Deber de denuncia de contenido administrativo radicados en la OJ) * 100%</t>
  </si>
  <si>
    <t>Base de datos de deber de denuncia de la Oficina Jurídica</t>
  </si>
  <si>
    <t>Se toma la base de datos "deber de denuncia" y se filtra la columna "fecha ingreso" y la columna "fecha de salida" Nota: los casos que llegan a finales de mes se contestan y se contabilizan dentro del siguiente mes, dando cumplimiento a los términos de respuesta.</t>
  </si>
  <si>
    <r>
      <t xml:space="preserve">Base de datos Deber de denuncia </t>
    </r>
    <r>
      <rPr>
        <strike/>
        <sz val="9"/>
        <color rgb="FFFF0000"/>
        <rFont val="Arial"/>
        <family val="2"/>
      </rPr>
      <t xml:space="preserve">
</t>
    </r>
  </si>
  <si>
    <t>GJ-005</t>
  </si>
  <si>
    <t xml:space="preserve">
Respuesta oportuna de las acciones de tutela notificadas a la Oficina Jurídica. </t>
  </si>
  <si>
    <t>Demostrar la oportuna defensa judicial, respecto de la respuesta a las acciones de tutela notificadas a la Oficina Jurídica dentro de los términos legales establecidos por los diferentes Despachos Judiciales.</t>
  </si>
  <si>
    <t>Contestación en termino legal de las acciones de tutela notificadas a la Oficina Jurídica</t>
  </si>
  <si>
    <t>(No. de Acciones de Tutela contestadas en el término legal / No. de Acciones de Tutela notificadas a la OJ) * 100%</t>
  </si>
  <si>
    <t xml:space="preserve">"Base de Datos de Acciones de Tutela de la OJ "
</t>
  </si>
  <si>
    <t>El Administrador del procedimiento de acciones de tutela, revisa mensualmente la base de datos de acciones de tutela,  verificando el cumplimiento de los términos establecidos por los respectivos despachos judiciales.
Para el cumplimiento del termino se tiene en cuenta la columna "contestación en términos".</t>
  </si>
  <si>
    <r>
      <t>Base de datos Tramite acción de tutela con la verificación mensual de cumplimiento de términos</t>
    </r>
    <r>
      <rPr>
        <strike/>
        <sz val="9"/>
        <color rgb="FFFF0000"/>
        <rFont val="Arial"/>
        <family val="2"/>
      </rPr>
      <t xml:space="preserve">
</t>
    </r>
  </si>
  <si>
    <t>GJ-006</t>
  </si>
  <si>
    <t>Actuaciones judiciales atendidas oportunamente</t>
  </si>
  <si>
    <t>Determinar, conocer y garantizar la oportunidad en la defensa judicial de la Entidad.</t>
  </si>
  <si>
    <t xml:space="preserve">Atención de las actuaciones judiciales  dentro del termino establecido por la ley y/o el despacho judicial. </t>
  </si>
  <si>
    <t>(Número de actuaciones atendidas oportunamente en el periodo / Número de actuaciones notificadas que requieren actuación) * 100%</t>
  </si>
  <si>
    <t>Base de reparto 2023 OJ - Hoja llamada "judicial y prejudicial.
Sistema de Información de Procesos Judiciales- SIPROJ WEB-  Módulo Judiciales- Contingente Judicial</t>
  </si>
  <si>
    <t xml:space="preserve">Con la base de datos "Base de reparto 2023 OJ - Hoja llamada "judicial y prejudicial", se elabora una tabla dinámica y se tiene en cuenta la columna "NOTIFICACIÓN RECIBIDA Tipos documentales /Actuaciones" y la columna "Cumplimiento", para el periodo del reporte. 
</t>
  </si>
  <si>
    <t xml:space="preserve">Base de reparto 2023 OJ </t>
  </si>
  <si>
    <t>GL-001</t>
  </si>
  <si>
    <t>Circular N° 025 del 31/07/2023</t>
  </si>
  <si>
    <t>Servicios logísticos satisfactorios</t>
  </si>
  <si>
    <r>
      <t xml:space="preserve">
Medir el cumplimiento de los servicios logísticos a través de la atención oportuna de las solicitudes presentadas con el fin de controlar su adecuada ejecución 
</t>
    </r>
    <r>
      <rPr>
        <sz val="9"/>
        <color rgb="FFFF0000"/>
        <rFont val="Arial"/>
        <family val="2"/>
      </rPr>
      <t xml:space="preserve">
 </t>
    </r>
  </si>
  <si>
    <t>Contar con la información para identificar el porcentaje de cumplimiento de la atención a los requerimientos logísticos de la entidad presentados  en el periodo</t>
  </si>
  <si>
    <t xml:space="preserve">
(Número de servicios  atendidos dentro de los 30 días calendario siguientes a su recepción / Total de servicios requeridos recibidos durante los 30 días calendario ) *100</t>
  </si>
  <si>
    <t>Solicitudes que realizan  las unidades operativas  por medio de correos electrónicos, formatos y herramientas tecnológicas (aplicativo) a los diferentes apoyos de supervisión de contratos.</t>
  </si>
  <si>
    <t>Los servicios atendidos, se calcula de acuerdo a las solicitudes recibidas por parte de las unidades operativas, posteriormente se consolida en las bases de datos de los servicios logísticos prestados por parte de los apoyos logísticos a la supervisión.
Finalmente,  se divide sobre la cantidad total de servicios logísticos requeridos por los apoyos a supervisión de contrato dentro de los 30 días posteriores a la fecha de recepción.
Nota:  el valor  que se reporta de este indicador, es lo que se gestiona en cada periodo de reporte.</t>
  </si>
  <si>
    <t>Matriz en Excel con los consolidados de los servicios logísticos ejecutados  en el periodo
Matriz en Excel con la consolidación de los servicios requeridos</t>
  </si>
  <si>
    <t>GL-002</t>
  </si>
  <si>
    <t>Sensibilización de uso responsable de los bienes</t>
  </si>
  <si>
    <t>Promover a todo el personal de la SDIS (Contratistas y funcionarios), el uso responsable de los bienes públicos de la entidad, con el fin de optimizar su vida útil.</t>
  </si>
  <si>
    <t>Sensibilizar a los funcionarios y contratistas sobre el buen uso de los bienes de inventario de la SDIS</t>
  </si>
  <si>
    <t>(Sensibilizaciones ejecutadas en el periodo /  Sensibilización programadas en el periodo) * 100</t>
  </si>
  <si>
    <t>Listados de asistencia de las socializaciones</t>
  </si>
  <si>
    <t>El numerador se calcula realizando el conteo de las sensibilizaciones ejecutadas por el grupo de inventarios y almacén, a los funcionarios y contratistas de la SDIS, que se encuentran escritas en las planillas de asistencia ubicadas en las carpetas compartidas en el OneDrive.
El valor calculado se divide sobre la cantidad de sensibilizaciones programadas ( según demanda, disponibilidad de un espacio físico y el tiempo con que cuenta los funcionarios y contratistas) durante el periodo.
Nota:  el valor  que se reporta de este indicador, es lo que se gestiona en cada periodo de reporte.</t>
  </si>
  <si>
    <t>Correos electrónicos, memorandos y/o reuniones, piezas comunicativas</t>
  </si>
  <si>
    <t>GL-003</t>
  </si>
  <si>
    <t>Solicitudes de traslados de bienes de inventario atendidas</t>
  </si>
  <si>
    <t>Gestionar los traslados de bienes de inventario para funcionarios y contratistas de la entidad, mediante la aplicación de las solicitudes en el aplicativo SEVEN, con el fin de formalizar y controlar los traslados.</t>
  </si>
  <si>
    <t>Aplicar los traslados solicitados en el SEVEN cada vez que se remita una solicitud.</t>
  </si>
  <si>
    <t xml:space="preserve">
(Número de solicitudes de traslado  atendidas en el trimestre / Total de solicitudes de traslado recibidas en el trimestre) * 100</t>
  </si>
  <si>
    <t>Aplicativo SEVEN / Modulo de inventario</t>
  </si>
  <si>
    <t>Para calcular el numerador se identifica  el numero de traslados de bienes de inventario atendidos en el trimestre mediante el aplicativo  SEVEN- modulo de inventario.
El denominador se calcula sobre el total de las solicitudes de traslado recibidas en el periodo por medio del aplicativo SEVEN, modulo de inventario.
Nota:  el valor  que se reporta de este indicador, es lo que se gestiona en cada periodo de reporte.</t>
  </si>
  <si>
    <t>Matriz en Excel de los traslados  atendidos</t>
  </si>
  <si>
    <t>GL-005</t>
  </si>
  <si>
    <t xml:space="preserve">Pruebas representativas realizadas </t>
  </si>
  <si>
    <t>Realizar la verificación física mediante pruebas representativas en las dependencias, Subdirecciones Locales y Unidades Operativas de la entidad, con el fin de controlar los bienes de inventario.</t>
  </si>
  <si>
    <t>Cotejar el inventario identificado en las pruebas representativas con la existencia física de los bienes de inventario.</t>
  </si>
  <si>
    <t>(Pruebas representativas realizadas en las dependencias, Subdirecciones Locales y Unidades Operativas de la entidad / Pruebas representativas  programadas en las dependencias, Subdirecciones Locales y unidades operativa de la SDIS) * 100</t>
  </si>
  <si>
    <r>
      <t xml:space="preserve">Formatos pruebas representativas realizadas por los gestores y referentes de inventario
</t>
    </r>
    <r>
      <rPr>
        <sz val="9"/>
        <rFont val="Arial"/>
        <family val="2"/>
      </rPr>
      <t xml:space="preserve">Pruebas programadas a demanda identificadas  en tabla de Excel </t>
    </r>
  </si>
  <si>
    <t>Para calcular el numerador se debe realizar el conteo de los formatos de pruebas representativas realizadas en las dependencias, Subdirecciones Locales y Unidades Operativas de la entidad. 
Para obtener el denominador, se debe identificar las pruebas representativas programadas en las dependencias, Subdirecciones Locales y Unidades Operativas de la entidad durante el periodo, que están identificadas en la matriz base de datos del aplicativo SEVEN modulo de inventarios.
Nota:  el valor  que se reporta de este indicador, es lo que se gestiona en cada periodo de reporte.</t>
  </si>
  <si>
    <t xml:space="preserve">Formatos de las pruebas representativas realizadas mediante el listado de inventario generado
Pruebas programadas a demanda identificadas  en tabla de Excel
</t>
  </si>
  <si>
    <t>Inspección, vigilancia y control</t>
  </si>
  <si>
    <t>IVC-005</t>
  </si>
  <si>
    <t>Circular No. 026 del 18/08/2022</t>
  </si>
  <si>
    <t>Visitas realizadas por primera vez de inspección a las instituciones nuevas inscritas.</t>
  </si>
  <si>
    <t>Medir el porcentaje de cumplimiento de las visitas por primera vez  de Inspección a las Instituciones prestadoras de servicios sociales de Educación Inicial desde el enfoque de Atención Integral a la Primera Infancia - AIPI y de Protección y atención integral a personas mayores en el Distrito Capital, inscritas en el Sistema de Información y Registro de Servicios Sociales - SIRSS.</t>
  </si>
  <si>
    <t>Talento humano suficiente para atender todas las visitas de inspección de primera vez.
Disposición de las instituciones para atender la visita por primera vez.</t>
  </si>
  <si>
    <t xml:space="preserve">(Número de instituciones nuevas inscritas en el SIRSS acumuladas al periodo con visita de inspección por primera vez / Número total  acumulado de instituciones nuevas  inscritas en el SIRSS)*100 </t>
  </si>
  <si>
    <t xml:space="preserve">Instrumentos Únicos de Verificación - IUV diligenciados en el período.
Base de datos de inscripción en el Sistema de Información y Registro de Servicios Sociales - SIRSS </t>
  </si>
  <si>
    <t xml:space="preserve">El numerador corresponde al número de instituciones nuevas inscritas en el SIRSS que prestan servicios sociales con visitas por primera vez de inspección, realizadas acumuladas.
El denominador corresponde al total acumulado de instituciones nuevas inscritas en el SIRSS que prestan  servicios sociales.
</t>
  </si>
  <si>
    <t>Reporte en Excel de Instituciones prestadoras de servicios sociales de educación inicial y de protección y atención integral a personas mayores en el Distrito Capital, con fecha  de inscripción en el SIRSS, fecha de verificación de la primera visita de inspección</t>
  </si>
  <si>
    <t>IVC-007</t>
  </si>
  <si>
    <t>Visitas de Inspección y Vigilancia realizadas a las instituciones no inscritas, inscritas y activas en el Sistema de Información y Registro de Servicios Sociales (SIRSS).</t>
  </si>
  <si>
    <t>Establecer el porcentaje de visitas efectivas de inspección y vigilancia realizadas a las instituciones no inscritas, inscritas y activas en el Sistema de Información y Registro de Servicios Sociales (SIRSS), en el marco de la verificación de estándares técnicos de calidad u otros lineamientos.</t>
  </si>
  <si>
    <t>(Número total de visitas efectivas de inspección y vigilancia realizadas acumuladas / Número total de visitas de inspección y vigilancia programadas acumuladas en el periodo)*100</t>
  </si>
  <si>
    <t>Base de datos de Instituciones no inscritas.
Base de datos de instituciones inscritas y activas en SIRSS.
Base de datos con la información de las visitas de inspección y vigilancia  programadas y las visitas efectivas realizadas a las instituciones.</t>
  </si>
  <si>
    <t>El numerador corresponde al número visitas de inspección y vigilancia  realizadas acumuladas en el marco de la verificación de estándares técnicos de calidad u otros lineamientos a las instituciones no inscritas, inscritas y activas en el SIRSS.
El denominador corresponde al número total visitas de inspección y vigilancia programadas acumuladas en el periodo del reporte.</t>
  </si>
  <si>
    <t xml:space="preserve">
Base de datos de las visitas de inspección y vigilancia programadas con la fecha de visita y resultado obtenido.</t>
  </si>
  <si>
    <t>PE-001</t>
  </si>
  <si>
    <t>Circular N° 026 del 18/08/2022</t>
  </si>
  <si>
    <t>Gestión en la verificación de los precios de referencia</t>
  </si>
  <si>
    <t>Verificar el cumplimiento de los requisitos mínimos para establecer los precios de referencia, de acuerdo con lo establecido en el procedimiento Precios unitarios de referencia (PCD-PE-014)</t>
  </si>
  <si>
    <t>Brindar respuesta a las solicitudes de precios de referencia entre tres (3) y ocho (8) días hábiles, una vez radicada la solicitud.</t>
  </si>
  <si>
    <t>(Número de solicitudes de tramitadas oportunamente en el mes / Número de solicitudes radicadas por las dependencias en el mes ) *100</t>
  </si>
  <si>
    <t>Matriz de seguimiento al tramite de solicitudes de precios de referencia</t>
  </si>
  <si>
    <t>Registrar en la matriz de seguimiento, las solicitudes de precios de referencia e indicar el memorando y la fecha en que se dio respuesta.
Numerador: hace referencia a la cantidad de solicitudes que tramitaron oportunamente en el mes del reporte.
Denominador: corresponde a la cantidad de solicitudes radicadas en el mes (el mes se contará desde el día 23 del mes anterior del reporte hasta el día 22 de mes de reporte).
Nota: el resultado del indicar al final de la vigencia será acumulado.</t>
  </si>
  <si>
    <t>PE-7741-003</t>
  </si>
  <si>
    <t>Cumplimiento del plan de acción integrado de las dependencias que hacen parte del proyecto de inversión</t>
  </si>
  <si>
    <t>Calcular el promedio del porcentaje de avance de las actividades que conforman el Plan de Acción Institucional Integrado de la Dirección de Análisis y Diseño Estratégico, Subdirección de Diseño, Evaluación y Sistematización, Subdirección de Investigación e Información y Oficina Asesora de Comunicaciones.</t>
  </si>
  <si>
    <t>Cumplimiento de las actividades del plan de acción institucional integrado para las dependencias Dirección de Análisis y Diseño Estratégico, Subdirección de Diseño, Evaluación y Sistematización, Subdirección de Investigación e Información y Oficina Asesora de Comunicaciones.</t>
  </si>
  <si>
    <t>Promedio del resultado del seguimiento trimestral de las dependencias Dirección de Análisis y Diseño Estratégico, Subdirección de Diseño, Evaluación y Sistematización, Subdirección de Investigación e Información y Oficina Asesora de Comunicaciones en el Plan de Acción Institucional Integrado</t>
  </si>
  <si>
    <t>Reporte en Excel de la ejecución trimestral del Plan de Acción Institucional Integrado</t>
  </si>
  <si>
    <t>1. Identificar en el reporte mensual de la herramienta Aranda Query Manager, la cantidad de casos abiertos en el periodo que se encuentren en estado "solucionado" o estado "cerrado" 2.  Identificar en el reporte mensual de la herramienta Aranda Query Manager, la cantidad de casos abiertos en mesa de servicio en el periodo 3. Comparar el número de casos gestionados  (en estado "solucionado" o estado "cerrado")  con el total de casos recibidos en el periodo. 4. Comparar el porcentaje anterior, con la meta porcentual de atención de casos definida para el periodo.1. Extraer  de la herramienta Aranda Query Manager, un reporte  de los casos creados en el mes anterior
2. Identificar en el reporte mensual los casos creados cuyo especialista no pertenezca a la Subdirección de Investigación e Información
3. Identificar en el reporte mensual los casos creados  que se encuentren en estado "anulado"
4. Crear un reporte depurado del número de casos del periodo, eliminando del reporte mensual extraído de la herramienta Aranda Query Manager (punto 1) los casos que no fueron asignados a la Subdirección de Investigación e Información (punto 2) así como los casos en estado "anulado" (punto 3) 
5. Identificar en el reporte mensual  depurado (punto 4)  la cantidad de casos creados que fueron gestionados (casos se encuentren en estado "solucionado" o en estado "cerrado")
 6. Dividir el número de casos gestionados  (punto 5) sobre el número depurado de casos creados en el periodo (punto 4). 
7. Dividir el porcentaje anterior (punto 6), con la meta porcentual de gestión de casos definida para el mes.</t>
  </si>
  <si>
    <t>Reporte trimestral de ejecución del Plan de Acción Institucional Integrado 
Acta del Comité Institucional de Gestión y Desempeño con el resultado del seguimiento por dependencias en el Plan de Acción Institucional Integrado.</t>
  </si>
  <si>
    <t>3. Transformar los servicios sociales de la SDIS con el fin de responder a los aspectos clave del Plan Distrital de Desarrollo como el Sistema Distrital de Cuidado, la Estrategia Territorial de Integración Social y el Ingreso Mínimo Garantizado.</t>
  </si>
  <si>
    <t>PSS-001</t>
  </si>
  <si>
    <t>Cumplimiento de las actividades para la actualización, publicación y socialización del portafolio de servicios de la SDIS</t>
  </si>
  <si>
    <t xml:space="preserve">Cumplir con las actividades definidas para la actualización, publicación y socialización del portafolio de servicios de la SDIS, cada vez que haya un ajuste a este, con el fin de disponer de  manera oportuna de la información aprobada con relación a los cambios que  se realizan en los servicios sociales.  </t>
  </si>
  <si>
    <t xml:space="preserve">Que exista coordinación y articulación para la actualización, publicación y socialización del portafolio de servicios de la SDIS, entre la  mesa Técnica gis, la Oficina de comunicaciones y la  dirección territorial. </t>
  </si>
  <si>
    <t>(No. de actividades realizadas para la actualización, publicación y socialización del portafolio de  servicios sociales de la Secretaría Distrital de Integración Social en el periodo
/(No. de actividades programadas para la  actualización, publicación y socialización del portafolio de servicios sociales de la Secretaría Distrital de Integración Social en el periodo )*100</t>
  </si>
  <si>
    <t>*Actas de reunión.
*Publicaciones del portafolio de servicios. 
*Cronograma de actividades.</t>
  </si>
  <si>
    <t xml:space="preserve">El numerador corresponde al número de actividades realizadas para la actualización, publicación y socialización del portafolio de servicios sociales de la Secretaría Distrital de Integración Social en el periodo del reporte, a partir de las actas, publicaciones  presentadas.
El denominador corresponde al número de actividades programadas en el período establecido para la actualización, publicación y socialización del portafolio de servicios sociales de la Secretaría Distrital de Integración Social, producto del cronograma definido.
Nota 1: el resultado del indicador de la vigencia se calculará sumando los resultados de cada período.
</t>
  </si>
  <si>
    <t>*Registro de actividades programadas y  realizadas (archivo en Excel).
*Actas y publicaciones de actividades.
*Cronograma de actividades.</t>
  </si>
  <si>
    <t>7564 - Mejoramiento de la capacidad de respuesta institucional de las comisarías de familia en Bogotá</t>
  </si>
  <si>
    <t>PSS-7564-002</t>
  </si>
  <si>
    <t>Circular No 014 - 29/03/2023</t>
  </si>
  <si>
    <t>Actuaciones de seguimiento a casos de violencia intrafamiliar, delito sexual y maltrato infantil que evidencian resultado en SIRBE</t>
  </si>
  <si>
    <t>Monitorear el registro de actuaciones de seguimiento en SIRBE para los casos de violencia Intrafamiliar, delito sexual y maltrato infantil atendidos por Comisarías de Familia</t>
  </si>
  <si>
    <t>Recibir el reporte de DADE de manera oportuna, contar con el talento humano idóneo y suficiente en el área de seguimiento en las Comisarias de Familia, tener computadores con conectividad y acceso al SIRBE de manera permanente</t>
  </si>
  <si>
    <t>(No. De actuaciones de seguimiento a casos de VIF, Delito sexual y MI / No. De actuaciones de seguimiento a casos de VIF, Delito sexual y MI con resultado en Comisarías de Familia en el periodo) * 100</t>
  </si>
  <si>
    <t>SIRBE Comisarías de Familia</t>
  </si>
  <si>
    <t xml:space="preserve">1. Solicitar a DADE la base de datos que contenga las órdenes administrativas por acción de violencia intrafamiliar, denuncia delito sexual y maltrato infantil en Estado de Seguimiento y el resultado de las actuaciones del periodo a medir. 
2. Numerador: Filtrar las ordenes administrativas por acción de violencia intrafamiliar, denuncia delito sexual y maltrato infantil en Estado de Seguimiento con resultado del periodo a medir. 
3. Denominador: Total de las ordenes administrativas por acción de violencia intrafamiliar, denuncia delito sexual y maltrato infantil en Estado de Seguimiento del periodo a medir. 
4. Obtener el porcentaje con los datos del numerador y el denominador. </t>
  </si>
  <si>
    <t>Base de datos suministrada por la DADE</t>
  </si>
  <si>
    <t>Prestación de servicios sociales  para la inclusión social</t>
  </si>
  <si>
    <t xml:space="preserve">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 </t>
  </si>
  <si>
    <t>PSS-7730-001</t>
  </si>
  <si>
    <t>Circular No. 007 del 28/02/2022</t>
  </si>
  <si>
    <t>Personas en flujos migratorios mixtos con seguimiento a la referenciación</t>
  </si>
  <si>
    <t>Monitorear el proceso de seguimiento a la referenciación de población en flujos migratorios mixtos a servicios sociales</t>
  </si>
  <si>
    <t xml:space="preserve">Diligenciamiento correcto de los Formatos: Referenciación de población (FOR-PSS-079) que alimenta con información al Formato Seguimiento a la referenciación de población (FOR-PSS-086). </t>
  </si>
  <si>
    <t>(No. de personas migrantes con seguimiento a la referenciación en el período/ No. total de personas migrantes referenciadas en el período) * 100</t>
  </si>
  <si>
    <t>El Formato Seguimiento a la referenciación de población (FOR-PSS-086)</t>
  </si>
  <si>
    <t xml:space="preserve">Numerador:
El dato de las personas con seguimiento a la referenciación se tomará de la información contenida en el formato de seguimiento a la referenciación de población (FOR-PSS-086), Sección Seguimiento 1 Columna S “Fecha” y corresponderá al número de seguimientos hechos en el mes de reporte.
Denominador:
El dato de las personas referenciadas se tomará de la información contenida en el formato de seguimiento a la referenciación de población (FOR-PSS-086), Columna A “No.” y corresponderá al total de referenciaciones hechas en el mes de reporte.
Nota: El resultado del indicador de la vigencia corresponderá a la aplicación de la fórmula con la sumatoria de los periodos reportados.  </t>
  </si>
  <si>
    <t>Formato de seguimiento a la referenciación de población (FOR-PSS-086) consolidado por las unidades operativas del periodo de reporte correspondiente.</t>
  </si>
  <si>
    <t>PSS-7735-002</t>
  </si>
  <si>
    <t>Circular N° 021 del 23/06/2023</t>
  </si>
  <si>
    <t xml:space="preserve">Personas atendidas en el Servicio Centros de Desarrollo Comunitario y Servicio Tiempo Propio para personas cuidadoras, que participan en otros servicios de la Secretaría Distrital de Integración Social. </t>
  </si>
  <si>
    <t>Medir el número de personas que se vinculan al Servicio Centros de Desarrollo Comunitario-CDC y al Servicio Tiempo Propio para personas cuidadoras, que participan en otros servicios sociales de la Secretaría Distrital de Integración Social - SDIS.</t>
  </si>
  <si>
    <r>
      <t>1. Desarrollo de acciones del Servicio Centros de Desarrollo Comunitario-CDC y del Servicio Tiempo Propio para personas cuidadoras, para vincular participantes de otros servicios de la SDIS
2. Complementariedad y articulación de acciones  entre los otros servicios de la SDIS y los servicios: Centros de Desarrollo Comunitario-CDC y</t>
    </r>
    <r>
      <rPr>
        <sz val="9"/>
        <rFont val="Arial"/>
        <family val="2"/>
      </rPr>
      <t xml:space="preserve"> Tiempo Propio para personas cuidadoras.</t>
    </r>
  </si>
  <si>
    <t>(Número de personas vinculadas al servicio Centros de Desarrollo Comunitario y al Servicio Tiempo Propio para personas cuidadoras, en estado "atendido formado(cursos)" y estado "atendido no formado (cursos)", que participan en otros servicios de la SDIS en cualquier estado / Número total de personas vinculadas al Servicio Centros de Desarrollo Comunitario y al Servicio Tiempo Propio para personas cuidadoras en estado "atendido formado(cursos) y estado atendido no formado (cursos))*100</t>
  </si>
  <si>
    <t>SIRBE</t>
  </si>
  <si>
    <t>Del reporte SIRBE  suministrado por la Subdirección de Diseño, Evaluación y Sistematización, se toma la siguiente información: 
1. Para el numerador, la información corresponderá a la cantidad de personas atendidas en el servicio Centros de Desarrollo Comunitario y Servicio Tiempo Propio para personas cuidadoras en estado “ATENDIDO FORMADO(CURSOS)" y "ATENDIDO NO FORMADO (CURSOS)", y que participan en otros servicios de la SDIS (acumulado).
2. Para el denominador, la información corresponderá al reporte del producto MGA, del periodo correspondiente (acumulado)
Nota: teniendo en cuenta que las mediciones se realizan de manera acumulada, el resultado del indicador de la vigencia será el del último mes.</t>
  </si>
  <si>
    <t>Reporte SIRBE</t>
  </si>
  <si>
    <t>36.8%</t>
  </si>
  <si>
    <t>PSS-7740-001</t>
  </si>
  <si>
    <t>Circular No. 029 del 26/09/2022</t>
  </si>
  <si>
    <t>Jóvenes informados sobre Prevención Integral en el marco del componente de prevención integral</t>
  </si>
  <si>
    <t>Determinar el número de jóvenes informados en el marco del componente de prevención  integral: 
Prevención en Salud Mental y Orientación Socio Ocupacional-OSO; Prevención sustancias psicoactivas SPA; Prevención de paternidad y maternidad temprana PPYMT, y violencias.</t>
  </si>
  <si>
    <t xml:space="preserve">Monitorear el cumplimiento de las acciones que se encuentran a cargo de la Subdirección para la Juventud, que hacen parte del componente de Prevención Integral. </t>
  </si>
  <si>
    <t>(Número de jóvenes informados sobre prevención integral / Número de jóvenes programados para ser informados sobre prevención integral) *100</t>
  </si>
  <si>
    <t>Sistema de Información Misional.</t>
  </si>
  <si>
    <t>El numerador corresponde al número de jóvenes informados en prevención integral de acuerdo con el  conteo de datos del Sistema misional.
El denominador corresponde a la totalidad de jóvenes que se programaron para ser informados en prevención integral para la vigencia 2020-2024. de acuerdo con el plan de acción del proyecto 7740.
Nota: el resultado del acumulado del periodo es la sumatoria.</t>
  </si>
  <si>
    <r>
      <t>Conteo de metas del Sistema de Información Misional</t>
    </r>
    <r>
      <rPr>
        <strike/>
        <sz val="9"/>
        <color rgb="FFFF0000"/>
        <rFont val="Arial"/>
        <family val="2"/>
      </rPr>
      <t xml:space="preserve"> </t>
    </r>
  </si>
  <si>
    <t>PSS-7740-002</t>
  </si>
  <si>
    <t>Jóvenes vinculados a la plataforma Distrito Joven</t>
  </si>
  <si>
    <t xml:space="preserve">Determinar el número de jóvenes vinculados a la plataforma Distrito Joven con relación a la proyección de metas de registro anual. </t>
  </si>
  <si>
    <t>Implementar de manera efectiva las acciones proyectadas en materia de comunicación y gestión de oportunidades.</t>
  </si>
  <si>
    <t>(Número de jóvenes vinculados a la plataforma distrito joven / número de jóvenes programados para vincular a la plataforma distrito joven) *100</t>
  </si>
  <si>
    <t xml:space="preserve">Reportes plataforma Distrito Joven. </t>
  </si>
  <si>
    <r>
      <t xml:space="preserve">El numerador corresponde al dato obtenido de los reportes de la plataforma Distrito Joven.
El denominador corresponde al totalidad de jóvenes programados para vincular a la plataforma Distrito Joven de acuerdo con lo definido en el perfil del proyecto de inversión.
</t>
    </r>
    <r>
      <rPr>
        <b/>
        <sz val="9"/>
        <rFont val="Arial"/>
        <family val="2"/>
      </rPr>
      <t xml:space="preserve">
</t>
    </r>
    <r>
      <rPr>
        <sz val="9"/>
        <rFont val="Arial"/>
        <family val="2"/>
      </rPr>
      <t>Nota: el resultado del acumulado del periodo es la sumatoria.</t>
    </r>
  </si>
  <si>
    <t>Reporte de registros de la plataforma Distrito Joven</t>
  </si>
  <si>
    <t>PSS-7740-003</t>
  </si>
  <si>
    <t>Mujeres jóvenes vinculadas y beneficiadas de los servicios sociales</t>
  </si>
  <si>
    <t>Determinar el número de mujeres jóvenes beneficiadas por los servicios sociales, del total de jóvenes atendidas con vulnerabilidad social.</t>
  </si>
  <si>
    <t>Implementar estrategias con enfoque diferencial de inclusión para las mujeres jóvenes en los servicios prestados.</t>
  </si>
  <si>
    <t xml:space="preserve">(Número de mujeres jóvenes beneficiadas por los servicios sociales de la Subdirección para la Juventud / Número total de jóvenes beneficiados por los servicios sociales de la Subdirección para la Juventud)*100.  </t>
  </si>
  <si>
    <t>El numerador corresponde al dato tomado del conteo de metas de la ficha sirbe específica para los servicios sociales de la Subdirección para la Juventud de las variables clasificación por grupo etario y sexo femenino.
El denominador corresponde al dato tomado del conteo de metas de la ficha sirbe específica para los servicios sociales de la Subdirección para la Juventud de las variables grupo etario y sexo en su totalidad.
Nota: el resultado del acumulado del periodo es la sumatoria.</t>
  </si>
  <si>
    <t>Conteo de metas del Sistema de Información Misional.</t>
  </si>
  <si>
    <t>PSS-7740-004</t>
  </si>
  <si>
    <t>Adolescentes y jóvenes vinculados al Sistema de Responsabilidad Penal para adolescentes que cumplen la medida o sanción</t>
  </si>
  <si>
    <t xml:space="preserve">Identificar la efectividad del plan de atención integral formulado para la ejecución de la medida de restablecimiento de derechos en administración de justicia o de la sanción penal, en el servicio de atención especializada a adolescentes vinculados al Sistema de Responsabilidad Penal para adolescentes. </t>
  </si>
  <si>
    <t>Seguimiento oportuno y documentado al plan de atención individual definido para cada participante.
Actualización del estado del participante en el sistema misional SIRBE de acuerdo al seguimiento al plan de atención individual.</t>
  </si>
  <si>
    <t xml:space="preserve">(No. de adolescentes que egresan del servicio de atención especializada por cumplimiento de la medida o sanción / No. de adolescentes en estado atendido en el periodo) * 100 </t>
  </si>
  <si>
    <t>Sistema Misional.</t>
  </si>
  <si>
    <t>Numerador: reporte oficial del sistema misional de la vigencia (Estado: atendido por criterio cumplimiento de la medida o sanción, o finalización del proceso de atención)
Denominador: reporte oficial del sistema misional de la vigencia (estado: atendido).
Nota: el resultado del acumulado del periodo es la sumatoria.</t>
  </si>
  <si>
    <t>Conteo de metas del Sistema de Información Misional.
Jóvenes en estado atendido en la vigencia en el sistema misional SIRBE.</t>
  </si>
  <si>
    <t>PSS-7744-001</t>
  </si>
  <si>
    <t>Circular No. 017 del 24/04/2023</t>
  </si>
  <si>
    <t>Niñas y niños de primera infancia con permanencia mínima de 90 días en el servicio jardines infantiles y sus modalidades jardín infantil nocturno, casas de pensamiento intercultural y espacios rurales</t>
  </si>
  <si>
    <t>Monitorear la permanencia mínima de 90 días de niñas y niños de primera infancia que participan en el servicio jardines infantiles y sus modalidades jardín infantil nocturno, casas de pensamiento intercultural y espacios rurales.</t>
  </si>
  <si>
    <t>Diligenciamiento del Formato Ficha SIRBE y el registro oportuno de su información en el Sistema  Misional SIRBE.
Formalización del cupo asignado a niñas y niños de primera infancia en el servicio jardines infantiles y sus modalidades jardín infantil nocturno, casas de pensamiento intercultural y espacios rurales</t>
  </si>
  <si>
    <t>(No. acumulado de niñas y niños de primera infancia que permanecen mínimo 90 días en el servicio jardines infantiles y sus modalidades jardín infantil nocturno, casas de pensamiento intercultural y espacios rurales / No. acumulado de niñas y niños de primera infancia atendidos en el servicio jardines infantiles y sus modalidades jardín infantil nocturno, casas de pensamiento intercultural y espacios rurales) * 100</t>
  </si>
  <si>
    <t>Numerador: Sistema Misional SIRBE.
Denominador: Sistema Misional SIRBE.</t>
  </si>
  <si>
    <t>Identificar en el reporte de la meta 2 remitido por la DADE el número acumulado de niñas y niños de primera infancia en estados: atendido, en atención y suspendido que hayan permanecido mínimo 90 días en el servicio jardines infantiles y sus modalidades jardín infantil nocturno, casas de pensamiento intercultural y espacios rurales, y, dividirlo entre el número acumulado de niñas y niños en estados: atendido, en atención y suspendido en el servicio jardines infantiles y sus modalidades jardín infantil nocturno, casas de pensamiento intercultural y espacios rurales.
La permanencia de 90 días es el tiempo mínimo requerido para evidenciar efectos de la atención en el desarrollo de niñas y niños.
El denominador se registrará de manera trimestral dado que se obtiene del reporte suministrado por la DADE.
El resultado acumulado del indicador es igual al valor ejecutado en diciembre.</t>
  </si>
  <si>
    <t>Numerador: reporte de la meta 2 de las modalidades jardines infantiles diurnos, nocturnos, casas de pensamiento intercultural y espacios rurales. 
Denominador: reporte Sistema Misional SIRBE</t>
  </si>
  <si>
    <t>PSS-7744-002</t>
  </si>
  <si>
    <t>Gestantes, niñas y niños de primera infancia atendidos en el servicio creciendo juntos.</t>
  </si>
  <si>
    <t xml:space="preserve">Monitorear la atención de gestantes, niñas y niños de primera infancia que participan en el servicio creciendo juntos. </t>
  </si>
  <si>
    <t>Calidad de la información al focalizar gestantes, niñas y niños de primera infancia para el ingreso al servicio creciendo juntos.
Diligenciamiento del Formato Ficha SIRBE y registro oportuno de su información en el Sistema Misional SIRBE.
Formalización del ingreso de gestantes, niñas y niños de primera infancia en el servicio creciendo juntos.</t>
  </si>
  <si>
    <t>(No. de gestantes, niñas y niños de primera infancia en estados: atendido, en atención y suspendido en el servicio creciendo juntos durante el mes, excluyendo las unidades operativas que no tengan en su denominación CRJU    / No. de cupos ofertados en el servicio creciendo juntos, excluyendo las unidades operativas que no tengan en su denominación CRJU) * 100</t>
  </si>
  <si>
    <t>Numerador: Sistema Misional SIRBE
Denominador: directorio servicios sociales Subdirección para la Infancia</t>
  </si>
  <si>
    <t>Identificar en el aplicativo SIRBE el número de gestantes, niñas y niños de primera infancia del servicio creciendo juntos atendidos durante el mes en estados: atendido, en atención y suspendido, excluyendo las unidades operativas que no tengan en su denominación CRJU y dividirlo entre el número de cupos ofertados en el servicio creciendo juntos registrado en el directorio servicios sociales Subdirección para la Infancia.
Se hará seguimiento al indicador a partir de febrero teniendo en cuenta que desde este mes empieza la operación de la modalidad creciendo juntos a través de convenios de asociación.
Nota: la sigla "CRJU" significa creciendo juntos operada y se asigna a las unidades operativas que funcionan a través de convenios de asociación.
El resultado acumulado del indicador se calcula a partir del promedio mensual.</t>
  </si>
  <si>
    <t>Numerador: reporte Sistema Misional SIRBE.
Denominador: directorio servicios sociales Subdirección para la Infancia.</t>
  </si>
  <si>
    <t>PSS-7744-003</t>
  </si>
  <si>
    <t>Gestantes, niñas y niños de primera infancia con permanencia mínima de 90 días en el servicio creciendo juntos.</t>
  </si>
  <si>
    <t xml:space="preserve">Monitorear la permanencia mínima de 90 días de gestantes, niñas y niños de primera infancia que participan en el servicio creciendo juntos. </t>
  </si>
  <si>
    <t>Promoción de acuerdos de corresponsabilidad con participantes del servicio creciendo juntos.
Seguimiento a la permanencia de gestantes, niñas y niños del servicio creciendo juntos.</t>
  </si>
  <si>
    <t>(No. acumulado de gestantes, niñas y niños de primera infancia en estados: atendido, en atención y suspendido que permanecen mínimo 90 días en el servicio creciendo juntos / No. acumulado de gestantes, niñas y niños de primera infancia en estados: atendido, en atención y suspendido durante la vigencia en el servicio creciendo juntos) * 100</t>
  </si>
  <si>
    <t>Numerador: sistema misional SIRBE.
Denominador: sistema misional SIRBE.</t>
  </si>
  <si>
    <t>Identificar en el sistema misional SIRBE el número acumulado de gestantes, niñas y niños de primera infancia en estados: atendido, en atención y suspendido con mínimo 90 días de permanencia en el servicio creciendo juntos y dividirlo entre el número acumulado de gestantes, niñas y niños de primera infancia en estados: atendido, en atención y suspendido durante la vigencia en el servicio creciendo juntos, identificados en el sistema misional SIRBE. 
Se toma la permanencia de 90 días dado que es el tiempo mínimo en el que gestantes, niñas y niños reciben la totalidad de atenciones ofrecidas por el servicio.
El denominador se registrará de manera trimestral dado que se obtiene del reporte suministrado por la DADE.
El resultado acumulado del indicador es igual al valor ejecutado en diciembre.</t>
  </si>
  <si>
    <t>Numerador: reporte sistema misional SIRBE. 
Denominador: reporte sistema misional SIRBE.</t>
  </si>
  <si>
    <t>PSS-7744-004</t>
  </si>
  <si>
    <t>Gestantes, niñas y niños de primera infancia atendidos en la modalidad crecemos en la ruralidad.</t>
  </si>
  <si>
    <t xml:space="preserve">Monitorear la atención de gestantes, niñas y niños de primera infancia que participan en la modalidad crecemos en la ruralidad. </t>
  </si>
  <si>
    <t>Diligenciamiento del Formato Ficha SIRBE y registro oportuno de su información en el Sistema Misional SIRBE.</t>
  </si>
  <si>
    <t>(No. de gestantes, niñas y niños de primera infancia en estados: atendido, en atención y suspendido en la modalidad crecemos en la ruralidad en el periodo / No. de cupos ofertados en la modalidad crecemos en la ruralidad) * 100</t>
  </si>
  <si>
    <t>Numerador: sistema misional SIRBE
Denominador: directorio servicios sociales Subdirección para la Infancia</t>
  </si>
  <si>
    <t>Identificar en el sistema misional SIRBE el número de gestantes, niñas y niños de primera infancia de la modalidad crecemos en la ruralidad en estados: atendido, en atención y suspendido en el periodo y dividirlo entre el número de cupos ofertados en la modalidad crecemos en la ruralidad registrado en el directorio servicios sociales Subdirección para la Infancia.
El denominador será incluido por la Subdirección para la Infancia.
El resultado acumulado del indicador se calcula a partir del promedio mensual.</t>
  </si>
  <si>
    <t>Numerador: reporte sistema misional SIRBE.
Denominador: directorio servicios sociales Subdirección para la Infancia.</t>
  </si>
  <si>
    <t>PSS-7744-005</t>
  </si>
  <si>
    <t>Gestantes, niñas y niños de primera infancia con permanencia mínima de 90 días en la modalidad crecemos en la ruralidad.</t>
  </si>
  <si>
    <t xml:space="preserve">Monitorear la permanencia mínima de 90 días de gestantes, niñas y niños de primera infancia que participan en la modalidad crecemos en la ruralidad. </t>
  </si>
  <si>
    <t>Seguimiento a la permanencia de gestantes, niñas y niños que participan en la modalidad crecemos en la ruralidad.</t>
  </si>
  <si>
    <t>(No. acumulado de gestantes, niñas y niños de primera infancia en estados: atendido, en atención y suspendido (con motivo diferente a notificación de egreso) que permanecen mínimo 90 días en la modalidad crecemos en la ruralidad / No. acumulado de gestantes, niñas y niños de primera infancia en estados: atendido, en atención y suspendido (con motivo diferente a notificación de egreso) en la modalidad crecemos en la ruralidad) * 100</t>
  </si>
  <si>
    <t>Identificar en el sistema misional SIRBE el número acumulado de gestantes, niñas y niños de primera infancia en estados: atendido, en atención y suspendido (con motivo diferente a notificación de egreso) con mínimo 90 días de permanencia en la modalidad crecemos en la ruralidad y dividirlo entre el número acumulado de gestantes, niñas y niños de primera infancia en estados: atendido, en atención y suspendido (con motivo diferente a notificación de egreso) en la modalidad crecemos en la ruralidad identificado en el sistema misional SIRBE.
Se toma la permanencia de 90 días dado que es el tiempo mínimo en el que gestantes, niñas y niños reciben la totalidad de atenciones ofrecidas por la modalidad crecemos en la ruralidad.
El denominador se registrará de manera trimestral dado que obedece a un dato suministrado por la DADE.
El resultado acumulado del indicador es igual al valor ejecutado en diciembre.</t>
  </si>
  <si>
    <t>Numerador: reporte sistema misional SIRBE 
Denominador: reporte sistema misional SIRBE</t>
  </si>
  <si>
    <t>PSS-7744-006</t>
  </si>
  <si>
    <t>Niñas, niños y adolescentes atendidos en el servicio centro amar y su modalidad centro amar nocturno que culminan el plan de atención integral.</t>
  </si>
  <si>
    <t>Monitorear el número de niñas, niños y adolescentes atendidos en el servicio centro amar y su modalidad centro amar nocturno que culminan el plan de atención integral.</t>
  </si>
  <si>
    <t>Estrategias oportunas de atención dirigidas a niñas, niñas, adolescentes y familias en situación de trabajo infantil vinculados al servicio centro amar y su modalidad centro amar nocturno.
Cambio del estado de seguimiento en el Sistema Misional SIRBE.</t>
  </si>
  <si>
    <t>(No. De niñas, niños y adolescentes que culminan el plan de atención integral durante el bimestre / No. total de niñas, niños y adolescentes en estado atendido durante el bimestre) * 100</t>
  </si>
  <si>
    <t>Numerador: sistema misional SIRBE
Denominador: sistema misional SIRBE</t>
  </si>
  <si>
    <t>Identificar de manera bimestral el número de niñas, niños y adolescentes que egresan del servicio centro amar y de su modalidad centro amar nocturno "estado ATENDIDO" con motivo "finalización proceso de atención" en el sistema misional SIRBE durante el bimestre; y dividirlo entre el número total de niñas, niños y adolescentes en "estado ATENDIDO" en el sistema misional SIRBE durante el bimestre.
Se entiende por "Culminar el plan de atención integral" el estado en el cual la niña, el niño o adolescente se encuentra fuera de situación o riesgo de trabajo infantil, en el marco de las estrategias de atención integral de los componentes del modelo de atención. La culminación del plan de atención integral tiene una duración variable y puede durar un tiempo mínimo de dos años.
El resultado acumulado del indicador se calcula a partir de la sumatoria de los valores ejecutados cada bimestre.</t>
  </si>
  <si>
    <t>Numerador: Reporte de niñas, niños y adolescentes en estado atendido con motivo de egreso "finalización proceso de atención" del Sistema Misional SIRBE.
Denominador: Reporte de niñas, niños y adolescentes en estado atendido del Sistema Misional SIRBE.</t>
  </si>
  <si>
    <t>Bimestral</t>
  </si>
  <si>
    <t>PSS-7744-007</t>
  </si>
  <si>
    <t>Unidades operativas de la Subdirección para la Infancia cualificadas por el servicio atrapasueños para la atención de niñas, niños y adolescentes víctimas y afectados por el conflicto armado.</t>
  </si>
  <si>
    <t>Monitorear las unidades operativas de la Subdirección para la Infancia cualificadas por el servicio atrapasueños para la atención de niñas, niños y adolescentes víctimas y afectados por el conflicto armado.</t>
  </si>
  <si>
    <t>Información actualizada en la base de datos de cualificación y en el directorio servicios sociales Subdirección para la Infancia.</t>
  </si>
  <si>
    <t>(No. de unidades operativas de la Subdirección para la Infancia cualificadas en un ciclo de siete (7) sesiones por el servicio atrapasueños (acumulado) / No. total de unidades operativas diurnas de la Subdirección para la Infancia que operan en el periodo de reporte) *100</t>
  </si>
  <si>
    <t>Numerador: base de datos de asistencia a las cualificaciones del servicio atrapasueños.
Denominador: directorio servicios sociales Subdirección para la Infancia.</t>
  </si>
  <si>
    <t xml:space="preserve">Identificar en la base de datos de cualificación del servicio atrapasueños, el número de unidades operativas de la Subdirección para la Infancia que participaron en un ciclo de cualificación de siete (7) sesiones (acumulado) y dividirlo entre el número de unidades operativas diurnas que operan en el periodo de reporte identificado en el directorio servicios sociales Subdirección para la Infancia.
El denominador se registrará de manera mensual dado que las unidades operativas pueden estar sujetas a cierres temporales, definitivos o nuevas aperturas.
El indicador se medirá de febrero a noviembre dadas las dinámicas de atención de las unidades operativas.
El resultado acumulado del indicador es igual al último valor ejecutado en la vigencia. </t>
  </si>
  <si>
    <t>Numerador: base de datos de cualificación del servicio atrapasueños.
Denominador: directorio servicios sociales Subdirección para la Infancia.</t>
  </si>
  <si>
    <t>PSS-7744-010</t>
  </si>
  <si>
    <t>Jardines infantiles privados inscritos en el Sistema de Información y Registro de Servicios Sociales asesorados técnicamente.</t>
  </si>
  <si>
    <t>Monitorear el número de jardines infantiles privados inscritos en el Sistema de Información y Registro de Servicios Sociales asesorados técnicamente.</t>
  </si>
  <si>
    <t xml:space="preserve">Registro oportuno y con calidad de la información de los jardines infantiles privados asesorados en el sistema misional SIRBE.
Garantizar la oferta y divulgación del servicio de asesoría técnica a los jardines infantiles privados del Distrito. </t>
  </si>
  <si>
    <t>(No. de jardines infantiles privados inscritos en el Sistema de Información y Registro de Servicios Sociales que fueron asesorados técnicamente y registrados en el Sistema Misional SIRBE durante el mes (acumulado) / No. de jardines infantiles privados inscritos en el Sistema de Información y Registro de Servicios Sociales durante la vigencia (acumulados)) *100</t>
  </si>
  <si>
    <t>Numerador: Sistema Misional SIRBE.
Denominador: Sistema de Información y Registro de Servicios Sociales.</t>
  </si>
  <si>
    <t>Identificar en el Sistema Misional SIRBE el número de jardines infantiles privados inscritos en el Sistema de Información y Registro de Servicios Sociales que fueron asesorados técnicamente durante el mes (acumulado) y dividirlo entre el número de jardines infantiles privados inscritos en el Sistema de Información y Registro de Servicios Sociales durante la vigencia (acumulados).
El denominador se registrará de manera mensual dado que depende del número de jardines infantiles privados inscritos en el Sistema de Información y Registro de Servicios Sociales (acumulados) y los jardines infantiles privados se inscriben en la Entidad en cualquier mes del año.
Se hará seguimiento al indicador de febrero a noviembre dado que los jardines infantiles privados brindan atención a las niñas y los niños de la última semana de enero y a la primera semana de diciembre.
El resultado acumulado del indicador es igual al valor ejecutado en noviembre.</t>
  </si>
  <si>
    <t>Numerador: Reporte del Sistema Misional SIRBE por localidad.
Denominador: reporte del Sistema de Información y Registro de Servicios Sociales.</t>
  </si>
  <si>
    <t>PSS-7744-011</t>
  </si>
  <si>
    <t>Niñas y niños de primera infancia atendidos en el servicio jardines infantiles y sus modalidades jardín infantil nocturno, casas de pensamiento intercultural y espacios rurales.</t>
  </si>
  <si>
    <t>Monitorear la atención de las niñas y los niños de primera infancia atendidos en el servicio jardines infantiles y sus modalidades jardín infantil nocturno, casas de pensamiento intercultural y espacios rurales.</t>
  </si>
  <si>
    <t>Diligenciamiento del Formato Ficha SIRBE y registro oportuno de su información en el Sistema Misional SIRBE.
Formalización del cupo asignado a niñas y niños de primera infancia en el servicio jardines infantiles y sus modalidades jardín infantil nocturno, casas de pensamiento intercultural y espacios rurales.</t>
  </si>
  <si>
    <t>(No. de niñas y niños de primera infancia que participan en el servicio jardines infantiles y sus modalidades jardín infantil nocturno, casas de pensamiento intercultural y espacios rurales durante el mes / No. de cupos ofertados en el servicio jardines infantiles y sus modalidades jardín infantil nocturno, casas de pensamiento intercultural y espacios rurales durante el mes) * 100</t>
  </si>
  <si>
    <t>Numerador: Sistema Misional SIRBE.
Denominador: directorio de servicios sociales Subdirección para la Infancia.</t>
  </si>
  <si>
    <t xml:space="preserve">Identificar en el reporte de la meta 2 remitido por la DADE el número de niñas y niños de primera infancia en estados: atendido, en atención y suspendido y dividirlo entre el número de cupos ofertados y su optimización en el servicio jardines infantiles y sus modalidades jardín infantil nocturno, casas de pensamiento intercultural y espacios rurales del directorio de servicios sociales Subdirección para la Infancia durante el mes.
El denominador se registrará de manera mensual dado que la oferta de cupos depende de: apertura de nuevas unidades operativas, cierre definitivo o indefinido de unidades operativas y entrega de obras o mantenimiento de infraestructura programados por la Subdirección de Plantas Físicas.
El resultado acumulado del indicador se calcula a partir del promedio mensual. </t>
  </si>
  <si>
    <t>Numerador: reporte de la meta 2 del servicio jardines infantiles y sus modalidades jardín infantil nocturno, casas de pensamiento intercultural y espacios rurales, remitido por la DADE.
Denominador: directorio de servicios sociales Subdirección para la Infancia.</t>
  </si>
  <si>
    <t>PSS-7745-001</t>
  </si>
  <si>
    <t>Población participante de los servicios sociales y apoyos alimentarios con clasificación de su estado nutricional.</t>
  </si>
  <si>
    <t>Analizar la eficacia de la vigilancia nutricional en la Secretaría Distrital de Integración Social al medir el porcentaje de población participante (con estado en atención en el SIRBE) de los servicios y apoyos alimentarios que cuenta con clasificación del estado nutricional.</t>
  </si>
  <si>
    <t>Calidad y oportunidad del dato de antropometría registrado</t>
  </si>
  <si>
    <t>(Número de participantes en atención en servicios sociales o apoyos alimentarios con clasificación del estado nutricional / Total de participantes en atención en servicios sociales o apoyos alimentarios con tamizaje nutricional)*100%</t>
  </si>
  <si>
    <t>Sistema SIRBE base de nutrición</t>
  </si>
  <si>
    <t>"Denominador:
Total de participantes en atención con apoyo alimentario en los servicios sociales de la Secretaria Distrital de Integración Social con información del tamizaje nutricional en la base de Nutrición del SIRBE.
Numerador: 
Total de participantes en atención con apoyo alimentario en los servicios sociales de la Secretaria Distrital de Integración Social con clasificación nutricional mediante indicadores antropométricos definidos para cada grupo etáreo.
Nota: 
No todos los participantes en atención pueden ser clasificados en su estado nutricional debido a datos incompletos o erróneos del tamizaje o del registro.
Participantes en servicios donde no hay apoyo alimentario o este no hace parte de los objetivos del servicio no son objeto de la vigilancia nutricional"
EL RESULTADO ACUMULADO DE LA VIGENCIA SERA EL PROMEDIO DE LOS CUATRO TRIMESTRES</t>
  </si>
  <si>
    <t xml:space="preserve">Base de datos del Total de participantes en atención en servicios sociales o apoyos de complementación alimentaria con clasificación del estado nutricional en la SDIS.           </t>
  </si>
  <si>
    <t>PSS-7749-001</t>
  </si>
  <si>
    <t xml:space="preserve">Personas atendidas en emergencia social, referenciadas a servicios sociales </t>
  </si>
  <si>
    <t>Monitorear la referenciación de población a servicios sociales</t>
  </si>
  <si>
    <t>Diligenciamiento correcto del formato Seguimiento a la referenciación de población (FOR-PSS-086),  por parte de los equipos locales</t>
  </si>
  <si>
    <t>(Número de personas atendidas en emergencia social, referenciadas a los servicios sociales en el periodo / Número de personas atendidas en emergencia social en el periodo) *100</t>
  </si>
  <si>
    <t>Formato seguimiento a la referenciación de población (FOR-PSS-086)
Reporte SIRBE personas atendidas en emergencia social</t>
  </si>
  <si>
    <t>Para calcular el numerador, se debe:
* Solicitar a los equipos locales la información registrada en el formato seguimiento a la referenciación de población (FOR-PSS-086) con corte mensual.
* Sumar y totalizar los reportes de cada equipo local.
* El dato se extrae del total de registros de la columna A de la base consolidada del formato de seguimiento a la referenciación de población (FOR-PSS-086)
Para calcular el denominador, se debe solicitar a la Dirección de Análisis y Diseño Estratégico (DADE) el reporte del número de personas atendidas en la modalidad de emergencia social del período a medir.
Finalmente, dividir el número de personas referenciadas entre el número de personas atendidas en la modalidad de emergencia social en el período y multiplicar por 100.
Nota: el cálculo del indicador para la vigencia (tanto el numerador como el denominador), corresponderá a la sumatoria de los períodos.</t>
  </si>
  <si>
    <t>Base consolidada del formato de Seguimiento a la referenciación de población (FOR-PSS-086)
Reporte SIRBE personas atendidas en emergencia social</t>
  </si>
  <si>
    <t>PSS-7749-002</t>
  </si>
  <si>
    <t>Circular 025 del 31/07/2023</t>
  </si>
  <si>
    <t xml:space="preserve">Familias atendidas en EDRAN social con registro de población afectada (F05), orientadas a servicios sociales </t>
  </si>
  <si>
    <t>Monitorear las orientaciones de familias atendidas en EDRAN social con registro de población afectada (F05) a servicios sociales</t>
  </si>
  <si>
    <t>Diligenciamiento correcto del formato de registro de población afectada (F05) por parte del equipo de Gestión del Riesgo</t>
  </si>
  <si>
    <t>(Número de familias atendidas en EDRAN Social con registro de población afectada (F05), orientadas a los servicios sociales en el periodo / Número de familias atendidas en EDRAN Social con registro de población afectada (F05) en el periodo) *100</t>
  </si>
  <si>
    <t>Formato de reporte de las orientaciones realizadas a las Familias atendidas en EDRAN social con registro de población afectada (F05). 
Formato Consolidado de familias afectadas por emergencias  (FOR-PSS-115)</t>
  </si>
  <si>
    <t>Numerador:
1. Solicitar al equipo de Gestión de Riesgo los formatos  de registro de población afectada (F05), diligenciados durante el mes.
2. Consolidar los formatos de registro de población afectada (F05) que contengan observaciones de orientación, en el Formato de reporte de las orientaciones realizadas a las Familias atendidas en EDRAN social con registro de población afectada (F05). Diligenciados durante el mes.
3. El dato se extrae del total de registros de la columna A (# FAMILIAS 
ORIENTADAS) de la base consolidada del Formato de reporte de las orientaciones realizadas a las Familias atendidas en EDRAN social con registro de población afectada (F05).
Denominador:
4. Solicitar al equipo de Gestión de Riesgo el Formato Consolidado de familias afectadas por emergencias  (FOR-PSS-115) del mes.
Dividir el número de familias orientadas entre el número de familias atendidas en EDRAN social con registro de población afectada (F05) y multiplicar por 100.
Nota: Para el cálculo del indicador de la vigencia tanto el numerador como el denominador corresponderá a la sumatoria de los periodos.</t>
  </si>
  <si>
    <t>Base consolidada del Formato de reporte de las orientaciones realizadas a las Familias atendidas en EDRAN social con registro de población afectada (F05). 
Formato Consolidado de familias afectadas por emergencias  (FOR-PSS-115)</t>
  </si>
  <si>
    <t>PSS-7752-01</t>
  </si>
  <si>
    <t>Casos atendidos oportunamente en los Centros Proteger</t>
  </si>
  <si>
    <t xml:space="preserve">Medir la oportunidad de la atención a casos en los Centros Proteger, de acuerdo a la normatividad vigente aplicable, con el fin de garantizar la protección de los Niños, Niñas y adolescentes. </t>
  </si>
  <si>
    <t>Registro oportuno de datos en el sistema de información.</t>
  </si>
  <si>
    <t xml:space="preserve">(Número de casos atendidos oportunamente en Centros Proteger / Número total de casos recibidos en Centros Proteger) * 100 </t>
  </si>
  <si>
    <t>Herramienta para registro y seguimiento de los niños y niñas en los Centros Proteger</t>
  </si>
  <si>
    <r>
      <t xml:space="preserve">El valor del numerador se toma de los casos a los cuales se les da cierre en los 6 primeros meses, lo cual ha sido definido como criterio interno en el servicio teniendo en cuenta que los procesos de restablecimiento de derechos, según la normatividad vigente pueden tener una duración de hasta 18 meses, tal valor se compara con el número total de casos recibidos en el periodo y que están registrados en la herramienta de registro. 
Se entiende por oportunidad el periodo comprendido entre el momento en que se conoce el caso, hasta el momento en que el equipo psicosocial entrega el informe de cambio de medida, el cual puede sugerir el egreso o reintegro a medio familiar, la adaptabilidad o el mantenimiento de la medida de ubicación institucional.
Esta información se toma de la herramienta de control de permanencia que se tiene al interior de la Subdirección para la Familia y con la que adicionalmente se hace seguimiento a los tiempos de permanencia y estado de casos en atención en los Centros Proteger.
</t>
    </r>
    <r>
      <rPr>
        <sz val="9"/>
        <color rgb="FF7030A0"/>
        <rFont val="Arial"/>
        <family val="2"/>
      </rPr>
      <t xml:space="preserve">
</t>
    </r>
    <r>
      <rPr>
        <sz val="9"/>
        <rFont val="Arial"/>
        <family val="2"/>
      </rPr>
      <t>Nota: el resultado del indicador al final de la vigencia será acumulado.</t>
    </r>
  </si>
  <si>
    <t>Base de datos con atenciones en los Centros proteger</t>
  </si>
  <si>
    <t>7753 - Prevención de la maternidad y la paternidad temprana en Bogotá</t>
  </si>
  <si>
    <t>PSS-7753-001</t>
  </si>
  <si>
    <t>Circular Nº 29 del 26/09/2022</t>
  </si>
  <si>
    <t>Asistencia de jóvenes a sesiones grupales e individuales de las Salas de Escucha-Siente tu sexualidad.</t>
  </si>
  <si>
    <r>
      <t xml:space="preserve">Determinar el número de jóvenes que asisten a sesiones </t>
    </r>
    <r>
      <rPr>
        <sz val="9"/>
        <rFont val="Arial"/>
        <family val="2"/>
      </rPr>
      <t>de las Salas de Escucha-Siente tu sexualidad, después de ser programados, para identificar la línea base de alcance de este nuevo beneficio para las y los jóvenes de la ciudad</t>
    </r>
  </si>
  <si>
    <t>Crear una convocatoria y atención que atraiga a las y los jóvenes a participar, para que una vez programados, asistan a las sesiones grupales e individuales de las Salas de Escucha-Siente tu sexualidad.</t>
  </si>
  <si>
    <t>(Número de jóvenes  atendidos en sesiones  de las Salas de Escucha-Siente tu sexualidad/ Número de jóvenes programados para ser atendidos en las Salas de Escucha-Siente tu sexualidad) *100</t>
  </si>
  <si>
    <t xml:space="preserve">
1. Listado de asistencia (donde los jóvenes participan en toda la jornada) con información básica 
</t>
  </si>
  <si>
    <r>
      <t>El numerador corresponde al número de jóvenes atendidos</t>
    </r>
    <r>
      <rPr>
        <sz val="9"/>
        <color rgb="FF7030A0"/>
        <rFont val="Arial"/>
        <family val="2"/>
      </rPr>
      <t xml:space="preserve">,  </t>
    </r>
    <r>
      <rPr>
        <sz val="9"/>
        <rFont val="Arial"/>
        <family val="2"/>
      </rPr>
      <t xml:space="preserve">entendiendo como las y los jóvenes que asisten al menos a una sesión </t>
    </r>
    <r>
      <rPr>
        <sz val="9"/>
        <color rgb="FF7030A0"/>
        <rFont val="Arial"/>
        <family val="2"/>
      </rPr>
      <t>a</t>
    </r>
    <r>
      <rPr>
        <sz val="9"/>
        <rFont val="Arial"/>
        <family val="2"/>
      </rPr>
      <t xml:space="preserve"> las Salas de Escucha-Siente tu sexualidad, a través del dato que aporta el listado de asistencia con la información básica de las y los jóvenes
El denominador corresponde a la totalidad de jóvenes que se programaron para ser atendidas/os en las Salas de Escucha-Siente tu sexualidad durante la vigencia.</t>
    </r>
  </si>
  <si>
    <t>1. Listados de asistencia con información básica 
2. Matriz Excel con información
3. Memoria de la sala de escucha</t>
  </si>
  <si>
    <t>NA</t>
  </si>
  <si>
    <t>7756 - Compromiso Social por la Diversidad en Bogotá</t>
  </si>
  <si>
    <t>PSS-7756-003</t>
  </si>
  <si>
    <t>Circular 014 del 29/03/2023</t>
  </si>
  <si>
    <t>Nivel de atenciones en el componente de orientación psicosocial individual del servicio social Casas LGBTI</t>
  </si>
  <si>
    <t>Monitorear el nivel de atenciones realizadas en el componente de orientación psicosocial individual del servicio social Casas LGBTI, en el marco del Plan de Atención Integral del servicio, con la finalidad de evidenciar la gestión del equipo psicosocial.</t>
  </si>
  <si>
    <t xml:space="preserve">Diligenciamiento adecuado del instrumento Seguimiento psicosocial (FOR-PSS-424) que acompaña el Plan de Atención Integral. </t>
  </si>
  <si>
    <t>(Número de personas con más de una atención en el mes, desde el componente de orientación psicosocial individual del servicio Casas LGBTI / Número de personas LGBTI que cuentan con una sola atención en el periodo, desde el componente de orientación psicosocial individual del servicio Casas LGBTI) * 100</t>
  </si>
  <si>
    <t xml:space="preserve">Registro del Seguimiento psicosocial (FOR-PSS-424) que soportan las atenciones realizadas en el componente de orientación psicosocial individual del servicio Casas LGBTI.
</t>
  </si>
  <si>
    <t>1. Cada equipo psicosocial debe diligenciar el Formato Seguimiento psicosocial (FOR-PSS-424) de manera mensual.
2. Mensualmente, la coordinadora del componente de orientación psicosocial individual consolida en un solo archivo el seguimiento de las nuevas atenciones.
3. Para obtener el denominador, la gestora de la dependencia del SG identifica el número de personas que cuentan con una atención en el componente de orientación psicosocial individual. Y para calcular el numerador, se debe verificar el número de personas con más de una atención en el mismo componente, en la columna AA del instrumento Seguimiento psicosocial (FOR-PSS-424)
Nota: el reporte acumulado corresponde a la suma de los valores reportados de manera mensual.</t>
  </si>
  <si>
    <t xml:space="preserve">*Registro del Seguimiento psicosocial (FOR-PSS-424), con tabla resumen del resultado y análisis gráfico de la información. 
</t>
  </si>
  <si>
    <t>PSS-7757-001</t>
  </si>
  <si>
    <t>Circular N° 010 del 31/03/2022</t>
  </si>
  <si>
    <r>
      <t xml:space="preserve">Personas en riesgo de habitar la calle atendidas mediante la </t>
    </r>
    <r>
      <rPr>
        <sz val="9"/>
        <color theme="1"/>
        <rFont val="Arial"/>
        <family val="2"/>
      </rPr>
      <t>estrategia de prevención de la habitabilidad en calle</t>
    </r>
  </si>
  <si>
    <t>Medir el número de personas en riesgo de habitar calle identificadas y atendidas mediante la estrategia de prevención de la habitabilidad en calle, a fin de generar insumos con miras a optimizar la ruta para su abordaje.</t>
  </si>
  <si>
    <t>Identificación del nivel de riesgo de las personas vinculadas en la estrategia de prevención
Gestión de los recursos necesarios para la atención de las personas identificadas.</t>
  </si>
  <si>
    <t>(Número de personas en riesgo de habitar la calle atendidas mediante la estrategia / Número de personas  en riesgo de habitar la calle identificadas para ser atendidas mediante la estrategia) * 100</t>
  </si>
  <si>
    <t xml:space="preserve">
Base de datos de personas en riesgo atendidas  
Base de datos instrumento de tamizaje</t>
  </si>
  <si>
    <t>El valor del numerador corresponde al número de personas en riesgo de habitar la calle atendidas mediante la estrategia de prevención de la habitabilidad en calle. Este valor se encuentra registrado en la base de datos que administra la Subdirección para la Adultez.
El denominador hace referencia al número de personas en riesgo de habitar la calle identificadas para ser atendidas mediante la estrategia de prevención de la habitabilidad en calle. Este valor se encuentra detallado en la base de datos del instrumento de tamizaje.
Nota: el reporte acumulado corresponde al resultado obtenido al final de la vigencia, que reúne los datos recopilados a lo largo de la misma.</t>
  </si>
  <si>
    <t>Reporte de las personas atendidas en el periodo vs las personas identificadas mediante la herramienta de tamizaje.</t>
  </si>
  <si>
    <t>7757 - Implementación de estrategias y servicios integrales para el abordaje del fenómeno de habitabilidad en calle en Bogotá</t>
  </si>
  <si>
    <t>PSS-7757-002</t>
  </si>
  <si>
    <t xml:space="preserve">Ciudadanas y ciudadanos habitantes de calle atendidos mediante Planes de Atención Individual para el Desarrollo de Capacidades </t>
  </si>
  <si>
    <t>Medir el número de personas habitantes de calle atendidas mediante Planes de Atención Individual para el Desarrollo de Capacidades, a fin de generar insumos con miras a la optimización de la estrategia de abordaje en calle.</t>
  </si>
  <si>
    <t>Identificación de las ciudadanas y ciudadanos habitantes de calle para su atención mediante los planes de atención.</t>
  </si>
  <si>
    <t>(Número de personas atendidas mediante los planes de atención individual para el desarrollo de capacidades / Número de personas identificadas como potenciales para ser atendidas mediante los planes de atención individual para el desarrollo de capacidades) * 100</t>
  </si>
  <si>
    <t>Registro 'Planes de Atención Individual para el Desarrollo de Capacidades' en SIRBE
Base de datos instrumento de identificación para planes de atención individual para el desarrollo de capacidades de la Subdirección para la Adultez</t>
  </si>
  <si>
    <t>Para el cálculo del número de ciudadanas y ciudadanos habitantes de calle atendidos en la Ruta Individual de Derechos (numerador), se deben consultar las personas únicas atendidas teniendo en cuenta el tipo de actuación de estado "1 Atendido día" y "2 Intervención" durante el periodo de interés. La consulta se debe realizar de la siguiente manera: 1. Ingresar a la herramienta SIRBE, pestaña superior "consulta" seleccionar "estado y actuaciones", luego seleccionar "consulta de actuaciones" 2. Definir el proyecto, modalidad Contacto y atención en calle- submodalidad Ruta Individual de derechos-RID, 3. Los campos siguientes de SLIS, CDS, localidad donde vive el beneficiario y filtro por actuaciones se dejan en blanco y solo se diligenciará la fecha inicial y la fecha final. 4. Se seleccionan las variables básicas necesarias, teniendo en cuenta nombre corto CDS para definir localidad y actuación. Sin embargo, para este conteo solo se filtrarán las actuaciones de Acompañamiento al proceso, Compromiso a derechos, Seguimiento a derechos y Atendido día a partir del 4 de noviembre de 2022. 5. Seleccionar Generar y exportar, comparado con el número de ciudadanas y ciudadanos habitantes de calle registrados en la base de datos del instrumento de identificación de la subdirección.
Esta información se divide entre la información suministrada por la Subdirección para la Adultez en la base de datos de identificación de posibles Planes de Atención Individual para el Desarrollo de Capacidades (denominador), la cual se recopila mediante la aplicación del formato Plan de Atención individual (FOR-PSS-128). A través de este instrumento se identifican las y los potenciales participantes en Planes de atención Individual para el Desarrollo de Capacidades (PIDC).
Nota: el reporte acumulado corresponde al resultado obtenido al final de la vigencia, que reúne los datos recopilados a lo largo de la misma.</t>
  </si>
  <si>
    <t>Reporte de las personas atendidas mediante los planes de atención individual para el desarrollo de capacidades vs personas identificadas como potenciales.</t>
  </si>
  <si>
    <t>PSS-7757-003</t>
  </si>
  <si>
    <t>Circular Ni 025 del 31/07/2023</t>
  </si>
  <si>
    <t xml:space="preserve">
Personas que participan en las acciones propuestas por la estrategia de abordaje comunitario</t>
  </si>
  <si>
    <t xml:space="preserve">
Medir el número de personas que participan en las acciones propuestas por la estrategia de abordaje comunitario, a fin de generar insumos para optimizar la intervención de conflictos en torno al fenómeno de habitabilidad en calle.</t>
  </si>
  <si>
    <t>Identificación de actores sociales para la vinculación del desarrollo de capacidades colectivas para la transformación de imaginarios.</t>
  </si>
  <si>
    <t>(Número de personas que participan en educación en calle como parte de la estrategia de abordaje comunitario / Número de personas identificadas en los territorios mediante el mapeo de actores sociales) * 100</t>
  </si>
  <si>
    <t>Registro 'Abordaje comunitario' en SIRBE
Base de datos instrumento de mapa de actores sociales de la Subdirección para la Adultez</t>
  </si>
  <si>
    <t>El valor del numerador corresponde con el número de personas que participan en educación en calle como parte de la estrategia de abordaje comunitario. El procedimiento de consulta en SIRBE comprende: 1. Ubicar y seleccionar en la parte superior de la pantalla la opción "Consultas". 2. Seleccionar la opción "Consulta información cursos" y luego "Cursos registrados". 3. Seleccionar el proyecto. 4. Seleccionar la modalidad "Abordaje comunitario". 5. En la pestaña de "Información de cursos" se debe de diligenciar, en los espacios de filtro de fechas, la opción "Cuya fecha de inicio esté entre", incorporando la fecha inicial de consulta. Y en el filtro "Cuya fecha de fin esté entre", se debe diligenciar la fecha final de la consulta (los demás espacios de fecha no se deben seleccionar). Las variables de consulta para esta pestaña son: actuación, actividad, código del curso, fecha fin, fecha inicio, nombre corto del CDS, nombre del curso, asistentes asignados e instructor. 6. Para conocer los asistentes a los cursos se debe ubicar la pestaña "Información de beneficiarios inscritos en curso" y seleccionar las variables básicas de consulta, como nombre, apellidos, etc. Las actividades para el filtro son "Diálogos comunitarios sobre el fenómeno" y "Diálogos comunitarios".
Por su parte, el denominador del indicador hace referencia al número total de personas registradas en la base de datos de mapeo de actores sociales de la Subdirección para la Adultez.
Nota: el reporte acumulado corresponde al resultado obtenido al final de la vigencia, que reúne los datos recopilados a lo largo de la misma.</t>
  </si>
  <si>
    <t>Reporte de las personas que participan en las acciones de la estrategia de abordaje comunitario vs personas identificadas en el territorio mediante el mapa de actores sociales.</t>
  </si>
  <si>
    <t>PSS-7757-004</t>
  </si>
  <si>
    <t>Servicios adaptados desde los enfoques diferencial, de género y territorial para la atención de ciudadanas y ciudadanos habitantes de calle o en riesgo de estarlo</t>
  </si>
  <si>
    <t>Medir el número de servicios adaptados bajo enfoque diferencial, de género y territorial para la atención de personas habitantes de calle o en riesgo de estarlo, a fin de generar insumos con miras a optimizar la oferta del proyecto 7757.</t>
  </si>
  <si>
    <t>Adaptar la prestación de los servicios, brindando una atención diferencial con enfoque de género y territorial.</t>
  </si>
  <si>
    <t>(Número de servicios adaptados desde los enfoques diferencial, de género y territorial / Número de servicios en funcionamiento) * 100</t>
  </si>
  <si>
    <t>Herramienta de valoración y seguimiento de la implementación de los enfoques diferencial, de género y territorial de la Subdirección para la Adultez</t>
  </si>
  <si>
    <t>El valor del numerador corresponde al número de servicios adaptados con enfoque diferencial, de género y territorial verificados a partir de la implementación de la herramienta de valoración y seguimiento.
El denominador hace referencia al número de servicios implementados por la entidad en el marco del proyecto 7757, que se encuentran en funcionamiento para la vigencia.</t>
  </si>
  <si>
    <t>Reporte del avance en la adaptación de los enfoques en los servicios en funcionamiento.</t>
  </si>
  <si>
    <t>Prestación de servicios sociales para la inclusión social</t>
  </si>
  <si>
    <t>PSS-7757-005</t>
  </si>
  <si>
    <t>Ciudadanos y ciudadanas habitantes de calle y en riesgo de estarlo con avances en procesos de inclusión social</t>
  </si>
  <si>
    <t>Medir el número de ciudadanas y ciudadanos habitantes de calle y en riesgo de estarlo con avances en procesos de inclusión social, a fin de generar insumos para optimizar su abordaje integralmente.</t>
  </si>
  <si>
    <t>Acciones promovidas desde los servicios frente a los procesos de inclusión social de los participantes.</t>
  </si>
  <si>
    <t>(Número de personas habitantes de calle y en riesgo de estarlo que participan en los servicios sociales y logran avances en sus planes de atención individual / Número de personas habitantes de calle y en riesgo de estarlo que participan en los servicios sociales y cuentan con planes de atención individual activos) * 100</t>
  </si>
  <si>
    <t>Base de datos de personas registradas a partir de la herramienta de monitoreo y seguimiento a los procesos de inclusión social de la Subdirección para la Adultez</t>
  </si>
  <si>
    <t>El valor del numerador corresponde al número de personas con avances en sus planes de atención individual, según la herramienta de monitoreo y seguimiento de la Subdirección para Adultez.
El denominador se refiere al número de personas vinculadas a los servicios sociales que cuentan con planes de atención individual activos.</t>
  </si>
  <si>
    <t>Informe de seguimiento a los procesos de inclusión social de las personas atendidas en los servicios del proyecto.</t>
  </si>
  <si>
    <t>PSS-7768-001</t>
  </si>
  <si>
    <t>Circular N.º 29 del 26/09/2022</t>
  </si>
  <si>
    <t>Cumplimiento de las Tareas del plan de acción de la vigencia del proyecto de inversión</t>
  </si>
  <si>
    <t>Monitorear el cumplimiento de las tareas programadas en el plan de acción del proyecto de inversión 7768</t>
  </si>
  <si>
    <t xml:space="preserve">Imprevistos en la contratación del Talento humano
Cuarentenas estrictas que impidan la circulación y visitas a hogares
Por restricciones
normativas no entregar los Bonos de Oportunidad </t>
  </si>
  <si>
    <t xml:space="preserve">
(Número de tareas realizadas del plan de acción a la fecha del corte del período reportado / Número de tareas  programadas del plan de acción al período reportado)*100
</t>
  </si>
  <si>
    <t>Plan de Acción Proyecto 7768 corresponde a los soportes relacionados en el Plan de Acción:
Matriz de Seguimiento, Documentos Técnicos,
Informes de proceso y  tablero de Control</t>
  </si>
  <si>
    <t xml:space="preserve">
El numerador corresponderá al número total de tareas realizadas del plan de acción a la fecha del corte del período reportado y el denominador corresponderá al número total de tareas programadas al periodo de reporte.
Nota: el resultado del indicador de gestión corresponderá al total tareas realizadas en la vigencia
La cantidad de tareas programadas puede variar según las dinámicas propias del proyecto las cuales se verán reflejadas en plan de acción actualizado.</t>
  </si>
  <si>
    <t xml:space="preserve">Reporte en Excel de los soportes programados para cada periodo. Este contendrá el listado de tareas con: fecha de creación de la tarea, fecha programada de ejecución, fecha de ejecución y observaciones
</t>
  </si>
  <si>
    <t>PSS-7770-001</t>
  </si>
  <si>
    <t xml:space="preserve"> Porcentaje de Personas Mayores que se encuentran activas (en atención) en el servicio de Apoyos Económicos para persona mayor</t>
  </si>
  <si>
    <r>
      <t xml:space="preserve">Identificar y evaluar el porcentaje de personas mayores que se encuentran en atención en el servicio de Apoyos Económicos, a partir de </t>
    </r>
    <r>
      <rPr>
        <sz val="9"/>
        <color rgb="FF00B050"/>
        <rFont val="Arial"/>
        <family val="2"/>
      </rPr>
      <t xml:space="preserve"> </t>
    </r>
    <r>
      <rPr>
        <sz val="9"/>
        <rFont val="Arial"/>
        <family val="2"/>
      </rPr>
      <t>las personas programadas para la vigencia.</t>
    </r>
  </si>
  <si>
    <t>Implementar los procedimientos establecidos para garantizar los ingresos de personas mayores, en el marco de la rotación de cupos del servicio.</t>
  </si>
  <si>
    <t>(Número de personas (en atención) en el servicio de Apoyos Económicos para persona mayor para la vigencia / Número de Personas programadas para la vigencia en el servicio de Apoyos Económicos para persona mayor) *100</t>
  </si>
  <si>
    <t>* Sistema de Información  misional  (SIRBE) (A, B y B Desplazados y D) conteo de meta.
* Programación conteo de meta del plan de acción del proyecto de inversión 7770.</t>
  </si>
  <si>
    <t>La SDES remite a la subdirección para la Vejez el reporte del conteo de la meta 1  del proyecto de inversión 7770, en éste, se debe tomar el total de personas de la hoja denominada vigencia. (Numerador)
Del plan de acción del proyecto de inversión 7770 se toma la programación de personas para la vigencia de la meta 1 (Denominador).
Para el avance del indicador,  se tomará el acumulado del reporte de conteo de meta 1 suministrado por la SDES al corte a reportar, conforme a los cupos programados en el plan de acción. 
El avance acumulado del indicador se toma con base en el último dato reportado.</t>
  </si>
  <si>
    <t>*Apoyos Económicos - Conteo de Meta suministrado por SDES.
*Plan de Acción del proyecto 7770.</t>
  </si>
  <si>
    <t>PSS-7770-002</t>
  </si>
  <si>
    <t xml:space="preserve">
Nivel de cumplimiento en la entrega de Apoyos económicos con relación a los cupos programados para giro</t>
  </si>
  <si>
    <r>
      <t xml:space="preserve">Identificar el porcentaje total de Abonos Efectivos realizados a las personas </t>
    </r>
    <r>
      <rPr>
        <strike/>
        <sz val="9"/>
        <rFont val="Arial"/>
        <family val="2"/>
      </rPr>
      <t xml:space="preserve"> </t>
    </r>
    <r>
      <rPr>
        <sz val="9"/>
        <rFont val="Arial"/>
        <family val="2"/>
      </rPr>
      <t>participantes del servicio de Apoyos Económicos para Persona Mayor, respecto al total de cupos programados para giro en el servicio.</t>
    </r>
  </si>
  <si>
    <t>Realizar la gestión de desbloqueo a personas mayores, o efectuar el egreso del servicio de acuerdo con el procedimiento específico.</t>
  </si>
  <si>
    <t>(Número de Abonos Efectivos en el periodo / Total de Cupos programados para giro en el periodo) * 100</t>
  </si>
  <si>
    <t xml:space="preserve">
* Informes de Nómina al Corte (Cofinanciado) proveniente del Departamento Administrativo para la Prosperidad Social.          
*Base en Excel Sistema de Información  misional de los abonos autorizados en el mes.
* Sistema de Información  misional  (SIRBE) (A, B y B Desplazados). 
*Balance del programa Colombia Mayor Apoyo Económico cofinanciado tipo D.</t>
  </si>
  <si>
    <t>Exportar  la información del Sistema Misional SIRBE, se toma el total de personas mayores que se encuentran en atención en los Apoyos Tipo A, B y B Desplazados, en específico a las personas que se les realizó el abono efectivo. Para los tipo Cofinanciado, se toma la cantidad de personas que están en atención y cuyo pago fue programado en nómina, de acuerdo con el balance referenciado por el programa Colombia Mayor (O quien haga sus veces). Los anteriores valores deben sumarse para obtener el numerador.
Exportar la información del Sistema Misional SIRBE, tomando el total de personas mayores que se encuentran en atención en los Apoyos Tipo A, B y B Desplazados, el cual se debe sumar con el total de personas reportadas en Balance del programa Colombia Mayor Apoyo Económico cofinanciado tipo D para obtener el denominador. Es importante aclarar, que los datos que se toman para el denominador, obedecen a la información del mes anterior de las personas que quedaron en atención. 
El avance acumulado del indicador se toma con base en el último dato reportado.</t>
  </si>
  <si>
    <t>*Listados de Nómina del Programa Colombia Mayor (Apoyos Cofinanciados).
 *Base de abonos autorizados SDIS y no autorizados SDIS.        
(Numerador).
*Reporte de cupos programados para giro en el periodo.
(Denominador).</t>
  </si>
  <si>
    <t>PSS-7770-003</t>
  </si>
  <si>
    <t xml:space="preserve">Porcentaje de Participación en las actividades de las personas mayores en el Servicio  Centro Día  Casa de la Sabiduría </t>
  </si>
  <si>
    <t>Realizar seguimiento a la participación en las actividades  de desarrollo humano por parte de las personas mayores en el Servicio Centro Día  Casa de la Sabiduría.</t>
  </si>
  <si>
    <t xml:space="preserve">Implementar acciones de seguimiento que promuevan el acompañamiento interdisciplinario por parte de los equipos locales, a fin de garantizar la continuidad de las estrategias de participación de las personas mayores en el servicio. </t>
  </si>
  <si>
    <t>(Número de asistencias registradas en las actividades  de desarrollo humano del Servicio Centro Día Casa de la Sabiduría  /Número de asistencias programadas de las personas mayores en las actividades  de desarrollo humano en el Servicio Centro Día Casa de la Sabiduría  )*100</t>
  </si>
  <si>
    <t>*Sistema de Información y Registro misional (SIRBE), registro de asistencia por actuaciones de intervención. 
*Matriz de programación de asistencia en unidades operativas.</t>
  </si>
  <si>
    <t>Para el cálculo del numerador la información se obtiene del Sistema de Información misional (SIRBE), con base en las personas mayores en atención con registro de asistencia para el periodo programado. La información suministrada, se debe tomar de los registros de actuaciones de intervención.
En el denominador se incluye el dato del número de asistencias programadas para el mes lo cual se obtiene de la matriz de programación de asistencia en unidades operativas.
El avance acumulado del indicador se toma con base en el último dato reportado.</t>
  </si>
  <si>
    <t>*Reporte SIRBE de asistencias mensuales del Servicio Centro Día  Casa de la Sabiduría (Numerador)
*Matriz de programación de asistencia en unidades operativas (Denominador)</t>
  </si>
  <si>
    <t>PSS-7770-004</t>
  </si>
  <si>
    <t xml:space="preserve">Personas mayores en el Servicio Cuidado Transitorio Día - Noche que participan en las actividades de los centros de cuidado transitorio definidas en el Plan de Atención Institucional </t>
  </si>
  <si>
    <t>Determinar el porcentaje de personas que participan en las actividades de los centros de cuidado transitorio (Día - Noche) definidas en el Plan de Atención Institucional.</t>
  </si>
  <si>
    <t>Efectuar estrategias para promover la participación de las personas mayores en las actividades formuladas en el Plan de Atención Institucional sobre los centros de cuidado transitorio.</t>
  </si>
  <si>
    <t>(Número de personas mayores participantes en actividades formuladas en el Plan de Atención Institucional  de los centros de Cuidado Transitorio / Total personas participantes que se encuentran en los centros de Cuidado Transitorio) * 100</t>
  </si>
  <si>
    <t>*Sistema de Información misional (SIRBE).</t>
  </si>
  <si>
    <r>
      <t xml:space="preserve">Del reporte enviado por la SDES con el número de personas mayores participantes en las actividades formuladas en el Plan de Atención Institucional en los centros de Cuidado Transitorio para el periodo a reportar tanto en la jornada diurna como nocturna, cantidades que se sumaran para obtener el numerador.
Para obtener el denominador se toma el </t>
    </r>
    <r>
      <rPr>
        <strike/>
        <sz val="9"/>
        <rFont val="Arial"/>
        <family val="2"/>
      </rPr>
      <t xml:space="preserve"> </t>
    </r>
    <r>
      <rPr>
        <sz val="9"/>
        <rFont val="Arial"/>
        <family val="2"/>
      </rPr>
      <t>reporte remitido por la SDES referente al total de personas participantes que se encuentran en los centros de Cuidado Transitorio en la jornada diurna y nocturna, cantidades que se sumaran para obtener el denominador, este resultado se multiplicará por 100% obteniendo el resultado final. 
El avance acumulado del indicador se toma con base en el último dato reportado.</t>
    </r>
  </si>
  <si>
    <t>*Registro de personas con actuación de seguimiento PAI en el SIRBE reportado por el SDES (Numerador).
*Reporte de conteo de metas dado por SDES (Denominador).</t>
  </si>
  <si>
    <t>PSS-7770-008</t>
  </si>
  <si>
    <t xml:space="preserve">Porcentaje  de Personas mayores vinculadas en Redes de Cuidado Comunitario 
</t>
  </si>
  <si>
    <t>Establecer el porcentaje de personas mayores que participan como mínimo en el 75% de las actividades establecidas   en las Redes de Cuidado Comunitario.</t>
  </si>
  <si>
    <t>Realizar acciones de acompañamiento  y seguimiento a las personas mayores para su permanencia en las actividades que se desarrollen en las redes de cuidado.</t>
  </si>
  <si>
    <t>(Número de personas mayores vinculadas a las redes de cuidado comunitario / Número de personas inscritas en las Redes de Cuidado Comunitario) * 100</t>
  </si>
  <si>
    <t xml:space="preserve">
*Sistema de Información y misional (SIRBE). </t>
  </si>
  <si>
    <t>Se entiende como persona mayor vinculada en Redes de Cuidado Comunitario, aquella que participa en mínimo el 75% del total de las actividades programadas en los módulos de la estrategia.
La información se obtiene del Sistema Misional SIRBE exportando el registro de personas mayores inscritas a cursos, establecidos para cada uno de los módulos programados para la estrategia. Con esta información, se verifica la participación de cada una de las personas a las sesiones programadas, las cuales deben ser del 75% o más para que cuente como persona vinculada en las Redes de Cuidado para el cálculo del numerador. 
Por otro lado, la información que se obtiene del Sistema Misional SIRBE exportando el registro de personas mayores inscritas mediante ficha genérica de cursos establecida para cada uno de los módulos programados para la estrategia es el insumo para el denominador.
El avance acumulado del indicador se toma con base en el último dato reportado.</t>
  </si>
  <si>
    <t>*Reporte de personas mayores vinculadas - Sistema de Información misional (SIRBE). (Numerador)
*Reporte de personas inscritas en las Redes de Cuidado Comunitario - Sistema de Información misional (SIRBE). (Denominador)</t>
  </si>
  <si>
    <t>PSS-7770-010</t>
  </si>
  <si>
    <t>Personas mayores atendidas por parte del Servicio Bogotá Te Acompaña en la Vejez</t>
  </si>
  <si>
    <t xml:space="preserve">Determinar el porcentaje de personas mayores  atendidas por parte del Servicio  Bogotá Te Acompaña en la Vejez </t>
  </si>
  <si>
    <t xml:space="preserve">Generar las acciones necesarias para atender a las personas mayores, en el marco de la  implementación del Servicio Social Bogotá Te Acompaña en la Vejez </t>
  </si>
  <si>
    <t>(Número de personas mayores atendidas por parte del Servicio  Bogotá Te Acompaña en la Vejez / Número de personas mayores que solicitan el servicio en Bogotá Te Acompaña en la Vejez) * 100</t>
  </si>
  <si>
    <t>*Sistema de Información misional (SIRBE).
*Formato Registro y seguimiento de casos  (FOR-PSS-546).</t>
  </si>
  <si>
    <t>La información se obtiene del Sistema de Información misional  (SIRBE), la cual es remitida por parte de la SDES. Del reporte suministrado se tiene en cuenta el número de personas mayores atendidas por parte del Servicio  Bogotá Te Acompaña en la Vejez durante el periodo a reportar obteniendo el numerador.
De igual manera la información que se obtiene del total de registro de solicitudes de atención de personas mayores para el periodo de reporte, conforme el Formato Registro y seguimiento de casos (FOR-PSS-546) se obtiene el denominador. Esta información es suministrada por parte del Servicio Bogotá Te Acompaña en la Vejez. 
Para reportar el avance cuantitativo acumulado, se tomará la suma de cada uno de los periodos reportados.</t>
  </si>
  <si>
    <t>*Reporte de personas atendidas Sistema de Información misional  (SIRBE).
(Numerador)
*Reporte generado de la consolidación del Formato Registro y seguimiento de casos (FOR-PSS-546) diligenciado.
(Denominador)</t>
  </si>
  <si>
    <t>PSS-7771-001</t>
  </si>
  <si>
    <t>Circular N° 014 del 29/03/2023</t>
  </si>
  <si>
    <t>Personas con discapacidad, sus familias, cuidadores(as) y otros actores presentes en los territorios que participan en ejercicios de sensibilización y toma de conciencia para la disminución de barreras frente a la discapacidad</t>
  </si>
  <si>
    <t>Medir el porcentaje de participación de las personas con discapacidad, sus familias, cuidadores - as  y otros actores presentes en los territorios en los ejercicios de sensibilización y toma de conciencia para la disminución de barreras frente a la discapacidad que desarrolle el proyecto</t>
  </si>
  <si>
    <t>Disponibilidad de las personas con discapacidad, sus familias, cuidadores(as)  y otros actores presentes en los territorios para participar en los ejercicios de sensibilización y toma de conciencia para la disminución de barreras frente a la discapacidad </t>
  </si>
  <si>
    <t xml:space="preserve">(Número de personas con discapacidad, sus familias, cuidadores(as) y otros actores presentes en los territorios  que participan en ejercicios de sensibilización y toma de conciencia para la disminución de barreras frente a la discapacidad / Número de personas con discapacidad, sus familias, cuidadores(as) y otros actores presentes en los territorios programadas para participar en ejercicios de sensibilización para la disminución de barreras frente a la discapacidad) * 100 </t>
  </si>
  <si>
    <t>Reporte de personas con discapacidad, sus familias, cuidadores(as) y otros actores presentes en los territorios que participan en ejercicios de sensibilización y toma de conciencia para la disminución de barreras frente a la discapacidad </t>
  </si>
  <si>
    <t>Este indicador se calcula tomando la cantidad de personas con discapacidad, sus familias, cuidadores(as) y otros actores presentes en los territorios que participan en ejercicios de sensibilización y toma de conciencia que son reportadas por los servicios,  estrategias y equipo de política en la matriz que consolida el equipo de la Estrategia de Fortalecimiento a la Inclusión y se cruza con la cantidad de personas programadas por los servicios,  estrategias y equipo de política en el período  para determinar el porcentaje de participantes en los ejercicios de sensibilización mencionados.  
Nota: el reporte acumulado corresponde a la suma de los valores reportados en el trimestre.</t>
  </si>
  <si>
    <t>Matriz de registro de ejercicios de sensibilización y toma de conciencia</t>
  </si>
  <si>
    <t>PSS-7771-002</t>
  </si>
  <si>
    <t>Entidades privadas o públicas que realizan procesos de inclusión de personas con discapacidad, sus familias, cuidadores - as.</t>
  </si>
  <si>
    <t>Reportar las entidades, organizaciones, instituciones, empresas privadas o públicas que realizan procesos de inclusión de personas con discapacidad, sus familias y cuidadores(as), gracias a la gestión que adelanta el proyecto</t>
  </si>
  <si>
    <t>Compromiso de las entidades organizaciones, instituciones, empresas privadas o públicas, para incluir a personas con discapacidad, sus familias y cuidadores(as) en entornos productivos y educativos</t>
  </si>
  <si>
    <t>(Número de entidades privadas o públicas que incluyen personas con discapacidad, sus familias, cuidadores(as) / Número de entidades privadas o públicas gestionadas para la inclusión de personas con discapacidad, sus familias, cuidadores(as)) *100</t>
  </si>
  <si>
    <t xml:space="preserve">Reporte de entidades privadas o públicas que incluyen personas con discapacidad, sus familias, cuidadores(as) </t>
  </si>
  <si>
    <t>Para determinar el valor de indicador se calcula a partir del registro de entidades públicas o privadas, que incluyen personas con discapacidad, sus familias, cuidadores(as) en entornos educativo y productivo, que se encuentran registradas en formato de gestión y articulación  y la matriz consolidada la cual es diligenciada por el equipo de la estrategia de Fortalecimiento a la inclusión  a partir de la información reportada por los servicios y estrategias del proyecto sobre el total de entidades que fueron contactadas por los servicios y estrategias del proyecto para la inclusión de personas con discapacidad en entornos productivo y educativo durante el periodo.   
Nota: el reporte acumulado corresponde a la suma de los valores reportados en el semestre.</t>
  </si>
  <si>
    <t>Matriz de registro de gestión y articulación. </t>
  </si>
  <si>
    <t>PSS-7771-003</t>
  </si>
  <si>
    <t>Acciones de articulación transectorial concertadas para promover oportunidades de inclusión de las personas con discapacidad, sus familias y cuidadores(as) en diferentes entornos.</t>
  </si>
  <si>
    <t>Medir la cantidad de acciones de articulación transectorial concertadas por Centro Renacer, Centros Crecer, Centros Avanzar y Centros Integrarte Atención Interna y Atención Externa, para promover la inclusión de personas con discapacidad, sus familias y cuidadores(as) en diferentes entornos.</t>
  </si>
  <si>
    <t>Respuesta oportuna de los sectores con los que se articule la acción</t>
  </si>
  <si>
    <t>(Número de acciones de articulación transectorial concertadas / Número de acciones de articulación transectorial gestionadas) * 100</t>
  </si>
  <si>
    <t>Reporte generado por Centro Renacer, Centros Crecer, Centros Avanzar y Centros Integrarte Atención Interna y Atención Externa, del número de acciones de articulación transectorial gestionadas y finalmente concertadas, para promover oportunidades de  inclusión de personas con discapacidad , sus familias y cuidadores(as) en diferentes entornos</t>
  </si>
  <si>
    <t>Este indicador se calcula tomando el número de acciones de articulación transectorial reportadas como concertadas por Centro Renacer, Centros Crecer, Centros Avanzar y Centros Integrarte Atención Interna y Atención Externa en la matriz de registro acciones de articulación  y se cruza con el número de acciones de articulación gestionadas por  Centro Renacer, Centros Crecer, Centros Avanzar y Centros Integrarte Atención Interna y Atención Externa
Nota: el reporte acumulado corresponde a la suma de los valores reportados en el trimestre.</t>
  </si>
  <si>
    <t>Porcentaje </t>
  </si>
  <si>
    <t>1. Matriz de registro acciones de articulación transectorial
2. Actas de reunión</t>
  </si>
  <si>
    <t>PSS-7771-004</t>
  </si>
  <si>
    <t xml:space="preserve">Actividades realizadas con familias y cuidadores(as) para promover el desarrollo de capacidades y habilidades de las personas con discapacidad </t>
  </si>
  <si>
    <t>Medir el número de actividades que realiza por Centro Renacer, Centros Crecer, Centros Avanzar y Centros Integrarte Atención Interna y Atención Externa para el desarrollo de capacidades y habilidades  para familias y cuidadores(as) de las personas con discapacidad vinculadas a las servicios de atención</t>
  </si>
  <si>
    <t>Respuesta de las familias</t>
  </si>
  <si>
    <t xml:space="preserve">(Número de actividades desarrolladas con familias y cuidadores(as) en Centro Renacer, Centros Crecer, Centros Avanzar y Centros Integrarte Atención Interna y Atención Externa / Número de actividades programadas con familias y cuidadores(as) de las personas con discapacidad de Centro Renacer, Centros Crecer, Centros Avanzar y Centros Integrarte Atención Interna y Atención Externa) * 100% </t>
  </si>
  <si>
    <t>Actas de actividades desarrolladas, formatos diligenciados de intervenciones individuales y grupales</t>
  </si>
  <si>
    <t>Este indicador se calcula tomando el número de actividades reportadas en el informe cualitativo y cuantitativo como realizadas con las familias y cuidadores(as) de las personas con discapacidad en Centro Renacer, Centros Crecer, Centros Avanzar y Centros Integrarte Atención Interna y Atención Externa dividido entre la cantidad de actividades programadas con familias y cuidadores(as) de las personas con discapacidad en Centro Renacer, Centros Crecer, Centros Avanzar y Centros Integrarte Atención Interna y Atención Externa, de acuerdo con lo establecido en su plan de acción.</t>
  </si>
  <si>
    <t>Informe cualitativo y cuantitativo</t>
  </si>
  <si>
    <t>SG-002</t>
  </si>
  <si>
    <t>Circular 019 del 18/05/2023</t>
  </si>
  <si>
    <t>Plan de ajuste y sostenibilidad del Modelo Integrado de Planeación y Gestión (MIPG), implementado.</t>
  </si>
  <si>
    <t>Medir el grado de implementación de las actividades definidas por las dependencias frente a la adecuación del Sistema de Gestión, bajo los requisitos del Modelo Integrado de Planeación y Gestión - MIPG.</t>
  </si>
  <si>
    <t>Ejecución de las actividades del plan de ajuste y sostenibilidad por parte de las dependencias responsables en los tiempos establecidos.</t>
  </si>
  <si>
    <t>(Avance promedio acumulado de las actividades ejecutadas con programación para el periodo / Cumplimiento programado para el periodo)*100</t>
  </si>
  <si>
    <t>Matriz del Plan de ajuste y sostenibilidad del Modelo Integrado de Planeación y Gestión (MIPG) con seguimiento trimestral.</t>
  </si>
  <si>
    <t>Para el cálculo del indicador se toma el avance promedio acumulado en las actividades con programación ejecutadas por las dependencias (numerador) y se divide entre la meta programada para el Plan durante la vigencia (denominador).
Para definir los avances acumulados en el Plan se tiene en cuenta que: para las actividades con meta creciente se toma el ultimo valor; para las actividades con meta constante se promedian los valores con programación; y para las actividades con meta tipo suma, se suman los periodos con programación.
Por ser una meta creciente, el cumplimiento anual corresponderá al resultado del último trimestre.</t>
  </si>
  <si>
    <t>TI-002</t>
  </si>
  <si>
    <t>Circular No. 029 del 26/10/2022</t>
  </si>
  <si>
    <t>Nivel de ejecución de los Proyectos y/o actividades de TI de la Subdirección de Investigación e Información.</t>
  </si>
  <si>
    <t>Mide el avance en la ejecución de los proyectos y/o actividades de TI de la entidad a cargo de la Subdirección de Investigación e Información.</t>
  </si>
  <si>
    <t>Implementación de los Proyectos y/o actividades de TI de la Subdirección de Investigación e Información.</t>
  </si>
  <si>
    <t>Número de proyectos y/o actividades ejecutados en el periodo / Número de proyectos y/o actividades programados en el periodo * 100</t>
  </si>
  <si>
    <t xml:space="preserve">
Matriz de seguimiento a las solicitudes de desarrollo o modificaciones de software. </t>
  </si>
  <si>
    <t>Para el cálculo del indicador se toma el número de proyectos y/o actividades que se ejecutaron en el periodo trimestral y se divide con respecto al número de los proyectos y/o actividades que se programaron en ese periodo determinado.
Nota: El avance por periodo se reporta de manera acumulada y se tomará la sumatoria de los cuatro trimestres.</t>
  </si>
  <si>
    <t xml:space="preserve">
Informes mensuales de solicitudes de desarrollo.</t>
  </si>
  <si>
    <t>ejecutado</t>
  </si>
  <si>
    <t>meta</t>
  </si>
  <si>
    <t>trimestre 1</t>
  </si>
  <si>
    <t>abril</t>
  </si>
  <si>
    <t>mayo</t>
  </si>
  <si>
    <t>junio</t>
  </si>
  <si>
    <t>julio</t>
  </si>
  <si>
    <t>agosto</t>
  </si>
  <si>
    <t>septiembre</t>
  </si>
  <si>
    <t>octubre</t>
  </si>
  <si>
    <t>noviembre</t>
  </si>
  <si>
    <t>vigencia</t>
  </si>
  <si>
    <t xml:space="preserve">meta </t>
  </si>
  <si>
    <t>semestre 1</t>
  </si>
  <si>
    <t xml:space="preserve">vigencia </t>
  </si>
  <si>
    <t>trimestre 2</t>
  </si>
  <si>
    <t>SECRETARÍA DISTRITAL DE INTEGRACIÓN SOCIAL
PLAN DE ACCIÓN INSTITUCIONAL 2024
PROGRAMACIÓN DE PRESUPUESTO</t>
  </si>
  <si>
    <t xml:space="preserve">Fuente: Secretaría Distrital de Hacienda - ejecución presupuestal Bogdata </t>
  </si>
  <si>
    <t>Avance 31 de marzo de 2024</t>
  </si>
  <si>
    <t>Avance 30 de junio de 2024</t>
  </si>
  <si>
    <t>Avance 30 de septiembre de 2024</t>
  </si>
  <si>
    <t>Avance 31 de diciembre de 2024</t>
  </si>
  <si>
    <t>Proyecto de Inversión</t>
  </si>
  <si>
    <t xml:space="preserve">Nombre </t>
  </si>
  <si>
    <t>Fuente de Financiación</t>
  </si>
  <si>
    <t>Presupuesto programado 
01 de enero 2023</t>
  </si>
  <si>
    <t>Presupuesto vigente</t>
  </si>
  <si>
    <t>Compromisos</t>
  </si>
  <si>
    <t>% Avance</t>
  </si>
  <si>
    <t>1-100-F001  VA-Recursos distrito</t>
  </si>
  <si>
    <t>Mejoramiento de la capacidad de respuesta institucional de las Comisarías de Familia en Bogotá</t>
  </si>
  <si>
    <t>2-100-I009  VA-SGP propósito general</t>
  </si>
  <si>
    <t>Espacios adecuados, inclusivos y seguros para el desarrollo social integral</t>
  </si>
  <si>
    <t>1-100-I012  VA-Estampilla propersonas mayores</t>
  </si>
  <si>
    <t>1-601-I012  PAS-Estampilla propersonas mayore</t>
  </si>
  <si>
    <t>1-601-I037  PAS-Crédito</t>
  </si>
  <si>
    <t>Servicio de atención a la población proveniente de flujos migratorios mixtos en Bogotá</t>
  </si>
  <si>
    <t>Fortalecimiento institucional para una gestión pública efectiva y transparente en la ciudad de Bogotá</t>
  </si>
  <si>
    <t>Fortalecimiento de los procesos territoriales y la construcción de respuestas integradoras e innovadoras en los territorios de la Bogotá – Región</t>
  </si>
  <si>
    <t>Generación "Jóvenes con derechos" en Bogotá.</t>
  </si>
  <si>
    <t>Fortalecimiento de la gestión de la información y el conocimiento con enfoque participativo y territorial</t>
  </si>
  <si>
    <t>Generación de Oportunidades para el Desarrollo Integral de la Niñez y la Adolescencia de Bogotá</t>
  </si>
  <si>
    <t>1-200-I049  RB-SGP propósito general</t>
  </si>
  <si>
    <t>1-400-I023  RF-SGP propósito general</t>
  </si>
  <si>
    <t>1-601-I039  PAS-Otras nación</t>
  </si>
  <si>
    <t>2-100-I016  VA-Otras transferencias nación</t>
  </si>
  <si>
    <t>Compromiso por una alimentación integral en Bogotá</t>
  </si>
  <si>
    <t>Fortalecimiento de la Gestión Institucional y Desarrollo Integral del Talento Humano</t>
  </si>
  <si>
    <t>Estrategia de territorios cuidadores que reconozca y fortalezca las acciones de cuidado en el marco de las situciones de emergencias sociales, sanitarias, naturales, antrópicas y de vulnerabilidad inminente, en los territorios de Bogotá.</t>
  </si>
  <si>
    <t>Contribución a la protección de los derechos de las familias especialmente de sus integrantes afectados por la violencia intrafamiliar en la ciudad de Bogotá</t>
  </si>
  <si>
    <t>Prevención de la Maternidad y la Paternidad Temprana en Bogotá</t>
  </si>
  <si>
    <t>Compromiso social por la diversidad en Bogotá</t>
  </si>
  <si>
    <t>Implementación de  estrategias y servicios integrales para el abordaje del fenómeno de habitabilidad en calle en Bogotá</t>
  </si>
  <si>
    <t>1-100-I008  VA-Fondo de pobres y espectáculos</t>
  </si>
  <si>
    <t>1-200-I008  RB-Fondo de pobres y espectáculos</t>
  </si>
  <si>
    <t>1-300-I026  REAF-Fondo de pobres y espectácul</t>
  </si>
  <si>
    <t>1-601-I008  PAS-Fondo pobres y espectáculos p</t>
  </si>
  <si>
    <t>Implementación de una estrategia de acompañamiento  a  hogares  con mayor pobreza evidente y oculta  de Bogotá</t>
  </si>
  <si>
    <t>Compromiso con el envejecimiento activo y una Bogotá cuidadora e incluyente.</t>
  </si>
  <si>
    <t>1-200-I012  RB-Estampilla propersonas mayores</t>
  </si>
  <si>
    <t>1-300-I010  REAF-Estampilla propersonas mayor</t>
  </si>
  <si>
    <t>Fortalecimiento de las oportunidades de  inclusión de las personas con discapacidad y sus familias, cuidadores-as en Bogotá</t>
  </si>
  <si>
    <t>Implementación de transferencias monetarias a hogares pobres y vulnerables en Bogotá</t>
  </si>
  <si>
    <t>1-200-I031  RB-Donaciones 110% con Bogotá</t>
  </si>
  <si>
    <t>Total</t>
  </si>
  <si>
    <t xml:space="preserve">PROPOSITO </t>
  </si>
  <si>
    <t>PROGRAMA ESTRATÉGICO</t>
  </si>
  <si>
    <t xml:space="preserve">PROYECTO ASOCIADO </t>
  </si>
  <si>
    <t>CODIGO META SECTORIAL</t>
  </si>
  <si>
    <t xml:space="preserve">DESCRIPCIÓN META SECTORIAL </t>
  </si>
  <si>
    <t>NOMBRE INDICADOR</t>
  </si>
  <si>
    <t xml:space="preserve">PROGRAMADO CUATRIENIO </t>
  </si>
  <si>
    <t>2024</t>
  </si>
  <si>
    <t>Hacer un nuevo contrato social con igualdad de oportunidades para la inclusión social, productiva y política.</t>
  </si>
  <si>
    <t>Mejores ingresos de los hogares y combatir la feminización de la pobreza</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</si>
  <si>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</si>
  <si>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Nivel de implementación de la  estrategia de prevención. participación y movilización social</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</si>
  <si>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 </t>
  </si>
  <si>
    <t>Nivel de implementación de la estrategia de gestión interinstitucional para la movilización social y el desarrollo de capacidades de los adultos identificados en pobreza oculta</t>
  </si>
  <si>
    <t xml:space="preserve">Implementar una estrategia de acompañamiento de hogares pobres.  en vulnerabilidad y riesgo social derivada de la pandemia del COVID 19.  identificados poblacional diferencial  y geográficamente en los barrios con mayor pobreza evidente  y oculta del distrito. </t>
  </si>
  <si>
    <t>Nivel de implementación de la estrategia de acompañamiento de hogares pobres en vulnerabilidad y riesgo social</t>
  </si>
  <si>
    <t xml:space="preserve">Número de hogares pobres en vulnerabilidad y riesgo social con búsqueda activa por parte de la Tropa Social
</t>
  </si>
  <si>
    <t xml:space="preserve">Porcentaje de hogares priorizados por tipología de alertas inmediatas con gestión de respuestas sectoriales </t>
  </si>
  <si>
    <t xml:space="preserve">Porcentaje de recursos dispersados a hogares pobres y vulnerables en Bogotá para transferencias monetarias ordinarias de Ingreso Mínimo Garantizado
</t>
  </si>
  <si>
    <t>Implementar una estrategia móvil de abordaje en calle dirigida a ciudadanos y ciudadanas habitantes de calle acorde al contexto social y sanitario de la emergencia.</t>
  </si>
  <si>
    <t xml:space="preserve">Nivel de implementación de la de la estrategia móvil de abordaje en calle </t>
  </si>
  <si>
    <t xml:space="preserve">Numero de atenciones realizadas  a ciudadanos y ciudadanas habitantes de calle a través de la estrategia móvil de abordaje en calle </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</si>
  <si>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</si>
  <si>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Número de cupos para la atención de ciudadanos y ciudadanas habitantes de calle en Bogotá</t>
  </si>
  <si>
    <t>*</t>
  </si>
  <si>
    <t>Sistema Distrital de cuidado</t>
  </si>
  <si>
    <t>Atender en las 20 localidades del distrito a la población en flujos migratorios mixtos y retornados que solicitan la oferta de servicios de la SDIS</t>
  </si>
  <si>
    <t>Número de personas en flujos migratorios mixtos y retornados atendidas en las 20 localidades del distrito</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</si>
  <si>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</si>
  <si>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 xml:space="preserve">Número de personas atendidas mediante la implementación de 2 centros comunitarios LGBTI. para fortalecer la implementación de la política publica. </t>
  </si>
  <si>
    <t>Implementar un modelo de inclusión social. a través de la vinculación de personas de los sectores sociales LGBTI en pobreza extrema y vulnerabilidad social a la oferta de servicios sociales de seguridad alimentaria. transferencias monetarias y/o de cuidado de la Secretaría Distrital de Integración Social. teniendo en cuenta los impacto de la emergencia social y sanitaria sobre esta población.</t>
  </si>
  <si>
    <t>Nivel de implementación del modelo de inclusión social para las personas de los sectores LGBTI.</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</si>
  <si>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</si>
  <si>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Porcentaje de avance en la actualización, implementación y de seguimiento de la Política Pública de Infancia y Adolescencia.</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</si>
  <si>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</si>
  <si>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 xml:space="preserve"> Número de niñas y niños atendidos en servicios de educación inicial de la SDIS (Incluye gestantes de acuerdo a la Ley 1804 de 2016) .</t>
  </si>
  <si>
    <t>Atender con enfoque diferencial y de manera flexible a 15.000 niñas, niños y adolescentes del distrito en riesgo de trabajo infantil y violencias sexuales; y migrantes en riesgo de vulneración de sus derechos.</t>
  </si>
  <si>
    <t>Número de niñas, niños y adolescentes atendidos en riesgo o situación de vulneración de derechos como trabajo infantil y violencia sexual, asi como población migrante.</t>
  </si>
  <si>
    <t>Atender integralmente al 100% de niñas y niños en ubicación institucional. generando procesos de fortalecimiento de sus familias para la garantía de sus derechos y para el reintegro familiar.</t>
  </si>
  <si>
    <t>Porcentaje de niños niñas en ubicación institucional atendidos integralmente</t>
  </si>
  <si>
    <t>Beneficiar a 15.000 mujeres gestantes, lactantes y niños menores de 2 años con servicios nutricionales, con énfasis en los mil días de oportunidades para la vida</t>
  </si>
  <si>
    <t>Número de mujeres gestantes, lactantes y niños menores de 2 años beneficiados con servicios nutricionales.</t>
  </si>
  <si>
    <t>Beneficiar a 4.500 familias en situación de pobreza, vulnerabilidad y/o fragilidad social a través de una estrategia de inclusión social y de apoyos económicos, dirigidos a garantizar el acceso y consumo de alimentos, que favorezcan hábitos de vida saludable.</t>
  </si>
  <si>
    <t xml:space="preserve"> Número de familias en situación de pobreza, vulnerabilidad y/o fragilidad social beneficiadas a través de una estrategia de inclusión social y de apoyos económicos</t>
  </si>
  <si>
    <t>Contribuir a la construcción de la memoria, la convivencia y la reconciliación en el marco del acuerdo de paz, a través de la atención de 8.300 niños, niñas y adolescentes víctimas y afectados por el conflicto armado, desde un enfoque territorial.</t>
  </si>
  <si>
    <t>Número de niños, niñas y adolescentes víctimas y afectados por el conflicto armado atendidos por la Estrategia Atrapasueños</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</si>
  <si>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</si>
  <si>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Número de localidades con redes de cuidado comunitario dinamizadas</t>
  </si>
  <si>
    <t>Entregar el 100% de apoyos alimentarios a través de los comedores comunitarios en sus diferentes modalidades,  teniendo en cuenta las necesidades de los territorios y poblaciones</t>
  </si>
  <si>
    <t>Porcentaje de apoyos  alimentarios entregados a través de los comedores comunitarios en sus diferentes modalidades</t>
  </si>
  <si>
    <t>Entregar el 100% de los apoyos alimentarios requeridos por la población beneficiaria de los servicios sociales de integración social</t>
  </si>
  <si>
    <t xml:space="preserve">Porcentaje de apoyos alimentarios entregados a población beneficiaria de los servicios sociales </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</si>
  <si>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</si>
  <si>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 xml:space="preserve">1 estrategia de inclusión social formulada e implementada  dirigida a los participantes de los servicios sociales con apoyo alimentario  </t>
  </si>
  <si>
    <t>Formular. implementar. monitorear y evaluar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</si>
  <si>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Nivel de avance del Plan Distrital de Prevención Integral de las Violencias contra las niñas. los niños. adolescentes. mujeres y personas mayores.</t>
  </si>
  <si>
    <t>Implementar una (1) estrategia territorial para cuidadores y cuidadoras de personas con discapacidad que contribuya al reconocimiento socioeconómico y redistribución de roles en el marco del Sistema Distrital de Cuidado</t>
  </si>
  <si>
    <t>Nivel de implementación de la estrategia
territorial para cuidadores y cuidadoras de
personas con discapacidad</t>
  </si>
  <si>
    <t>Incrementar en 30% la atención de las personas con discapacidad.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</si>
  <si>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Porcentaje  de personas con
discapacidad en Bogotá atendidas</t>
  </si>
  <si>
    <t>Numero de personas con discapacidad atendidas</t>
  </si>
  <si>
    <t>Incrementar en 40% los procesos de inclusión educativa y productiva de las personas con discapacidad. sus cuidadores y cuidadoras</t>
  </si>
  <si>
    <t>Porcentaje de personas con discapacidad y sus cuidadores que participan en procesos de inclusión educativa y productiva</t>
  </si>
  <si>
    <t>Numero de personas con discapacidad y sus cuidadores que participan en procesos de inclusión educativa y productiva</t>
  </si>
  <si>
    <t>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t>
  </si>
  <si>
    <t xml:space="preserve">porcentaje  la participación de personas mayores en procesos que fortalezcan su autonomía, desarrollando sus capacidades y reentreanmiento laboral </t>
  </si>
  <si>
    <t xml:space="preserve">Numero de personas mayores participantes en procesos que fortalezcan su auntonomìa, desarrollo de sus capacidades  y reentrenamiento laboral </t>
  </si>
  <si>
    <t>Incrementar progresivamente en un 60% el valor de los apoyos económicos y ampliar los cupos para personas mayores contribuyendo a mejorar su calidad de vida e incrementar su autonomía en el entorno familiar y social.</t>
  </si>
  <si>
    <t>Porcentaje de incremento del valor del apoyo económico</t>
  </si>
  <si>
    <t xml:space="preserve">numero de cupos en el servicio de apoyos econòmicos </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</si>
  <si>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</si>
  <si>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Porcentaje de unidades operativas optimizadas</t>
  </si>
  <si>
    <t xml:space="preserve">Numero de obras nuevas construidas </t>
  </si>
  <si>
    <t xml:space="preserve">Porcentaje de equipamientos con mantenimiento </t>
  </si>
  <si>
    <t xml:space="preserve">Numero de equipamientos administrados por la  SDIS con reforzamiento </t>
  </si>
  <si>
    <t>Promover en las 20 localidades una estrategia de territorios cuidadores a partir de la identificación y caracterización de las acciones para la respuesta a emergencias sociales. sanitarias. naturales. antrópicas y de vulnerabilidad inminente.</t>
  </si>
  <si>
    <t>Nivel de implementacion de la estrategia de territorios cuidadores en las 20 localidades</t>
  </si>
  <si>
    <t xml:space="preserve">Numero de personas atendidas de acuerdo a sus realidades por servicios en emergencia social, natural, antropica, sanitaria y de vulnerabilidad inminente </t>
  </si>
  <si>
    <t>Suministrar el 100% de apoyos humanitarios, impulsando las compras locales y el consumo sostenible, teniendo en cuenta las necesidades territoriales y poblacionales diferenciales.</t>
  </si>
  <si>
    <t xml:space="preserve">Porcentaje de apoyos humanitarios suministrados por emergencia </t>
  </si>
  <si>
    <t>Reducir la maternidad y paternidad temprana en mujeres menores o iguales a 19 años. así como la violencia sexual contra las niñas y mujeres jóvenes. fortaleciendo capacidades de niñas. niños. adolescentes. jóvenes y sus familias sobre derechos sexuales y derechos reproductivos.</t>
  </si>
  <si>
    <t>Número de niñas. niños. adolescentes y jóvenes informados y sensibilizados en derechos sexuales y derechos reproductivo</t>
  </si>
  <si>
    <t>Oportunidades de educación, salud y cultura para mujeres, jóvenes, niños, niñas y adolescentes</t>
  </si>
  <si>
    <t>Atender 2400 adolescentes y jovenes con sanciones no privativas de la libertado en apoyo al restablecimiento en administraicón de justicia en los centros Forjar.</t>
  </si>
  <si>
    <t xml:space="preserve">Numero de jovenes atendidos con sanciones no privativas de la libertad o en apoyo al restablecimiento de derechos en administración de justicia en Centros Forjar </t>
  </si>
  <si>
    <t>Implementar una estrategia de oportunidades juveniles, por medio de la entrega de transferencias monetarias condicionadas a 5.900 jóvenes con alto grado de vulnerabilidad</t>
  </si>
  <si>
    <t>Número de Jóvenes beneficiados con Transferencias Monetarias condicionadas</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</si>
  <si>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</si>
  <si>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Porcentaje de Jóvenes atendidos por la Secretaría de Integración Social</t>
  </si>
  <si>
    <t>Numero de jóvenes atendidos por la Secretaría de Integración Social_x000D_</t>
  </si>
  <si>
    <t>numero de jovenes en riesgo identificados y caracterizados en el marco de la imploementaciòn de la estrategia RETO</t>
  </si>
  <si>
    <t>Inspirar confianza y legitimidad para vivir sin miedo y ser epicentro de cultura ciudadana, paz y reconciliación.</t>
  </si>
  <si>
    <t xml:space="preserve">Seguridad, convivencia y justicia </t>
  </si>
  <si>
    <t>Fortalecer el 100% de las Comisarías de Familia en su estructura organizacional y su capacidad operativa. humana y tecnológica. para garantizar a las víctimas de violencia intrafamiliar el oportuno acceso a la justicia y la garantía integral de sus derechos.</t>
  </si>
  <si>
    <t>Porcentjaje  de Comisarías de Familia fortalecidas</t>
  </si>
  <si>
    <t>Construir Bogotá Región con gobierno abierto, transparente y ciudadanía consciente.</t>
  </si>
  <si>
    <t xml:space="preserve">Gestión pública efectiva, abierta y transparente </t>
  </si>
  <si>
    <t>Diseñar e implementar una estrategia de focalización ajustada a las realidades poblacionales y territoriales
en el marco de la Estrategia Territorial Integral Social - ETIS</t>
  </si>
  <si>
    <t>Nivel de avance  de la estrategia de focalización</t>
  </si>
  <si>
    <t>Diseñar e implementar una solución tecnológica que facilite la participación de la ciudadanía en la gestión
y oferta institucional</t>
  </si>
  <si>
    <t>Nivel de avance de la solución tecnologica</t>
  </si>
  <si>
    <t>100,0%</t>
  </si>
  <si>
    <t>Aumentar 5 puntos en la calificación del índice distrital de servicio a la ciudadanía. de la Secretaria Distrital de Integración Social</t>
  </si>
  <si>
    <t>Índice distrital de servicios a la ciudadanía</t>
  </si>
  <si>
    <t>Aumentar en un 43% la inspección y vigilancia en los servicios y programas prestados por la Secretaría Distrital de Integración Social que cuentan con estándares de calidad.</t>
  </si>
  <si>
    <t xml:space="preserve">Porcentaje de servicios sociales con inspección y vigilancia  </t>
  </si>
  <si>
    <t>Garantizar la eficiencia y la eficacia ambiental. logística. operativa y de gestión documental de la entidad. para la oportuna prestación de los servicios sociales incluyendo componentes que demanden la reformulación de los programas.</t>
  </si>
  <si>
    <t>Porcentaje de unidades operativas con servicios logísticos. operativos. de gestión ambiental y documental.</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</si>
  <si>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</si>
  <si>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Porcentaje de implementación del plan de acción de la política pública de gestión integral del talento humano</t>
  </si>
  <si>
    <t xml:space="preserve">Fortalecer procesos territoriales en las 20 localidades. a partir de la Estrategia Territorial Social - ETIS. vinculando instancias de participación local. formas organizativas  solidarias  y comunitarias de la ciudadanía. </t>
  </si>
  <si>
    <t>Número de localidades fortalecidas en procesos territoriales</t>
  </si>
  <si>
    <t xml:space="preserve"> Implementar (1) una estrategia de innovación social que permita la construcción de acciones transectoriales para aprender y responder a las necesidades emergentes de los territorios de Bogotá y de ésta con la Región Central</t>
  </si>
  <si>
    <t>Nivel de avance de la estrategia de innovación social</t>
  </si>
  <si>
    <t>SECRETARÍA DISTRITAL DE INTEGRACIÓN SOCIAL
PLAN DE ACCIÓN INSTITUCIONAL 2022
PROGRAMACIÓN DE OBJETIVOS Y METAS PROYECTOS DE INVERSIÓN - AÑO 2022</t>
  </si>
  <si>
    <t>CÓDIGO PROYECTO</t>
  </si>
  <si>
    <t>NOMBRE PROYECTO</t>
  </si>
  <si>
    <t>OBJETIVO GENERAL PROYECTO DE INVERSIÓN</t>
  </si>
  <si>
    <t>META</t>
  </si>
  <si>
    <t>DESCRIPCIÓN META</t>
  </si>
  <si>
    <t>PERIODICIDAD DE MEDICIÓN</t>
  </si>
  <si>
    <t>TIPO DE META</t>
  </si>
  <si>
    <t xml:space="preserve">PROGRAMADO CUATRIENO </t>
  </si>
  <si>
    <t>PROGRAMADO 2024</t>
  </si>
  <si>
    <t>7564 - Mejoramiento de la capacidad de respuesta institucional de las Comisarías de Familia en Bogotá</t>
  </si>
  <si>
    <t>Mejorar la capacidad de respuesta de las Comisarías de Familia para el acceso a la justicia y la protección de
derechos de las víctimas de violencia intrafamiliar.</t>
  </si>
  <si>
    <t>7564- Implementar un plan de acción para el fortalecimiento de las Comisarias de Familia en la atención integral para el acceso a la justicia y la garantía de derechos frente a la violencia intrafamiliar</t>
  </si>
  <si>
    <t>7564- Atender oportunamente el 100% de las víctimas de violencia intrafamiliar</t>
  </si>
  <si>
    <t>7565 - Suministro de espacios adecuados, inclusivos y seguros para el desarrollo social integral en Bogotá</t>
  </si>
  <si>
    <t>Suministrar infraestructura social incluyente con estándares de calidad para garantizar la prestación de los servicios sociales en condiciones adecuadas y seguras.</t>
  </si>
  <si>
    <t xml:space="preserve">7565-Construir 3 centros día para la atención al adulto mayor que cumplan con la normatividad vigente </t>
  </si>
  <si>
    <t>Cumplida</t>
  </si>
  <si>
    <t>7565-Construir 1 Centro de Protección para Adulto Mayor que cumpla la normatividad vigente entre 2020 y 2024</t>
  </si>
  <si>
    <t>7565-Completar la construcción de 6 jardines infantiles de acuerdo a la normatividad vigente para niñas y niños de 0 a 3 años</t>
  </si>
  <si>
    <t>7565-Construir 1 Centro de Protección del adulto mayor y habitante de calle  para población vulnerable entre 2020 y 2024</t>
  </si>
  <si>
    <t>7565-Reforzar y/o restituir 4 equipamientos administrados por la SDIS para la prestación de los servicios sociales</t>
  </si>
  <si>
    <t>7565-Adecuar el 100% de los equipamientos solicitados para atención transitoria o permanente con ocasión a situaciones de impacto poblacional debido a emergencias sanitarias o sociales</t>
  </si>
  <si>
    <t xml:space="preserve">7565-Realizar mantenimiento al 60% de los equipamientos de SDIS </t>
  </si>
  <si>
    <t xml:space="preserve">7565-Atender el 100% de solicitudes de viabilidades de equipamientos para garantizar infraestructura en condiciones adecuadas y seguras </t>
  </si>
  <si>
    <t>7565-Realizar a 10  predios administrados por la SDIS,  el saneamiento jurídico y urbanístico</t>
  </si>
  <si>
    <t>7565-Avanzar en el 100% de etapa de preconstrucción para el reforzamiento estructural y/o restitución de equipamientos administrados por la SDIS</t>
  </si>
  <si>
    <t>7565-Avanzar en el 100% en la etapa de Preconstrucción para Centros de Protección para población Vulnerable</t>
  </si>
  <si>
    <t>Aportar a la integración socioeconómica y/o cultural de la población migrante-refugiada-retornada a partir de la oferta de servicios sociales integrales y la referenciación a rutas de atención efectivas en las 20 localidades de Bogotá</t>
  </si>
  <si>
    <t xml:space="preserve">7730-Implementar  un (1) modelo itinerante e intersectorial distrital con la vinculación de agentes comunitarios de la población proveniente de flujos migratorios mixtos, que permita la ampliación de servicios integrales a dicha población </t>
  </si>
  <si>
    <t>7730-Promover 16 alianzas estratégicas para generar medios de vida, procesos de participación y de fortalecimiento dirigidos a la población de flujos migratorios mixtos</t>
  </si>
  <si>
    <t>7730-Beneficiar a 65.151 personas de flujos migratorios mixtos  mediante estabilización e inclusión socioeconómica y cultural</t>
  </si>
  <si>
    <t>Fortalecer la capacidad institucional para dar respuesta a las demandas ciudadanas en cumplimiento de las políticas públicas de atención a la ciudadanía y transparencia en el marco de la misionalidad de la Secretaría Distrital de Integración Social.</t>
  </si>
  <si>
    <t>7733-Aumentar el 43% la inspección y vigilancia en los servicios y programas prestados por la Secretaria Distrital de Integración Social que cuentan con estándares de calidad</t>
  </si>
  <si>
    <t>7733-Gestionar el 100% de las peticiones ciudadanas allegadas a través de los canales de interacción dispuestos por la SDIS</t>
  </si>
  <si>
    <t>7733-Implementar el 100% de las acciones del plan de acción de la Política Pública de Transparencia de la Secretaría Distrital de Integración Social</t>
  </si>
  <si>
    <t>7733-Realizar el análisis de la gestión al 100% de las políticas públicas que lidera la SDIS</t>
  </si>
  <si>
    <t>Fortalecer la gestión local-institucional-comunitaria para brindar respuestas integradoras en el territorioinvolucrando la participación</t>
  </si>
  <si>
    <t>7735-Diseñar e implementar Una (1) estratégia territorial integral social -ETIS - , para la gestión del territorio con el  involucramiento de sus actores institucionales, sociales y comunitarios</t>
  </si>
  <si>
    <t>7735-Fortalecer  técnica y/o financieramente 100 procesos territoriales y organizaciones sociales</t>
  </si>
  <si>
    <t xml:space="preserve">anual </t>
  </si>
  <si>
    <t>7735-Diseñar e implementar Una (1) estratégia de innovación social</t>
  </si>
  <si>
    <t>7735-Realizar 280000 atenciones a personas por medio del servicio social Centros de Desarrollo de Comunitario</t>
  </si>
  <si>
    <t>7735-Asistir 20 Alcaldías Locales en los procesos de formulación, implementación y seguimiento de los proyectos de inversión - Fondos de Desarrollo Local-</t>
  </si>
  <si>
    <t>Ampliar las oportunidades de inclusión social, con especial atención en los y las jóvenes que se encuentran en riesgo social, vulnerabilidad y pobreza manifiesta.</t>
  </si>
  <si>
    <t>7740-Coordinar 1 implementación en el distrito de  la Política Pública de Juventud y el funcionamiento del Sistema Distrital de Juventud</t>
  </si>
  <si>
    <t>7740-Diseñar e implementar  1 estrategia de comunicación y difusión de los servicios sociales dirigidos a la población joven</t>
  </si>
  <si>
    <t>7740-Entregar a 27538 jóvenes transferencias monetarias condicionadas en el marco de la estrategia de oportunidades juveniles</t>
  </si>
  <si>
    <t>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</si>
  <si>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7740-Atender el 100% de jovenes y adolescentes con sansiones no privativas de la libertad que requieran el apoyo para el restablecimiento de sus derechos a través de Centros Forjar</t>
  </si>
  <si>
    <t>Fortalecer la capacidad Institucional frente a la gestión oportuna de la información y el conocimiento, que permita la toma de decisiones acertada y promueva la participación de la ciudadanía.</t>
  </si>
  <si>
    <t>7741-Modernizar y mantener el 100% de la Infraestructura tecnológica de la Entidad para garantizar la operación de la Secretaría</t>
  </si>
  <si>
    <t>7741-Actualizar y mantener el 100% de los sistemas de información de la entidad para contar con información accesible, confiable y oportuna</t>
  </si>
  <si>
    <t>7741-Construir 1 estrategia de gestión del conocimiento y la información</t>
  </si>
  <si>
    <t>7741-Formular e implementar 1 estrategia de focalización en el marco de la Estrategia Territorial Integral Social - ETIS</t>
  </si>
  <si>
    <t>7741-Asesorar técnicamente al 100% de las áreas  en la formulación y seguimiento de las políticas públicas, planes, programas, proyectos y gasto público</t>
  </si>
  <si>
    <t>7741-Cumplir el 100% del programa implementación y sostenibilidad del sistema de gestión de la Secretaría Distrital de Integración Social</t>
  </si>
  <si>
    <t>7741-Formular o actualizar 11 estándares de calidad de los servicios sociales de la Entidad</t>
  </si>
  <si>
    <t>7741-Implementar el 100% de la política de comunicacion institucional</t>
  </si>
  <si>
    <t>7744 - Generación de Oportunidades para el Desarrollo Integral de la Niñez y la Adolescencia de Bogotá</t>
  </si>
  <si>
    <t>Contribuir a la atención integral de niñas, niños y adolescentes con enfoque diferencial y de género de Bogotá, generando oportunidades y condiciones de acceso flexibles acorde con sus realidades territoriales, sociales, económicas y culturales</t>
  </si>
  <si>
    <t>7744-Actualizar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</si>
  <si>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7744-Atender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</si>
  <si>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7744-Atender a 20700 niñas niños y adolescentes con discapacidad, alteraciones en el desarrollo, restricciones médicas, pertenecientes a grupos étnicos y víctimas por el conflicto armado con enfoque diferencial y de género </t>
  </si>
  <si>
    <t>7744-Consolidar 1 herramienta de medición de la atención integral a niñas, niños y adolescentes que permita la trazabilidad de la Ruta Integral de Atenciones desde la Gestación hasta la Adolescencia -RIAGA-</t>
  </si>
  <si>
    <t>7744-Atender a 21200 niñas, niños y adolescentes del distrito en riesgo de trabajo infantil y violencias sexuales; y migrantes en riesgo de vulneración de sus derechos de manera flexible con enfoque diferencial y de género  </t>
  </si>
  <si>
    <t>7744-Atender a 8300 niñas niños y adolescentes  víctimas y afectados por el conflicto armado en el marco del acuerdo de paz, la memoria, la convivencia y la reconciliación con enfoque diferencial y de género</t>
  </si>
  <si>
    <t>Contribuir a la reducción del riesgo de inseguridad alimentaria de la población identificada por la Secretaría Distrital de Integración Social, en los territorios de pobreza, vulnerabilidad y/o fragilidad social con apoyos alimentarios y procesos de inclusión social</t>
  </si>
  <si>
    <t>7745-Beneficiar a 4.500 hogares mediante apoyos económicos</t>
  </si>
  <si>
    <t xml:space="preserve">mensual </t>
  </si>
  <si>
    <t>7745-Beneficiar el 100% de personas programadas mediante raciones de comida caliente en comedores comunitarios</t>
  </si>
  <si>
    <t>7745-Implementar 2 comedores móviles para la entrega de comida caliente</t>
  </si>
  <si>
    <t>7745-Beneficiar el 100% de personas programadas con la entrega de apoyos alimentarios mediante bonos canjeables por alimentos y apoyos en especie</t>
  </si>
  <si>
    <t>7745-Entregar el 100% de kits alimentarios  humanitarios programados para atender necesidades poblacionales territoriales</t>
  </si>
  <si>
    <t>7745-Entregar el 100% de ayudas humanitarias dirigidas a atender emergencias sociales</t>
  </si>
  <si>
    <t xml:space="preserve">7745-Fortalecer las capacidades de 1.200 profesionales vinculados a la prestación de los servicios sociales de la Secretaría, en acciones de vigilancia nutricional </t>
  </si>
  <si>
    <t>7745-Orientar a 66.000 personas frente a la promoción de estilos de vida saludable con énfasis alimentación, nutrición y actividad física</t>
  </si>
  <si>
    <t>7745-Formular e implementar una estrategia de inclusión social</t>
  </si>
  <si>
    <t>7745-Implementar 1 estrategia de agricultura urbana orgánica, manejo, disposición y aprovechamiento de residuos sólidos para los servicios sociales de la Secretaría.</t>
  </si>
  <si>
    <t>7745-Beneficiar a 15.000 mujeres gestantes, lactantes y niños menores de 2 años con un apoyo alimentario articulado a la  estrategia de nutrición, alimentación y salud  basada en "1000 días de oportunidades para la vida”</t>
  </si>
  <si>
    <t>7748 - Fortalecimiento de la Gestión Institucional y Desarrollo Integral del Talento Humano en Bogota</t>
  </si>
  <si>
    <t>Fortalecer la capacidad técnica y operativa para la prestación y seguimiento delos servicios logísticos,de gestión documental,de gestión ambiental y la gestión y desarrollo integral del talentohumano y sus condicionesde seguridad y salud en eltrabajo.</t>
  </si>
  <si>
    <t>7748-Implementar el 100 por ciento de las soluciones en materia de servicios logísticos para la atención eficiente y oportuna de las necesidades operativas de la Entidad</t>
  </si>
  <si>
    <t>7748-Implementar el 48 por ciento del Sistema Interno de Gestión Documental y Archivo</t>
  </si>
  <si>
    <t>7748-Gestionar la implementación del 100 por ciento de los lineamientos Ambientales en las Unidades Operativas activas de la Entidad</t>
  </si>
  <si>
    <t>7748-Contar con el 100 por ciento del Recurso Humano acorde a las necesidades de la Entidad</t>
  </si>
  <si>
    <t>7748-Realizar 1 proceso de Rediseño Institucional para ajustar la estructura organizacional y la planta de personal a las necesidades de la SDIS</t>
  </si>
  <si>
    <t>7748-Implementar el 100 por ciento del plan de acción del  Sistema de Seguridad y Salud en el Trabajo</t>
  </si>
  <si>
    <t>7748-Implementar el 100 por ciento del plan de acción de la política pública de gestión y desarrollo integral del Talento Humano en la SDIS</t>
  </si>
  <si>
    <t>Implementar una estrategia de territorios cuidadores que reconozca y fortalezca acciones de cuidado en el marco de las situaciones de emergencias sociales, sanitarias, naturales, antrópicas y de vulnerabilidad inminente en los territorios de Bogotá.</t>
  </si>
  <si>
    <t xml:space="preserve">7749-Diseñar 1 estrategia de territorios cuidadores  </t>
  </si>
  <si>
    <t>7749-Caracterizar 412 territorios de Bogotá  de acuerdo a   las necesidades de las familias  en condición de pobreza, vulnerabilidad y exclusión social</t>
  </si>
  <si>
    <t>7749-Atender a 151418 personas,  de acuerdo a sus realidades  por servicios en  emergencia social, natural, antrópica, sanitaria y de vulnerabilidad inminente</t>
  </si>
  <si>
    <t>7749-Fortalecer 20 redes comunitarias de cuidado y gestión del riesgo en las localidades</t>
  </si>
  <si>
    <t>Proteger los derechos de las familias especialmente de sus integrantes afectados por la violencia intrafamiliar en la ciudad de Bogotá</t>
  </si>
  <si>
    <t>7752-Atender integralmente al 100% niños, niñas y adolescentes en los Centros Proteger</t>
  </si>
  <si>
    <t xml:space="preserve">7752-Implementar un plan de acción para coordinar la implementación y el seguimiento de la PPPF </t>
  </si>
  <si>
    <t>7752-Implementar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</si>
  <si>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7753 - Prevención de la Maternidad y la Paternidad Temprana en Bogotá</t>
  </si>
  <si>
    <t>Disminuir la maternidad y Paternidad temprana y el embarazo infantil en la ciudad</t>
  </si>
  <si>
    <t>7753-Formar e Informar a 70000 niñas, niños, adolescentes, jóvenes y sus familias en derechos sexuales y derechos reproductivos con enfoque diferencial y de género</t>
  </si>
  <si>
    <t>7753-Fortalecer las capacidades de 10000 agentes de cambio social, servidores públicos y contratistas de entidades públicas con enfoque diferencial y de género a través de la implementación de estrategias</t>
  </si>
  <si>
    <t xml:space="preserve">7753-Implementar un plan de acción intra e interinstitucional para la promoción de los derechos sexuales y derechos reproductivos de niñas, niños, adolescentes y jóvenes </t>
  </si>
  <si>
    <t xml:space="preserve">7753-Desarrollar una estrategia de comunicación para la prevención de la maternidad y la paternidad temprana,  embarazo en niñas menores de 14 años y la violencia sexual contra niñas, niños, adolescentes y jóvenes </t>
  </si>
  <si>
    <t>suma</t>
  </si>
  <si>
    <t>Generar estrategias de inclusión social para las personas de los sectores sociales LGBTI de Bogotá.</t>
  </si>
  <si>
    <t>7756-Implementar un modelo de inclusión social que permita la  vinculación de personas de los sectores sociales lgbti en vulnerabilidad  a la oferta de servicios sociales de la sdis</t>
  </si>
  <si>
    <t>7756-Beneficiar a 2557 personas de los sectores lgbti identificadas en vulnerabilidad con apoyos económicos para la ampliación de capacidades</t>
  </si>
  <si>
    <t>7756-Implementar un plan de acción para la transversalización de la política pública lgbti desde el sector social</t>
  </si>
  <si>
    <t>7756-Poner en funcionamiento dos (2) nuevos centros comunitarios para la atención de personas de los sectores sociales lgbti en los territorios priorizados</t>
  </si>
  <si>
    <t>7756-Brindar atención a 16000 personas de los sectores lgbti, sus familias y redes de apoyo desde los servicios sociales de la subdirección para asuntos lgbti y la estrategia territorial integral social</t>
  </si>
  <si>
    <t>Mitigar los conflictos sociales asociados al fenómeno de habitabilidad en calle, mejorando la calidad de vida de las personas habitantes de calle o en riesgo de estarlo.</t>
  </si>
  <si>
    <t xml:space="preserve">7757-Implementar una (1) estrategia territorial para el desarrollo de procesos de prevención y atención a la población en riesgo de habitar en calle </t>
  </si>
  <si>
    <t xml:space="preserve">7757-Implementar una (1) estrategia de abordaje comunitaria del fenómeno de habitabilidad en calle dirigida al mejoramiento de la convivencia ciudadana </t>
  </si>
  <si>
    <t>7757-Realizar 17000 atenciones  a ciudadanos y ciudadanas habitantes de calle a través de la estrategia móvil de abordaje en calle</t>
  </si>
  <si>
    <t>7757-Atender 9795 ciudadanas y ciudadanos en riesgo y habitantes de calle mediante la mitigación de riesgos y daños asociados al fenómeno de habitabilidad en calle</t>
  </si>
  <si>
    <t>7757-Desarrollar un (1) estrategia de seguimiento y monitoreo de las acciones que contribuyen con la implementación y articulación de la Política Pública Distrital para la Habitabilidad en Calle</t>
  </si>
  <si>
    <t>Implementar una estrategia de acompañamiento a hogares con pobreza histórica y emergente por COVID19, acentuada en territorios con segregación socio espacial, para mejorar calidad de vida, acceso a oportunidades y desarrollo de proyectos de vida.</t>
  </si>
  <si>
    <t>7768-Identificar en el 100% de los territorios a intervenir con la estrategia, las dinamicas de segregacion sociespacial</t>
  </si>
  <si>
    <t>7768-Acompañar 27025 hogares pobres o en pobreza emergente</t>
  </si>
  <si>
    <t xml:space="preserve">7768-Monitorear la movilidad social de 15000 hogares pobres o en pobreza emergente acompañados a través de la estrategia </t>
  </si>
  <si>
    <t>7768-Apoyar la reactivación económica de 4300 personas adultas y sus familias con pobreza oculta, vulenerabilidad, fragilidad social o afectados por emergencia sanitaria, identificadas  en la estrategia</t>
  </si>
  <si>
    <t>Desarrollar capacidades para el ejercicio de derechos de las personas mayores que permita la reducción de la desigualdad, dependencia y vulnerabilidad social mediante nuevas estrategias de atención con participación ciudadana y enfoques territorial, género y diferencial.</t>
  </si>
  <si>
    <t>7770-Ofertar 92500 cupos para personas mayores en el servicio de apoyos económicos, proporcionándoles un ingreso económico para mejorar su autonomía y calidad de vida</t>
  </si>
  <si>
    <t>mensual</t>
  </si>
  <si>
    <t>7770-Vincular a 51721 personas mayores a procesos ocupacionales y de desarrollo humano a través de la atención integral en Centros Día</t>
  </si>
  <si>
    <t>7770-Atender 1840 personas mayores en procesos de autocuidado y dignificación a través de servicios de cuidado transitorio (día-noche)</t>
  </si>
  <si>
    <t>7770-Atender 3027 personas mayores en servicios de cuidado integral y protección en modalidad institucionalizada</t>
  </si>
  <si>
    <t>7770-Dinamizar en 20 localidades de Bogotá redes de cuidado comunitario entre las personas mayores y actores del territorio con la participación de 5000 personas</t>
  </si>
  <si>
    <t xml:space="preserve">7770-Implementar el 100% de acciones del Plan de Acción de la Politica Publica Social para el Envejecimiento y la Vejez </t>
  </si>
  <si>
    <t>7770-Realizar 3 estudios que aporten las bases para la reformulacion de la Política Pública Social para el Envejecimiento y la Vejez</t>
  </si>
  <si>
    <t>Fortalecer la inclusión en los entornos para el desarrollo de competencias de personas con discapacidad, sus familias y cuidadores-as en Bogotá, mediante respuestas integrales y de articulación transectorial teniendo en cuenta el contexto social.</t>
  </si>
  <si>
    <t>7771-Atender 11772 cuidadores-as en la estrategia territorial, para cuidadores y cuidadoras de personas con discapacidad, que contribuya al reconocimiento socioeconómico y redistribución de roles en el marco del Sistema Distrital de Cuidado</t>
  </si>
  <si>
    <t>7771-Atender 4847 personas con discapacidad, sus familias y cuidadores-as en los servicios sociales a cargo del proyecto, a través de procesos de articulación transectorial</t>
  </si>
  <si>
    <t>7771-Incrementar a 2561 personas con discapacidad, sus familias y cuidadores-as en procesos de inclusión en los entornos educativo y productivo con enfoque territorial y diferencial, en el marco de una articulación transectorial</t>
  </si>
  <si>
    <t>7771-Contribuir en una (1) Política Pública de Discapacidad en el Distrito Capital, en su refomulación e implementación mediante el desarrollo de acciones interseccionales con otras políticas públicas para favorecer la inclusión de las personas con discapacidad, sus cuidadoras y cuidadores</t>
  </si>
  <si>
    <t>7771-Brindar a 3200 personas con discapacidad, sus familias y cuidadores-as apoyo en el desarrollo de sus competencias orientadas a la inclusión social, en el marco de una articulación transectorial</t>
  </si>
  <si>
    <t>Reducir el índice de hogares en condición de pobreza y vulnerabilidad que habitan en el Distrito Capital</t>
  </si>
  <si>
    <t>Determinar El 100 Por Ciento De Hogares Objeto De Transferencias Monetarias
Teniendo En Cuenta Bloqueos, Complementariedad Y Bancarización.</t>
  </si>
  <si>
    <t>Ordenar El Traslado Del 100 Por Ciento De Los Recursos Recibidos En La Secretaría Distrital De Integración Social Para El Pago De Transferencias Monetarias Hacia Las Entidades Financieras, De Acuerdo Con El Mecanismo Establecido Por La Dirección
Distrital De Tesorería.</t>
  </si>
  <si>
    <t>Responder Dentro De Los Tiempos, El 100 Por Ciento De Las Peticiones Relacionadas Con Transferencias Monetarias De Ingreso Mínimo Garantizado, De Diferentes Interesados, Recibidas Mensualmente Por La Secretaría Distrital De Integración Social.</t>
  </si>
  <si>
    <t>Divulgar El 100 Por Ciento De Los Resultados Del Proceso De Pago De Transferencias Monetarias De Ingreso Mínimo Garantizado, Realizadas Por La Secretaría Distrital De Integración Social.</t>
  </si>
  <si>
    <t>VERSIÓN PLAN</t>
  </si>
  <si>
    <t>FECHA</t>
  </si>
  <si>
    <t>CONTROL DE CAMBIOS</t>
  </si>
  <si>
    <t>Aprobado por</t>
  </si>
  <si>
    <t>Versión 1</t>
  </si>
  <si>
    <t xml:space="preserve">Comité Institucional de Gestión y Desempeño </t>
  </si>
  <si>
    <t>Subdirección de Diseño, Evaluación y Sistematización - Dirección de Análisis y Diseño Estratégico</t>
  </si>
  <si>
    <t>Informe de seguimiento y gestión en los servicios logísticos (Vigilancia, manipulación de alimentos, aseo y cafetería, papelería-fotocopiado y transportes) con la información obtenida de la atención oportuna de requerimientos recibidos de las unidades operativas y administrativas de la SDIS</t>
  </si>
  <si>
    <t>No. de informes de seguimiento y gestión de requerimientos derivados en los servicios logísticos (Vigilancia, manipulación de alimentos, aseo y cafetería, papelería-fotocopiado y transportes) con la información obtenida de la atención oportuna de requerimientos recibidos de las unidades operativas y administrativas de la SDIS</t>
  </si>
  <si>
    <t>Versión 0</t>
  </si>
  <si>
    <t xml:space="preserve">Versión aprobada por el Comité Institucional de Gestión y Desempeño </t>
  </si>
  <si>
    <t>Se ajusta la meta de la acción No. 73 de acuerdo con la solicitud radicada el 29 de enero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</si>
</sst>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3" formatCode="_-* #,##0.00_-;\-* #,##0.00_-;_-* &quot;-&quot;??_-;_-@_-"/>
    <numFmt numFmtId="164" formatCode="0.0%"/>
    <numFmt numFmtId="165" formatCode="_-[$$-240A]\ * #,##0_-;\-[$$-240A]\ * #,##0_-;_-[$$-240A]\ * &quot;-&quot;??_-;_-@_-"/>
    <numFmt numFmtId="166" formatCode="#,##0.0"/>
    <numFmt numFmtId="167" formatCode="&quot;$&quot;#,##0_);[Red]\(&quot;$&quot;#,##0\)"/>
    <numFmt numFmtId="168" formatCode="_(* #,##0.00_);_(* \(#,##0.00\);_(* &quot;-&quot;??_);_(@_)"/>
  </numFmts>
  <fonts count="62" x14ac:knownFonts="1">
    <font>
      <sz val="11"/>
      <color theme="1"/>
      <name val="Calibri"/>
      <family val="2"/>
      <scheme val="minor"/>
    </font>
    <font>
      <sz val="11"/>
      <color theme="1"/>
      <name val="Calibri"/>
      <family val="2"/>
      <scheme val="minor"/>
    </font>
    <font>
      <sz val="12"/>
      <color theme="1"/>
      <name val="Calibri"/>
      <family val="2"/>
      <scheme val="minor"/>
    </font>
    <font>
      <sz val="10"/>
      <name val="Arial"/>
      <family val="2"/>
    </font>
    <font>
      <sz val="11"/>
      <color theme="1"/>
      <name val="Arial"/>
      <family val="2"/>
    </font>
    <font>
      <sz val="11"/>
      <name val="Arial"/>
      <family val="2"/>
    </font>
    <font>
      <i/>
      <sz val="9"/>
      <color theme="4"/>
      <name val="Arial"/>
      <family val="2"/>
    </font>
    <font>
      <i/>
      <sz val="9"/>
      <color theme="1"/>
      <name val="Arial"/>
      <family val="2"/>
    </font>
    <font>
      <sz val="11"/>
      <color rgb="FF9C5700"/>
      <name val="Calibri"/>
      <family val="2"/>
      <scheme val="minor"/>
    </font>
    <font>
      <sz val="12"/>
      <name val="Arial"/>
      <family val="2"/>
    </font>
    <font>
      <sz val="12"/>
      <color theme="4"/>
      <name val="Arial"/>
      <family val="2"/>
    </font>
    <font>
      <sz val="9"/>
      <color rgb="FF000000"/>
      <name val="Arial"/>
      <family val="2"/>
    </font>
    <font>
      <i/>
      <sz val="9"/>
      <color rgb="FF000000"/>
      <name val="Arial"/>
      <family val="2"/>
    </font>
    <font>
      <i/>
      <sz val="9"/>
      <color theme="1"/>
      <name val="Arial"/>
      <family val="2"/>
    </font>
    <font>
      <sz val="10"/>
      <color theme="1"/>
      <name val="Arial"/>
      <family val="2"/>
    </font>
    <font>
      <sz val="8"/>
      <name val="Calibri"/>
      <family val="2"/>
      <scheme val="minor"/>
    </font>
    <font>
      <i/>
      <sz val="9"/>
      <name val="Arial"/>
      <family val="2"/>
    </font>
    <font>
      <sz val="9"/>
      <name val="Arial"/>
      <family val="2"/>
    </font>
    <font>
      <b/>
      <sz val="10"/>
      <name val="Arial"/>
      <family val="2"/>
    </font>
    <font>
      <sz val="10"/>
      <color rgb="FF00B050"/>
      <name val="Arial"/>
      <family val="2"/>
    </font>
    <font>
      <sz val="10"/>
      <color rgb="FF000000"/>
      <name val="Arial"/>
      <family val="2"/>
    </font>
    <font>
      <sz val="10"/>
      <color rgb="FFFF0000"/>
      <name val="Arial"/>
      <family val="2"/>
    </font>
    <font>
      <strike/>
      <sz val="10"/>
      <color rgb="FFFF0000"/>
      <name val="Arial"/>
      <family val="2"/>
    </font>
    <font>
      <strike/>
      <sz val="10"/>
      <name val="Arial"/>
      <family val="2"/>
    </font>
    <font>
      <sz val="10"/>
      <color theme="6" tint="-0.249977111117893"/>
      <name val="Arial"/>
      <family val="2"/>
    </font>
    <font>
      <b/>
      <sz val="10"/>
      <color rgb="FF7030A0"/>
      <name val="Arial"/>
      <family val="2"/>
    </font>
    <font>
      <sz val="10"/>
      <color theme="4"/>
      <name val="Arial"/>
      <family val="2"/>
    </font>
    <font>
      <b/>
      <sz val="12"/>
      <color rgb="FF3CB1EC"/>
      <name val="Arial"/>
      <family val="2"/>
    </font>
    <font>
      <sz val="12"/>
      <color theme="1"/>
      <name val="Arial"/>
      <family val="2"/>
    </font>
    <font>
      <sz val="12"/>
      <color theme="0"/>
      <name val="Arial"/>
      <family val="2"/>
    </font>
    <font>
      <sz val="10"/>
      <color theme="0"/>
      <name val="Arial"/>
      <family val="2"/>
    </font>
    <font>
      <sz val="9"/>
      <color theme="1"/>
      <name val="Arial"/>
      <family val="2"/>
    </font>
    <font>
      <b/>
      <sz val="9"/>
      <color theme="1"/>
      <name val="Arial"/>
      <family val="2"/>
    </font>
    <font>
      <strike/>
      <sz val="9"/>
      <name val="Arial"/>
      <family val="2"/>
    </font>
    <font>
      <sz val="9"/>
      <color rgb="FFFF0000"/>
      <name val="Arial"/>
      <family val="2"/>
    </font>
    <font>
      <sz val="9"/>
      <color rgb="FF0070C0"/>
      <name val="Arial"/>
      <family val="2"/>
    </font>
    <font>
      <sz val="9"/>
      <color theme="0"/>
      <name val="Arial"/>
      <family val="2"/>
    </font>
    <font>
      <strike/>
      <sz val="9"/>
      <color rgb="FFFF0000"/>
      <name val="Arial"/>
      <family val="2"/>
    </font>
    <font>
      <b/>
      <sz val="9"/>
      <color rgb="FF7030A0"/>
      <name val="Arial"/>
      <family val="2"/>
    </font>
    <font>
      <sz val="9"/>
      <color rgb="FF7030A0"/>
      <name val="Arial"/>
      <family val="2"/>
    </font>
    <font>
      <b/>
      <sz val="9"/>
      <name val="Arial"/>
      <family val="2"/>
    </font>
    <font>
      <i/>
      <strike/>
      <sz val="9"/>
      <color theme="1"/>
      <name val="Arial"/>
      <family val="2"/>
    </font>
    <font>
      <sz val="9"/>
      <color theme="1"/>
      <name val="Calibri"/>
      <family val="2"/>
      <scheme val="minor"/>
    </font>
    <font>
      <sz val="8"/>
      <color rgb="FF000000"/>
      <name val="Arial"/>
      <family val="2"/>
    </font>
    <font>
      <sz val="9"/>
      <color rgb="FF00B050"/>
      <name val="Arial"/>
      <family val="2"/>
    </font>
    <font>
      <sz val="11"/>
      <name val="Calibri"/>
      <family val="2"/>
    </font>
    <font>
      <sz val="11"/>
      <color theme="0"/>
      <name val="Calibri"/>
      <family val="2"/>
      <scheme val="minor"/>
    </font>
    <font>
      <sz val="8"/>
      <color theme="1"/>
      <name val="Arial"/>
      <family val="2"/>
    </font>
    <font>
      <b/>
      <sz val="10"/>
      <color theme="1"/>
      <name val="Arial"/>
      <family val="2"/>
    </font>
    <font>
      <sz val="11"/>
      <color rgb="FF000000"/>
      <name val="Calibri"/>
      <family val="2"/>
    </font>
    <font>
      <b/>
      <sz val="11"/>
      <color theme="0"/>
      <name val="Calibri"/>
      <family val="2"/>
      <scheme val="minor"/>
    </font>
    <font>
      <sz val="14"/>
      <color theme="1"/>
      <name val="Calibri"/>
      <family val="2"/>
      <scheme val="minor"/>
    </font>
    <font>
      <sz val="14"/>
      <color theme="1"/>
      <name val="Calibri"/>
      <family val="2"/>
    </font>
    <font>
      <sz val="11"/>
      <color rgb="FF000000"/>
      <name val="Arial"/>
      <family val="2"/>
    </font>
    <font>
      <sz val="11"/>
      <color theme="0"/>
      <name val="Arial"/>
      <family val="2"/>
    </font>
    <font>
      <b/>
      <sz val="14"/>
      <color rgb="FF000000"/>
      <name val="Calibri"/>
      <family val="2"/>
    </font>
    <font>
      <sz val="11"/>
      <color theme="1"/>
      <name val="Comic Sans MS"/>
      <family val="2"/>
    </font>
    <font>
      <b/>
      <sz val="14"/>
      <color theme="1"/>
      <name val="Calibri"/>
      <family val="2"/>
    </font>
    <font>
      <b/>
      <sz val="11"/>
      <color rgb="FF000000"/>
      <name val="Arial"/>
      <family val="2"/>
    </font>
    <font>
      <b/>
      <sz val="11"/>
      <name val="Arial"/>
      <family val="2"/>
    </font>
    <font>
      <b/>
      <sz val="9"/>
      <color rgb="FF000000"/>
      <name val="Century Gothic"/>
      <family val="2"/>
    </font>
    <font>
      <sz val="9"/>
      <color rgb="FF000000"/>
      <name val="Century Gothic"/>
      <family val="2"/>
    </font>
  </fonts>
  <fills count="2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EB9C"/>
      </patternFill>
    </fill>
    <fill>
      <patternFill patternType="solid">
        <fgColor theme="0" tint="-0.49998474074526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FFFF"/>
        <bgColor rgb="FF000000"/>
      </patternFill>
    </fill>
    <fill>
      <patternFill patternType="solid">
        <fgColor theme="0"/>
        <bgColor rgb="FF000000"/>
      </patternFill>
    </fill>
    <fill>
      <patternFill patternType="solid">
        <fgColor indexed="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92D050"/>
        <bgColor indexed="64"/>
      </patternFill>
    </fill>
    <fill>
      <patternFill patternType="solid">
        <fgColor rgb="FFFF0000"/>
        <bgColor indexed="64"/>
      </patternFill>
    </fill>
    <fill>
      <patternFill patternType="solid">
        <fgColor rgb="FFFFFF00"/>
        <bgColor indexed="64"/>
      </patternFill>
    </fill>
    <fill>
      <patternFill patternType="solid">
        <fgColor theme="5"/>
      </patternFill>
    </fill>
    <fill>
      <patternFill patternType="solid">
        <fgColor rgb="FFFCE4D6"/>
        <bgColor rgb="FFFCE4D6"/>
      </patternFill>
    </fill>
    <fill>
      <patternFill patternType="solid">
        <fgColor theme="5" tint="0.79998168889431442"/>
        <bgColor indexed="64"/>
      </patternFill>
    </fill>
    <fill>
      <patternFill patternType="solid">
        <fgColor rgb="FFD9D9D9"/>
        <bgColor rgb="FF000000"/>
      </patternFill>
    </fill>
  </fills>
  <borders count="3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hair">
        <color indexed="64"/>
      </left>
      <right style="hair">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top style="hair">
        <color indexed="64"/>
      </top>
      <bottom style="hair">
        <color indexed="64"/>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indexed="64"/>
      </left>
      <right style="hair">
        <color indexed="64"/>
      </right>
      <top style="hair">
        <color rgb="FF000000"/>
      </top>
      <bottom style="hair">
        <color indexed="64"/>
      </bottom>
      <diagonal/>
    </border>
    <border>
      <left/>
      <right style="hair">
        <color rgb="FF000000"/>
      </right>
      <top style="hair">
        <color rgb="FF000000"/>
      </top>
      <bottom style="hair">
        <color rgb="FF000000"/>
      </bottom>
      <diagonal/>
    </border>
    <border>
      <left style="hair">
        <color indexed="64"/>
      </left>
      <right style="hair">
        <color indexed="64"/>
      </right>
      <top style="hair">
        <color indexed="64"/>
      </top>
      <bottom style="dotted">
        <color rgb="FF000000"/>
      </bottom>
      <diagonal/>
    </border>
    <border>
      <left/>
      <right/>
      <top style="hair">
        <color rgb="FF000000"/>
      </top>
      <bottom style="hair">
        <color rgb="FF000000"/>
      </bottom>
      <diagonal/>
    </border>
    <border>
      <left style="hair">
        <color indexed="64"/>
      </left>
      <right style="hair">
        <color indexed="64"/>
      </right>
      <top/>
      <bottom style="dotted">
        <color rgb="FF000000"/>
      </bottom>
      <diagonal/>
    </border>
    <border>
      <left style="hair">
        <color indexed="64"/>
      </left>
      <right style="hair">
        <color indexed="64"/>
      </right>
      <top style="dotted">
        <color rgb="FF000000"/>
      </top>
      <bottom style="dotted">
        <color rgb="FF000000"/>
      </bottom>
      <diagonal/>
    </border>
    <border>
      <left style="thin">
        <color rgb="FF999999"/>
      </left>
      <right/>
      <top/>
      <bottom/>
      <diagonal/>
    </border>
    <border>
      <left style="medium">
        <color rgb="FFC65911"/>
      </left>
      <right style="thin">
        <color indexed="64"/>
      </right>
      <top style="thin">
        <color indexed="64"/>
      </top>
      <bottom style="thin">
        <color indexed="64"/>
      </bottom>
      <diagonal/>
    </border>
    <border>
      <left style="medium">
        <color rgb="FFC65911"/>
      </left>
      <right style="thin">
        <color indexed="64"/>
      </right>
      <top style="thin">
        <color indexed="64"/>
      </top>
      <bottom style="medium">
        <color rgb="FFC65911"/>
      </bottom>
      <diagonal/>
    </border>
    <border>
      <left style="thin">
        <color indexed="64"/>
      </left>
      <right style="thin">
        <color indexed="64"/>
      </right>
      <top style="thin">
        <color indexed="64"/>
      </top>
      <bottom style="medium">
        <color rgb="FFC65911"/>
      </bottom>
      <diagonal/>
    </border>
  </borders>
  <cellStyleXfs count="18">
    <xf numFmtId="0" fontId="0" fillId="0" borderId="0"/>
    <xf numFmtId="9" fontId="1" fillId="0" borderId="0" applyFont="0" applyFill="0" applyBorder="0" applyAlignment="0" applyProtection="0"/>
    <xf numFmtId="41" fontId="2" fillId="0" borderId="0" applyFont="0" applyFill="0" applyBorder="0" applyAlignment="0" applyProtection="0"/>
    <xf numFmtId="0" fontId="3" fillId="0" borderId="0"/>
    <xf numFmtId="0" fontId="1" fillId="0" borderId="0"/>
    <xf numFmtId="0" fontId="8" fillId="5" borderId="0" applyNumberFormat="0" applyBorder="0" applyAlignment="0" applyProtection="0"/>
    <xf numFmtId="0" fontId="8" fillId="5" borderId="0" applyNumberFormat="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41" fontId="1" fillId="0" borderId="0" applyFont="0" applyFill="0" applyBorder="0" applyAlignment="0" applyProtection="0"/>
    <xf numFmtId="0" fontId="46" fillId="19" borderId="0" applyNumberFormat="0" applyBorder="0" applyAlignment="0" applyProtection="0"/>
    <xf numFmtId="0" fontId="56" fillId="0" borderId="0"/>
  </cellStyleXfs>
  <cellXfs count="857">
    <xf numFmtId="0" fontId="0" fillId="0" borderId="0" xfId="0"/>
    <xf numFmtId="0" fontId="4" fillId="0" borderId="0" xfId="0" applyFont="1"/>
    <xf numFmtId="0" fontId="4" fillId="0" borderId="0" xfId="0" applyFont="1" applyAlignment="1">
      <alignment horizontal="center"/>
    </xf>
    <xf numFmtId="0" fontId="7" fillId="0" borderId="0" xfId="0" applyFont="1"/>
    <xf numFmtId="0" fontId="4" fillId="2" borderId="0" xfId="0" applyFont="1" applyFill="1" applyAlignment="1">
      <alignment horizontal="center"/>
    </xf>
    <xf numFmtId="0" fontId="7" fillId="0" borderId="0" xfId="0" applyFont="1" applyAlignment="1">
      <alignment horizontal="center"/>
    </xf>
    <xf numFmtId="0" fontId="4" fillId="0" borderId="0" xfId="0" applyFont="1" applyAlignment="1">
      <alignment vertical="center"/>
    </xf>
    <xf numFmtId="0" fontId="7" fillId="0" borderId="0" xfId="0" applyFont="1" applyAlignment="1">
      <alignment vertical="center"/>
    </xf>
    <xf numFmtId="0" fontId="4" fillId="0" borderId="0" xfId="0" applyFont="1" applyAlignment="1">
      <alignment horizontal="center" vertical="center"/>
    </xf>
    <xf numFmtId="0" fontId="5" fillId="0" borderId="4" xfId="0" applyFont="1" applyBorder="1" applyAlignment="1" applyProtection="1">
      <alignment horizontal="left" vertical="center"/>
      <protection locked="0"/>
    </xf>
    <xf numFmtId="0" fontId="5" fillId="2" borderId="4" xfId="0" applyFont="1" applyFill="1" applyBorder="1" applyAlignment="1" applyProtection="1">
      <alignment horizontal="left" vertical="center"/>
      <protection locked="0"/>
    </xf>
    <xf numFmtId="0" fontId="5" fillId="10" borderId="4" xfId="0" applyFont="1" applyFill="1" applyBorder="1" applyAlignment="1" applyProtection="1">
      <alignment horizontal="left" vertical="center"/>
      <protection locked="0"/>
    </xf>
    <xf numFmtId="0" fontId="5" fillId="0" borderId="2" xfId="0" applyFont="1" applyBorder="1" applyAlignment="1" applyProtection="1">
      <alignment horizontal="left" vertical="center"/>
      <protection locked="0"/>
    </xf>
    <xf numFmtId="0" fontId="5" fillId="0" borderId="1" xfId="0" applyFont="1" applyBorder="1" applyAlignment="1" applyProtection="1">
      <alignment horizontal="left" vertical="center"/>
      <protection locked="0"/>
    </xf>
    <xf numFmtId="0" fontId="4" fillId="3" borderId="1" xfId="0" applyFont="1" applyFill="1" applyBorder="1" applyAlignment="1">
      <alignment horizontal="left" vertical="center"/>
    </xf>
    <xf numFmtId="0" fontId="4" fillId="0" borderId="0" xfId="0" applyFont="1" applyAlignment="1">
      <alignment horizontal="left"/>
    </xf>
    <xf numFmtId="14" fontId="4" fillId="0" borderId="0" xfId="0" applyNumberFormat="1" applyFont="1" applyAlignment="1">
      <alignment horizontal="left"/>
    </xf>
    <xf numFmtId="0" fontId="5" fillId="2" borderId="8" xfId="0" applyFont="1" applyFill="1" applyBorder="1" applyAlignment="1">
      <alignment horizontal="left" vertical="center"/>
    </xf>
    <xf numFmtId="0" fontId="5" fillId="2" borderId="3" xfId="0" applyFont="1" applyFill="1" applyBorder="1" applyAlignment="1">
      <alignment horizontal="left" vertical="center"/>
    </xf>
    <xf numFmtId="0" fontId="5" fillId="2" borderId="4" xfId="0" applyFont="1" applyFill="1" applyBorder="1" applyAlignment="1">
      <alignment horizontal="left" vertical="center"/>
    </xf>
    <xf numFmtId="0" fontId="5" fillId="2" borderId="2" xfId="0" applyFont="1" applyFill="1" applyBorder="1" applyAlignment="1">
      <alignment horizontal="left" vertical="center"/>
    </xf>
    <xf numFmtId="0" fontId="5" fillId="2" borderId="0" xfId="4" applyFont="1" applyFill="1" applyAlignment="1">
      <alignment horizontal="left" vertical="center"/>
    </xf>
    <xf numFmtId="0" fontId="5" fillId="2" borderId="10" xfId="0" applyFont="1" applyFill="1" applyBorder="1" applyAlignment="1">
      <alignment horizontal="left" vertical="center"/>
    </xf>
    <xf numFmtId="0" fontId="5" fillId="2" borderId="12" xfId="0" applyFont="1" applyFill="1" applyBorder="1" applyAlignment="1">
      <alignment horizontal="left" vertical="center"/>
    </xf>
    <xf numFmtId="0" fontId="4" fillId="0" borderId="0" xfId="0" applyFont="1" applyAlignment="1">
      <alignment horizontal="left" vertical="center"/>
    </xf>
    <xf numFmtId="0" fontId="4" fillId="4" borderId="1" xfId="0" applyFont="1" applyFill="1" applyBorder="1" applyAlignment="1">
      <alignment horizontal="left" vertical="center"/>
    </xf>
    <xf numFmtId="0" fontId="5" fillId="7" borderId="1" xfId="0" applyFont="1" applyFill="1" applyBorder="1" applyAlignment="1">
      <alignment horizontal="left" vertical="center"/>
    </xf>
    <xf numFmtId="0" fontId="5" fillId="4" borderId="1" xfId="0" applyFont="1" applyFill="1" applyBorder="1" applyAlignment="1">
      <alignment horizontal="left" vertical="center"/>
    </xf>
    <xf numFmtId="0" fontId="7" fillId="0" borderId="0" xfId="0" applyFont="1" applyAlignment="1">
      <alignment horizontal="left"/>
    </xf>
    <xf numFmtId="0" fontId="11" fillId="0" borderId="0" xfId="0" applyFont="1" applyAlignment="1">
      <alignment horizontal="left"/>
    </xf>
    <xf numFmtId="0" fontId="4" fillId="2" borderId="0" xfId="0" applyFont="1" applyFill="1" applyAlignment="1">
      <alignment horizontal="left"/>
    </xf>
    <xf numFmtId="0" fontId="5" fillId="0" borderId="4" xfId="0" applyFont="1" applyBorder="1" applyAlignment="1" applyProtection="1">
      <alignment horizontal="center" vertical="center"/>
      <protection locked="0"/>
    </xf>
    <xf numFmtId="0" fontId="6" fillId="0" borderId="11" xfId="0" applyFont="1" applyBorder="1" applyAlignment="1">
      <alignment horizontal="center" vertical="center"/>
    </xf>
    <xf numFmtId="0" fontId="12" fillId="0" borderId="0" xfId="0" applyFont="1" applyAlignment="1">
      <alignment horizontal="left"/>
    </xf>
    <xf numFmtId="0" fontId="7" fillId="2" borderId="0" xfId="0" applyFont="1" applyFill="1" applyAlignment="1">
      <alignment horizontal="left"/>
    </xf>
    <xf numFmtId="0" fontId="13" fillId="0" borderId="0" xfId="0" applyFont="1" applyAlignment="1">
      <alignment horizontal="left"/>
    </xf>
    <xf numFmtId="0" fontId="11" fillId="2" borderId="0" xfId="0" applyFont="1" applyFill="1" applyAlignment="1" applyProtection="1">
      <alignment horizontal="left"/>
      <protection locked="0"/>
    </xf>
    <xf numFmtId="0" fontId="5" fillId="7" borderId="2" xfId="0" applyFont="1" applyFill="1" applyBorder="1" applyAlignment="1">
      <alignment horizontal="left" vertical="center"/>
    </xf>
    <xf numFmtId="0" fontId="14" fillId="11" borderId="1" xfId="0" applyFont="1" applyFill="1" applyBorder="1" applyAlignment="1">
      <alignment horizontal="left" vertical="center"/>
    </xf>
    <xf numFmtId="0" fontId="14" fillId="0" borderId="1" xfId="0" applyFont="1" applyBorder="1" applyAlignment="1">
      <alignment horizontal="left" vertical="center"/>
    </xf>
    <xf numFmtId="0" fontId="14" fillId="9" borderId="1" xfId="0" applyFont="1" applyFill="1" applyBorder="1" applyAlignment="1">
      <alignment horizontal="left" vertical="center"/>
    </xf>
    <xf numFmtId="0" fontId="14" fillId="7" borderId="1" xfId="0" applyFont="1" applyFill="1" applyBorder="1" applyAlignment="1">
      <alignment horizontal="left" vertical="center"/>
    </xf>
    <xf numFmtId="0" fontId="14" fillId="9" borderId="1" xfId="0" applyFont="1" applyFill="1" applyBorder="1" applyAlignment="1">
      <alignment horizontal="center" vertical="center"/>
    </xf>
    <xf numFmtId="0" fontId="14" fillId="11" borderId="1" xfId="0" applyFont="1" applyFill="1" applyBorder="1" applyAlignment="1">
      <alignment horizontal="left"/>
    </xf>
    <xf numFmtId="0" fontId="14" fillId="0" borderId="1" xfId="0" applyFont="1" applyBorder="1" applyAlignment="1">
      <alignment horizontal="left"/>
    </xf>
    <xf numFmtId="0" fontId="14" fillId="11" borderId="1" xfId="0" applyFont="1" applyFill="1" applyBorder="1" applyAlignment="1">
      <alignment horizontal="center"/>
    </xf>
    <xf numFmtId="0" fontId="14" fillId="2" borderId="1" xfId="0" applyFont="1" applyFill="1" applyBorder="1" applyAlignment="1">
      <alignment horizontal="left"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4" fillId="11" borderId="1" xfId="0" applyFont="1" applyFill="1" applyBorder="1" applyAlignment="1">
      <alignment horizontal="center" vertical="center"/>
    </xf>
    <xf numFmtId="0" fontId="14" fillId="0" borderId="1" xfId="0" applyFont="1" applyBorder="1"/>
    <xf numFmtId="0" fontId="14" fillId="11" borderId="1" xfId="0" applyFont="1" applyFill="1" applyBorder="1"/>
    <xf numFmtId="0" fontId="14" fillId="0" borderId="1" xfId="0" applyFont="1" applyBorder="1" applyAlignment="1">
      <alignment horizontal="center"/>
    </xf>
    <xf numFmtId="9" fontId="14" fillId="11" borderId="1" xfId="0" applyNumberFormat="1" applyFont="1" applyFill="1" applyBorder="1" applyAlignment="1">
      <alignment horizontal="center"/>
    </xf>
    <xf numFmtId="9" fontId="14" fillId="0" borderId="1" xfId="0" applyNumberFormat="1" applyFont="1" applyBorder="1" applyAlignment="1">
      <alignment horizontal="center"/>
    </xf>
    <xf numFmtId="0" fontId="14" fillId="0" borderId="1" xfId="0" applyFont="1" applyBorder="1" applyAlignment="1">
      <alignment vertical="center"/>
    </xf>
    <xf numFmtId="0" fontId="14" fillId="11" borderId="1" xfId="0" applyFont="1" applyFill="1" applyBorder="1" applyAlignment="1">
      <alignment vertical="center"/>
    </xf>
    <xf numFmtId="0" fontId="14" fillId="0" borderId="1" xfId="0" applyFont="1" applyBorder="1" applyAlignment="1">
      <alignment horizontal="left" vertical="top"/>
    </xf>
    <xf numFmtId="9" fontId="14" fillId="0" borderId="1" xfId="1" applyFont="1" applyFill="1" applyBorder="1" applyAlignment="1">
      <alignment horizontal="center" vertical="center"/>
    </xf>
    <xf numFmtId="9" fontId="14" fillId="2" borderId="1" xfId="0" applyNumberFormat="1" applyFont="1" applyFill="1" applyBorder="1" applyAlignment="1">
      <alignment horizontal="center" vertical="center"/>
    </xf>
    <xf numFmtId="0" fontId="14" fillId="2" borderId="1" xfId="0" applyFont="1" applyFill="1" applyBorder="1" applyAlignment="1">
      <alignment horizontal="center" vertical="center"/>
    </xf>
    <xf numFmtId="0" fontId="14" fillId="3" borderId="1" xfId="0" applyFont="1" applyFill="1" applyBorder="1" applyAlignment="1">
      <alignment horizontal="left" vertical="center"/>
    </xf>
    <xf numFmtId="0" fontId="14" fillId="9" borderId="1" xfId="0" applyFont="1" applyFill="1" applyBorder="1" applyAlignment="1">
      <alignment vertical="center"/>
    </xf>
    <xf numFmtId="0" fontId="14" fillId="0" borderId="1" xfId="0" applyFont="1" applyBorder="1" applyAlignment="1">
      <alignment vertical="top"/>
    </xf>
    <xf numFmtId="0" fontId="14" fillId="2" borderId="1" xfId="0" applyFont="1" applyFill="1" applyBorder="1" applyAlignment="1">
      <alignment vertical="center"/>
    </xf>
    <xf numFmtId="0" fontId="5" fillId="2" borderId="9" xfId="0" applyFont="1" applyFill="1" applyBorder="1" applyAlignment="1">
      <alignment vertical="center"/>
    </xf>
    <xf numFmtId="0" fontId="5" fillId="2" borderId="5" xfId="0" applyFont="1" applyFill="1" applyBorder="1" applyAlignment="1">
      <alignment vertical="center"/>
    </xf>
    <xf numFmtId="0" fontId="5" fillId="2" borderId="13" xfId="0" applyFont="1" applyFill="1" applyBorder="1" applyAlignment="1">
      <alignment vertical="center"/>
    </xf>
    <xf numFmtId="0" fontId="5" fillId="0" borderId="3" xfId="0" applyFont="1" applyBorder="1" applyAlignment="1" applyProtection="1">
      <alignment vertical="center"/>
      <protection locked="0"/>
    </xf>
    <xf numFmtId="0" fontId="14" fillId="3" borderId="1" xfId="0" applyFont="1" applyFill="1" applyBorder="1" applyAlignment="1">
      <alignment vertical="center"/>
    </xf>
    <xf numFmtId="0" fontId="5" fillId="0" borderId="4" xfId="0" applyFont="1" applyBorder="1" applyAlignment="1" applyProtection="1">
      <alignment vertical="center"/>
      <protection locked="0"/>
    </xf>
    <xf numFmtId="14" fontId="4" fillId="0" borderId="0" xfId="0" applyNumberFormat="1" applyFont="1" applyAlignment="1">
      <alignment horizontal="center"/>
    </xf>
    <xf numFmtId="14" fontId="14" fillId="0" borderId="1" xfId="0" applyNumberFormat="1" applyFont="1" applyBorder="1" applyAlignment="1">
      <alignment horizontal="center" vertical="center"/>
    </xf>
    <xf numFmtId="14" fontId="14" fillId="11" borderId="1" xfId="0" applyNumberFormat="1" applyFont="1" applyFill="1" applyBorder="1" applyAlignment="1">
      <alignment horizontal="center" vertical="center"/>
    </xf>
    <xf numFmtId="14" fontId="14" fillId="0" borderId="1" xfId="0" applyNumberFormat="1" applyFont="1" applyBorder="1" applyAlignment="1">
      <alignment horizontal="center"/>
    </xf>
    <xf numFmtId="14" fontId="14" fillId="11" borderId="1" xfId="0" applyNumberFormat="1" applyFont="1" applyFill="1" applyBorder="1" applyAlignment="1">
      <alignment horizontal="center"/>
    </xf>
    <xf numFmtId="14" fontId="14" fillId="2" borderId="1" xfId="0" applyNumberFormat="1" applyFont="1" applyFill="1" applyBorder="1" applyAlignment="1">
      <alignment horizontal="center" vertical="center"/>
    </xf>
    <xf numFmtId="0" fontId="14" fillId="12" borderId="1" xfId="0" applyFont="1" applyFill="1" applyBorder="1" applyAlignment="1">
      <alignment horizontal="left"/>
    </xf>
    <xf numFmtId="0" fontId="14" fillId="12" borderId="1" xfId="0" applyFont="1" applyFill="1" applyBorder="1" applyAlignment="1">
      <alignment horizontal="left" vertical="center"/>
    </xf>
    <xf numFmtId="0" fontId="14" fillId="12" borderId="1" xfId="0" applyFont="1" applyFill="1" applyBorder="1"/>
    <xf numFmtId="0" fontId="14" fillId="2" borderId="1" xfId="0" applyFont="1" applyFill="1" applyBorder="1"/>
    <xf numFmtId="0" fontId="14" fillId="12" borderId="1" xfId="0" applyFont="1" applyFill="1" applyBorder="1" applyAlignment="1">
      <alignment vertical="center"/>
    </xf>
    <xf numFmtId="0" fontId="14" fillId="2" borderId="1" xfId="0" applyFont="1" applyFill="1" applyBorder="1" applyAlignment="1">
      <alignment horizontal="left" vertical="top"/>
    </xf>
    <xf numFmtId="0" fontId="14" fillId="2" borderId="1" xfId="0" applyFont="1" applyFill="1" applyBorder="1" applyAlignment="1">
      <alignment horizontal="left"/>
    </xf>
    <xf numFmtId="0" fontId="14" fillId="2" borderId="1" xfId="0" applyFont="1" applyFill="1" applyBorder="1" applyAlignment="1">
      <alignment horizontal="center"/>
    </xf>
    <xf numFmtId="0" fontId="3" fillId="0" borderId="1" xfId="0" applyFont="1" applyBorder="1" applyAlignment="1">
      <alignment horizontal="left" vertical="center"/>
    </xf>
    <xf numFmtId="0" fontId="3" fillId="11" borderId="1" xfId="0" applyFont="1" applyFill="1" applyBorder="1"/>
    <xf numFmtId="0" fontId="3" fillId="2" borderId="1" xfId="0" applyFont="1" applyFill="1" applyBorder="1" applyAlignment="1">
      <alignment horizontal="left" vertical="center"/>
    </xf>
    <xf numFmtId="9" fontId="3" fillId="0" borderId="1" xfId="0" applyNumberFormat="1" applyFont="1" applyBorder="1" applyAlignment="1">
      <alignment horizontal="left" vertical="center"/>
    </xf>
    <xf numFmtId="0" fontId="3" fillId="0" borderId="1" xfId="0" applyFont="1" applyBorder="1" applyAlignment="1">
      <alignment horizontal="center" vertical="center"/>
    </xf>
    <xf numFmtId="9" fontId="3" fillId="0" borderId="1" xfId="0" applyNumberFormat="1" applyFont="1" applyBorder="1" applyAlignment="1">
      <alignment horizontal="center" vertical="center"/>
    </xf>
    <xf numFmtId="0" fontId="3" fillId="2" borderId="1" xfId="0" applyFont="1" applyFill="1" applyBorder="1" applyAlignment="1">
      <alignment horizontal="center" vertical="center"/>
    </xf>
    <xf numFmtId="14" fontId="3" fillId="2" borderId="1" xfId="0" applyNumberFormat="1" applyFont="1" applyFill="1" applyBorder="1" applyAlignment="1">
      <alignment horizontal="center" vertical="center"/>
    </xf>
    <xf numFmtId="0" fontId="3" fillId="0" borderId="0" xfId="0" applyFont="1" applyAlignment="1">
      <alignment horizontal="left"/>
    </xf>
    <xf numFmtId="14" fontId="3" fillId="0" borderId="1" xfId="0" applyNumberFormat="1" applyFont="1" applyBorder="1" applyAlignment="1">
      <alignment horizontal="center" vertical="center"/>
    </xf>
    <xf numFmtId="0" fontId="14" fillId="0" borderId="1" xfId="0" applyFont="1" applyBorder="1" applyAlignment="1">
      <alignment horizontal="center" vertical="top"/>
    </xf>
    <xf numFmtId="0" fontId="4" fillId="4" borderId="1" xfId="0" applyFont="1" applyFill="1" applyBorder="1" applyAlignment="1">
      <alignment horizontal="center" vertical="center"/>
    </xf>
    <xf numFmtId="0" fontId="5" fillId="4" borderId="1" xfId="0" applyFont="1" applyFill="1" applyBorder="1" applyAlignment="1">
      <alignment horizontal="center" vertical="center"/>
    </xf>
    <xf numFmtId="0" fontId="16" fillId="0" borderId="11" xfId="0" applyFont="1" applyBorder="1" applyAlignment="1">
      <alignment horizontal="center" vertical="center"/>
    </xf>
    <xf numFmtId="9" fontId="16" fillId="0" borderId="11" xfId="0" applyNumberFormat="1" applyFont="1" applyBorder="1" applyAlignment="1">
      <alignment horizontal="center" vertical="center"/>
    </xf>
    <xf numFmtId="14" fontId="4" fillId="0" borderId="0" xfId="0" applyNumberFormat="1" applyFont="1" applyAlignment="1">
      <alignment horizontal="center" vertical="center"/>
    </xf>
    <xf numFmtId="14" fontId="5" fillId="0" borderId="4" xfId="0" applyNumberFormat="1" applyFont="1" applyBorder="1" applyAlignment="1" applyProtection="1">
      <alignment horizontal="center" vertical="center"/>
      <protection locked="0"/>
    </xf>
    <xf numFmtId="14" fontId="14" fillId="9" borderId="1" xfId="0" applyNumberFormat="1" applyFont="1" applyFill="1" applyBorder="1" applyAlignment="1">
      <alignment horizontal="center" vertical="center"/>
    </xf>
    <xf numFmtId="1" fontId="14" fillId="2" borderId="1" xfId="0" applyNumberFormat="1" applyFont="1" applyFill="1" applyBorder="1" applyAlignment="1">
      <alignment horizontal="center" vertical="center"/>
    </xf>
    <xf numFmtId="0" fontId="17" fillId="13" borderId="1" xfId="7" applyFont="1" applyFill="1" applyBorder="1" applyAlignment="1" applyProtection="1">
      <alignment vertical="center"/>
      <protection locked="0"/>
    </xf>
    <xf numFmtId="0" fontId="17" fillId="13" borderId="1" xfId="7" applyFont="1" applyFill="1" applyBorder="1" applyAlignment="1" applyProtection="1">
      <alignment horizontal="left" vertical="center"/>
      <protection locked="0"/>
    </xf>
    <xf numFmtId="0" fontId="3" fillId="2" borderId="0" xfId="7" applyFill="1" applyProtection="1">
      <protection locked="0"/>
    </xf>
    <xf numFmtId="0" fontId="3" fillId="0" borderId="0" xfId="7" applyProtection="1">
      <protection locked="0"/>
    </xf>
    <xf numFmtId="0" fontId="3" fillId="13" borderId="0" xfId="7" applyFill="1" applyProtection="1">
      <protection locked="0"/>
    </xf>
    <xf numFmtId="0" fontId="18" fillId="13" borderId="0" xfId="7" applyFont="1" applyFill="1" applyAlignment="1" applyProtection="1">
      <alignment horizontal="center" vertical="top"/>
      <protection locked="0"/>
    </xf>
    <xf numFmtId="0" fontId="18" fillId="2" borderId="6" xfId="7" applyFont="1" applyFill="1" applyBorder="1"/>
    <xf numFmtId="0" fontId="3" fillId="2" borderId="0" xfId="7" applyFill="1"/>
    <xf numFmtId="0" fontId="18" fillId="2" borderId="1" xfId="7" applyFont="1" applyFill="1" applyBorder="1" applyAlignment="1" applyProtection="1">
      <alignment horizontal="center" vertical="center" wrapText="1"/>
      <protection locked="0"/>
    </xf>
    <xf numFmtId="0" fontId="3" fillId="2" borderId="0" xfId="7" applyFill="1" applyAlignment="1" applyProtection="1">
      <alignment vertical="center"/>
      <protection locked="0"/>
    </xf>
    <xf numFmtId="0" fontId="3" fillId="13" borderId="0" xfId="7" applyFill="1" applyAlignment="1" applyProtection="1">
      <alignment vertical="center"/>
      <protection locked="0"/>
    </xf>
    <xf numFmtId="0" fontId="18" fillId="0" borderId="1" xfId="7" applyFont="1" applyBorder="1" applyAlignment="1" applyProtection="1">
      <alignment horizontal="center" vertical="center" wrapText="1"/>
      <protection locked="0"/>
    </xf>
    <xf numFmtId="0" fontId="18" fillId="13" borderId="1" xfId="7" applyFont="1" applyFill="1" applyBorder="1" applyAlignment="1" applyProtection="1">
      <alignment horizontal="center" vertical="center" wrapText="1"/>
      <protection locked="0"/>
    </xf>
    <xf numFmtId="0" fontId="18" fillId="3" borderId="1" xfId="7" applyFont="1" applyFill="1" applyBorder="1" applyAlignment="1" applyProtection="1">
      <alignment horizontal="center" vertical="center" wrapText="1"/>
      <protection locked="0"/>
    </xf>
    <xf numFmtId="0" fontId="3" fillId="13" borderId="14" xfId="7" applyFill="1" applyBorder="1" applyAlignment="1" applyProtection="1">
      <alignment horizontal="center" vertical="center" wrapText="1"/>
      <protection locked="0"/>
    </xf>
    <xf numFmtId="0" fontId="3" fillId="13" borderId="1" xfId="7" applyFill="1" applyBorder="1" applyAlignment="1" applyProtection="1">
      <alignment horizontal="justify" vertical="center" wrapText="1"/>
      <protection locked="0"/>
    </xf>
    <xf numFmtId="0" fontId="3" fillId="0" borderId="1" xfId="7" applyBorder="1" applyAlignment="1" applyProtection="1">
      <alignment horizontal="center" vertical="center" wrapText="1"/>
      <protection locked="0"/>
    </xf>
    <xf numFmtId="0" fontId="3" fillId="13" borderId="1" xfId="7" applyFill="1" applyBorder="1" applyAlignment="1" applyProtection="1">
      <alignment horizontal="justify" vertical="center"/>
      <protection locked="0"/>
    </xf>
    <xf numFmtId="0" fontId="3" fillId="13" borderId="1" xfId="7" applyFill="1" applyBorder="1" applyAlignment="1" applyProtection="1">
      <alignment horizontal="center" vertical="center" wrapText="1"/>
      <protection locked="0"/>
    </xf>
    <xf numFmtId="0" fontId="3" fillId="13" borderId="1" xfId="7" applyFill="1" applyBorder="1" applyAlignment="1">
      <alignment horizontal="center" vertical="center" wrapText="1"/>
    </xf>
    <xf numFmtId="0" fontId="3" fillId="16" borderId="1" xfId="7" applyFill="1" applyBorder="1" applyAlignment="1">
      <alignment horizontal="center" vertical="center"/>
    </xf>
    <xf numFmtId="0" fontId="3" fillId="13" borderId="1" xfId="7" applyFill="1" applyBorder="1" applyAlignment="1" applyProtection="1">
      <alignment vertical="center" wrapText="1"/>
      <protection locked="0"/>
    </xf>
    <xf numFmtId="0" fontId="3" fillId="16" borderId="1" xfId="7" applyFill="1" applyBorder="1" applyAlignment="1">
      <alignment vertical="center"/>
    </xf>
    <xf numFmtId="0" fontId="3" fillId="13" borderId="1" xfId="7" applyFill="1" applyBorder="1" applyAlignment="1" applyProtection="1">
      <alignment vertical="center"/>
      <protection locked="0"/>
    </xf>
    <xf numFmtId="9" fontId="3" fillId="0" borderId="1" xfId="7" applyNumberFormat="1" applyBorder="1" applyAlignment="1" applyProtection="1">
      <alignment horizontal="center" vertical="center" wrapText="1"/>
      <protection locked="0"/>
    </xf>
    <xf numFmtId="14" fontId="3" fillId="13" borderId="1" xfId="7" applyNumberFormat="1" applyFill="1" applyBorder="1" applyAlignment="1" applyProtection="1">
      <alignment horizontal="center" vertical="center" wrapText="1"/>
      <protection locked="0"/>
    </xf>
    <xf numFmtId="14" fontId="3" fillId="13" borderId="1" xfId="8" applyNumberFormat="1" applyFont="1" applyFill="1" applyBorder="1" applyAlignment="1" applyProtection="1">
      <alignment vertical="center" wrapText="1"/>
      <protection locked="0"/>
    </xf>
    <xf numFmtId="9" fontId="3" fillId="13" borderId="1" xfId="8" applyFont="1" applyFill="1" applyBorder="1" applyAlignment="1" applyProtection="1">
      <alignment horizontal="center" vertical="center" wrapText="1"/>
      <protection locked="0"/>
    </xf>
    <xf numFmtId="14" fontId="3" fillId="13" borderId="1" xfId="8" applyNumberFormat="1" applyFont="1" applyFill="1" applyBorder="1" applyAlignment="1" applyProtection="1">
      <alignment horizontal="center" vertical="center" wrapText="1"/>
      <protection locked="0"/>
    </xf>
    <xf numFmtId="0" fontId="3" fillId="13" borderId="15" xfId="7" applyFill="1" applyBorder="1" applyAlignment="1" applyProtection="1">
      <alignment horizontal="justify" vertical="center" wrapText="1"/>
      <protection locked="0"/>
    </xf>
    <xf numFmtId="0" fontId="18" fillId="13" borderId="0" xfId="7" applyFont="1" applyFill="1" applyProtection="1">
      <protection locked="0"/>
    </xf>
    <xf numFmtId="0" fontId="3" fillId="13" borderId="16" xfId="7" applyFill="1" applyBorder="1" applyAlignment="1" applyProtection="1">
      <alignment horizontal="center" vertical="center" wrapText="1"/>
      <protection locked="0"/>
    </xf>
    <xf numFmtId="0" fontId="3" fillId="13" borderId="15" xfId="7" applyFill="1" applyBorder="1" applyAlignment="1" applyProtection="1">
      <alignment horizontal="justify" vertical="center"/>
      <protection locked="0"/>
    </xf>
    <xf numFmtId="0" fontId="3" fillId="13" borderId="15" xfId="7" applyFill="1" applyBorder="1" applyAlignment="1" applyProtection="1">
      <alignment horizontal="center" vertical="center" wrapText="1"/>
      <protection locked="0"/>
    </xf>
    <xf numFmtId="0" fontId="3" fillId="13" borderId="15" xfId="7" applyFill="1" applyBorder="1" applyAlignment="1">
      <alignment horizontal="center" vertical="center" wrapText="1"/>
    </xf>
    <xf numFmtId="0" fontId="3" fillId="16" borderId="15" xfId="7" applyFill="1" applyBorder="1" applyAlignment="1">
      <alignment horizontal="center" vertical="center"/>
    </xf>
    <xf numFmtId="0" fontId="3" fillId="0" borderId="15" xfId="7" applyBorder="1" applyAlignment="1" applyProtection="1">
      <alignment horizontal="center" vertical="center"/>
      <protection locked="0"/>
    </xf>
    <xf numFmtId="0" fontId="3" fillId="13" borderId="1" xfId="7" applyFill="1" applyBorder="1" applyAlignment="1" applyProtection="1">
      <alignment horizontal="left" vertical="center" wrapText="1"/>
      <protection locked="0"/>
    </xf>
    <xf numFmtId="0" fontId="3" fillId="0" borderId="15" xfId="7" applyBorder="1" applyAlignment="1" applyProtection="1">
      <alignment horizontal="center" vertical="center" wrapText="1"/>
      <protection locked="0"/>
    </xf>
    <xf numFmtId="9" fontId="3" fillId="0" borderId="15" xfId="7" applyNumberFormat="1" applyBorder="1" applyAlignment="1" applyProtection="1">
      <alignment horizontal="center" vertical="center" wrapText="1"/>
      <protection locked="0"/>
    </xf>
    <xf numFmtId="14" fontId="3" fillId="13" borderId="15" xfId="7" applyNumberFormat="1" applyFill="1" applyBorder="1" applyAlignment="1" applyProtection="1">
      <alignment horizontal="center" vertical="center" wrapText="1"/>
      <protection locked="0"/>
    </xf>
    <xf numFmtId="14" fontId="3" fillId="13" borderId="15" xfId="8" applyNumberFormat="1" applyFont="1" applyFill="1" applyBorder="1" applyAlignment="1" applyProtection="1">
      <alignment vertical="center" wrapText="1"/>
      <protection locked="0"/>
    </xf>
    <xf numFmtId="9" fontId="3" fillId="0" borderId="15" xfId="8" applyFont="1" applyFill="1" applyBorder="1" applyAlignment="1" applyProtection="1">
      <alignment horizontal="center" vertical="center" wrapText="1"/>
      <protection locked="0"/>
    </xf>
    <xf numFmtId="0" fontId="3" fillId="13" borderId="15" xfId="7" applyFill="1" applyBorder="1" applyAlignment="1" applyProtection="1">
      <alignment vertical="center" wrapText="1"/>
      <protection locked="0"/>
    </xf>
    <xf numFmtId="9" fontId="3" fillId="13" borderId="15" xfId="8" applyFont="1" applyFill="1" applyBorder="1" applyAlignment="1" applyProtection="1">
      <alignment horizontal="center" vertical="center" wrapText="1"/>
      <protection locked="0"/>
    </xf>
    <xf numFmtId="0" fontId="3" fillId="0" borderId="1" xfId="7" applyBorder="1" applyAlignment="1" applyProtection="1">
      <alignment horizontal="justify" vertical="center" wrapText="1"/>
      <protection locked="0"/>
    </xf>
    <xf numFmtId="0" fontId="3" fillId="13" borderId="14" xfId="7" applyFill="1" applyBorder="1" applyAlignment="1" applyProtection="1">
      <alignment horizontal="center" vertical="center"/>
      <protection locked="0"/>
    </xf>
    <xf numFmtId="0" fontId="3" fillId="13" borderId="14" xfId="7" applyFill="1" applyBorder="1" applyAlignment="1">
      <alignment horizontal="center" vertical="center" wrapText="1"/>
    </xf>
    <xf numFmtId="0" fontId="3" fillId="16" borderId="14" xfId="7" applyFill="1" applyBorder="1" applyAlignment="1">
      <alignment horizontal="center" vertical="center"/>
    </xf>
    <xf numFmtId="0" fontId="20" fillId="13" borderId="15" xfId="7" applyFont="1" applyFill="1" applyBorder="1" applyAlignment="1" applyProtection="1">
      <alignment horizontal="justify" vertical="center" wrapText="1"/>
      <protection locked="0"/>
    </xf>
    <xf numFmtId="0" fontId="20" fillId="0" borderId="15" xfId="7" applyFont="1" applyBorder="1" applyAlignment="1" applyProtection="1">
      <alignment horizontal="center" vertical="center" wrapText="1"/>
      <protection locked="0"/>
    </xf>
    <xf numFmtId="9" fontId="3" fillId="13" borderId="15" xfId="9" applyNumberFormat="1" applyFont="1" applyFill="1" applyBorder="1" applyAlignment="1" applyProtection="1">
      <alignment horizontal="center" vertical="center" wrapText="1"/>
      <protection locked="0"/>
    </xf>
    <xf numFmtId="14" fontId="3" fillId="13" borderId="15" xfId="8" applyNumberFormat="1" applyFont="1" applyFill="1" applyBorder="1" applyAlignment="1" applyProtection="1">
      <alignment horizontal="center" vertical="center" wrapText="1"/>
      <protection locked="0"/>
    </xf>
    <xf numFmtId="0" fontId="3" fillId="11" borderId="15" xfId="7" applyFill="1" applyBorder="1" applyAlignment="1">
      <alignment horizontal="justify" vertical="center" wrapText="1"/>
    </xf>
    <xf numFmtId="0" fontId="3" fillId="13" borderId="15" xfId="7" applyFill="1" applyBorder="1" applyAlignment="1" applyProtection="1">
      <alignment horizontal="center" vertical="center"/>
      <protection locked="0"/>
    </xf>
    <xf numFmtId="9" fontId="3" fillId="13" borderId="15" xfId="7" applyNumberFormat="1" applyFill="1" applyBorder="1" applyAlignment="1" applyProtection="1">
      <alignment horizontal="center" vertical="center" wrapText="1"/>
      <protection locked="0"/>
    </xf>
    <xf numFmtId="0" fontId="3" fillId="11" borderId="15" xfId="7" applyFill="1" applyBorder="1" applyAlignment="1">
      <alignment vertical="center" wrapText="1"/>
    </xf>
    <xf numFmtId="0" fontId="3" fillId="13" borderId="14" xfId="7" applyFill="1" applyBorder="1" applyAlignment="1" applyProtection="1">
      <alignment vertical="center" wrapText="1"/>
      <protection locked="0"/>
    </xf>
    <xf numFmtId="0" fontId="3" fillId="0" borderId="1" xfId="7" applyBorder="1" applyAlignment="1">
      <alignment vertical="center" wrapText="1"/>
    </xf>
    <xf numFmtId="9" fontId="3" fillId="13" borderId="15" xfId="8" applyFont="1" applyFill="1" applyBorder="1" applyAlignment="1" applyProtection="1">
      <alignment vertical="center" wrapText="1"/>
      <protection locked="0"/>
    </xf>
    <xf numFmtId="0" fontId="3" fillId="13" borderId="15" xfId="7" applyFill="1" applyBorder="1" applyAlignment="1" applyProtection="1">
      <alignment horizontal="left" vertical="center" wrapText="1"/>
      <protection locked="0"/>
    </xf>
    <xf numFmtId="0" fontId="14" fillId="13" borderId="15" xfId="7" applyFont="1" applyFill="1" applyBorder="1" applyAlignment="1" applyProtection="1">
      <alignment vertical="center" wrapText="1"/>
      <protection locked="0"/>
    </xf>
    <xf numFmtId="0" fontId="3" fillId="13" borderId="15" xfId="7" applyFill="1" applyBorder="1" applyAlignment="1">
      <alignment vertical="center" wrapText="1"/>
    </xf>
    <xf numFmtId="14" fontId="3" fillId="13" borderId="15" xfId="7" applyNumberFormat="1" applyFill="1" applyBorder="1" applyAlignment="1" applyProtection="1">
      <alignment horizontal="left" vertical="center" wrapText="1"/>
      <protection locked="0"/>
    </xf>
    <xf numFmtId="14" fontId="3" fillId="13" borderId="15" xfId="7" applyNumberFormat="1" applyFill="1" applyBorder="1" applyAlignment="1" applyProtection="1">
      <alignment horizontal="justify" vertical="center" wrapText="1"/>
      <protection locked="0"/>
    </xf>
    <xf numFmtId="0" fontId="3" fillId="13" borderId="14" xfId="7" applyFill="1" applyBorder="1" applyAlignment="1" applyProtection="1">
      <alignment horizontal="left" vertical="center" wrapText="1"/>
      <protection locked="0"/>
    </xf>
    <xf numFmtId="0" fontId="3" fillId="13" borderId="1" xfId="7" applyFill="1" applyBorder="1" applyAlignment="1" applyProtection="1">
      <alignment horizontal="center" vertical="center"/>
      <protection locked="0"/>
    </xf>
    <xf numFmtId="0" fontId="3" fillId="13" borderId="1" xfId="7" applyFill="1" applyBorder="1" applyAlignment="1">
      <alignment horizontal="left" vertical="center" wrapText="1"/>
    </xf>
    <xf numFmtId="0" fontId="3" fillId="0" borderId="1" xfId="7" applyBorder="1" applyAlignment="1" applyProtection="1">
      <alignment horizontal="left" vertical="center"/>
      <protection locked="0"/>
    </xf>
    <xf numFmtId="0" fontId="3" fillId="13" borderId="1" xfId="7" applyFill="1" applyBorder="1" applyAlignment="1" applyProtection="1">
      <alignment vertical="top" wrapText="1"/>
      <protection locked="0"/>
    </xf>
    <xf numFmtId="14" fontId="3" fillId="11" borderId="15" xfId="7" applyNumberFormat="1" applyFill="1" applyBorder="1" applyAlignment="1">
      <alignment horizontal="center" vertical="center" wrapText="1"/>
    </xf>
    <xf numFmtId="0" fontId="3" fillId="11" borderId="15" xfId="7" applyFill="1" applyBorder="1" applyAlignment="1">
      <alignment horizontal="center" vertical="center" wrapText="1"/>
    </xf>
    <xf numFmtId="0" fontId="3" fillId="11" borderId="14" xfId="7" applyFill="1" applyBorder="1" applyAlignment="1">
      <alignment horizontal="center" vertical="center" wrapText="1"/>
    </xf>
    <xf numFmtId="0" fontId="3" fillId="13" borderId="15" xfId="7" applyFill="1" applyBorder="1" applyAlignment="1" applyProtection="1">
      <alignment vertical="top" wrapText="1"/>
      <protection locked="0"/>
    </xf>
    <xf numFmtId="0" fontId="14" fillId="13" borderId="15" xfId="7" applyFont="1" applyFill="1" applyBorder="1" applyAlignment="1" applyProtection="1">
      <alignment horizontal="center" vertical="center" wrapText="1"/>
      <protection locked="0"/>
    </xf>
    <xf numFmtId="9" fontId="14" fillId="13" borderId="15" xfId="7" applyNumberFormat="1" applyFont="1" applyFill="1" applyBorder="1" applyAlignment="1" applyProtection="1">
      <alignment horizontal="center" vertical="center" wrapText="1"/>
      <protection locked="0"/>
    </xf>
    <xf numFmtId="0" fontId="3" fillId="0" borderId="15" xfId="7" applyBorder="1" applyAlignment="1" applyProtection="1">
      <alignment vertical="center" wrapText="1"/>
      <protection locked="0"/>
    </xf>
    <xf numFmtId="14" fontId="3" fillId="0" borderId="15" xfId="7" applyNumberFormat="1" applyBorder="1" applyAlignment="1" applyProtection="1">
      <alignment horizontal="center" vertical="center" wrapText="1"/>
      <protection locked="0"/>
    </xf>
    <xf numFmtId="0" fontId="20" fillId="0" borderId="1" xfId="7" applyFont="1" applyBorder="1" applyAlignment="1">
      <alignment horizontal="center" vertical="center" wrapText="1"/>
    </xf>
    <xf numFmtId="14" fontId="3" fillId="0" borderId="15" xfId="8" applyNumberFormat="1" applyFont="1" applyFill="1" applyBorder="1" applyAlignment="1" applyProtection="1">
      <alignment vertical="center" wrapText="1"/>
      <protection locked="0"/>
    </xf>
    <xf numFmtId="14" fontId="3" fillId="0" borderId="1" xfId="7" applyNumberFormat="1" applyBorder="1" applyAlignment="1" applyProtection="1">
      <alignment horizontal="center" vertical="center" wrapText="1"/>
      <protection locked="0"/>
    </xf>
    <xf numFmtId="0" fontId="14" fillId="0" borderId="1" xfId="7" applyFont="1" applyBorder="1" applyAlignment="1" applyProtection="1">
      <alignment horizontal="center" vertical="center" wrapText="1"/>
      <protection locked="0"/>
    </xf>
    <xf numFmtId="0" fontId="3" fillId="13" borderId="15" xfId="7" applyFill="1" applyBorder="1" applyAlignment="1" applyProtection="1">
      <alignment vertical="center"/>
      <protection locked="0"/>
    </xf>
    <xf numFmtId="9" fontId="3" fillId="13" borderId="15" xfId="7" applyNumberFormat="1" applyFill="1" applyBorder="1" applyAlignment="1" applyProtection="1">
      <alignment vertical="center" wrapText="1"/>
      <protection locked="0"/>
    </xf>
    <xf numFmtId="0" fontId="14" fillId="0" borderId="15" xfId="7" applyFont="1" applyBorder="1" applyAlignment="1" applyProtection="1">
      <alignment horizontal="justify" vertical="center" wrapText="1"/>
      <protection locked="0"/>
    </xf>
    <xf numFmtId="14" fontId="3" fillId="0" borderId="15" xfId="8" applyNumberFormat="1" applyFont="1" applyFill="1" applyBorder="1" applyAlignment="1" applyProtection="1">
      <alignment horizontal="center" vertical="center" wrapText="1"/>
      <protection locked="0"/>
    </xf>
    <xf numFmtId="0" fontId="3" fillId="0" borderId="15" xfId="7" applyBorder="1" applyAlignment="1" applyProtection="1">
      <alignment horizontal="justify" vertical="center" wrapText="1"/>
      <protection locked="0"/>
    </xf>
    <xf numFmtId="0" fontId="20" fillId="0" borderId="15" xfId="7" applyFont="1" applyBorder="1" applyAlignment="1" applyProtection="1">
      <alignment horizontal="justify" vertical="center" wrapText="1"/>
      <protection locked="0"/>
    </xf>
    <xf numFmtId="9" fontId="21" fillId="13" borderId="15" xfId="8" applyFont="1" applyFill="1" applyBorder="1" applyAlignment="1" applyProtection="1">
      <alignment vertical="center" wrapText="1"/>
      <protection locked="0"/>
    </xf>
    <xf numFmtId="0" fontId="3" fillId="0" borderId="15" xfId="7" applyBorder="1" applyAlignment="1" applyProtection="1">
      <alignment horizontal="left" vertical="center" wrapText="1"/>
      <protection locked="0"/>
    </xf>
    <xf numFmtId="9" fontId="3" fillId="2" borderId="15" xfId="8" applyFont="1" applyFill="1" applyBorder="1" applyAlignment="1" applyProtection="1">
      <alignment horizontal="center" vertical="center" wrapText="1"/>
      <protection locked="0"/>
    </xf>
    <xf numFmtId="0" fontId="3" fillId="0" borderId="14" xfId="7" applyBorder="1" applyAlignment="1" applyProtection="1">
      <alignment vertical="center" wrapText="1"/>
      <protection locked="0"/>
    </xf>
    <xf numFmtId="0" fontId="3" fillId="0" borderId="1" xfId="7" applyBorder="1" applyAlignment="1">
      <alignment horizontal="center" vertical="center" wrapText="1"/>
    </xf>
    <xf numFmtId="0" fontId="3" fillId="0" borderId="15" xfId="7" applyBorder="1" applyAlignment="1">
      <alignment vertical="center" wrapText="1"/>
    </xf>
    <xf numFmtId="0" fontId="3" fillId="0" borderId="1" xfId="7" applyBorder="1" applyAlignment="1">
      <alignment horizontal="center" vertical="center"/>
    </xf>
    <xf numFmtId="14" fontId="3" fillId="0" borderId="15" xfId="7" applyNumberFormat="1" applyBorder="1" applyAlignment="1" applyProtection="1">
      <alignment horizontal="justify" vertical="center" wrapText="1"/>
      <protection locked="0"/>
    </xf>
    <xf numFmtId="9" fontId="3" fillId="0" borderId="15" xfId="8" applyFont="1" applyFill="1" applyBorder="1" applyAlignment="1" applyProtection="1">
      <alignment vertical="center" wrapText="1"/>
      <protection locked="0"/>
    </xf>
    <xf numFmtId="14" fontId="3" fillId="0" borderId="15" xfId="7" applyNumberFormat="1" applyBorder="1" applyAlignment="1" applyProtection="1">
      <alignment vertical="center" wrapText="1"/>
      <protection locked="0"/>
    </xf>
    <xf numFmtId="0" fontId="18" fillId="0" borderId="0" xfId="7" applyFont="1" applyProtection="1">
      <protection locked="0"/>
    </xf>
    <xf numFmtId="0" fontId="3" fillId="0" borderId="0" xfId="7" applyAlignment="1">
      <alignment horizontal="center" vertical="center" wrapText="1"/>
    </xf>
    <xf numFmtId="0" fontId="3" fillId="0" borderId="1" xfId="7" applyBorder="1" applyAlignment="1" applyProtection="1">
      <alignment vertical="center" wrapText="1"/>
      <protection locked="0"/>
    </xf>
    <xf numFmtId="0" fontId="24" fillId="0" borderId="15" xfId="7" applyFont="1" applyBorder="1" applyAlignment="1" applyProtection="1">
      <alignment vertical="center" wrapText="1"/>
      <protection locked="0"/>
    </xf>
    <xf numFmtId="0" fontId="3" fillId="13" borderId="15" xfId="7" applyFill="1" applyBorder="1" applyAlignment="1">
      <alignment horizontal="left" vertical="center" wrapText="1"/>
    </xf>
    <xf numFmtId="0" fontId="3" fillId="0" borderId="15" xfId="7" applyBorder="1" applyAlignment="1" applyProtection="1">
      <alignment horizontal="left" vertical="center"/>
      <protection locked="0"/>
    </xf>
    <xf numFmtId="9" fontId="3" fillId="13" borderId="1" xfId="7" applyNumberFormat="1" applyFill="1" applyBorder="1" applyAlignment="1" applyProtection="1">
      <alignment horizontal="center" vertical="center" wrapText="1"/>
      <protection locked="0"/>
    </xf>
    <xf numFmtId="0" fontId="3" fillId="0" borderId="1" xfId="7" applyBorder="1" applyAlignment="1" applyProtection="1">
      <alignment horizontal="left" vertical="center" wrapText="1"/>
      <protection locked="0"/>
    </xf>
    <xf numFmtId="9" fontId="3" fillId="2" borderId="1" xfId="7" applyNumberFormat="1" applyFill="1" applyBorder="1" applyAlignment="1" applyProtection="1">
      <alignment horizontal="center" vertical="center" wrapText="1"/>
      <protection locked="0"/>
    </xf>
    <xf numFmtId="14" fontId="3" fillId="0" borderId="1" xfId="8" applyNumberFormat="1" applyFont="1" applyFill="1" applyBorder="1" applyAlignment="1" applyProtection="1">
      <alignment vertical="center" wrapText="1"/>
      <protection locked="0"/>
    </xf>
    <xf numFmtId="9" fontId="3" fillId="0" borderId="1" xfId="8" applyFont="1" applyFill="1" applyBorder="1" applyAlignment="1" applyProtection="1">
      <alignment vertical="center" wrapText="1"/>
      <protection locked="0"/>
    </xf>
    <xf numFmtId="9" fontId="3" fillId="0" borderId="1" xfId="8" applyFont="1" applyFill="1" applyBorder="1" applyAlignment="1" applyProtection="1">
      <alignment horizontal="center" vertical="center" wrapText="1"/>
      <protection locked="0"/>
    </xf>
    <xf numFmtId="0" fontId="3" fillId="11" borderId="1" xfId="3" applyFill="1" applyBorder="1" applyAlignment="1">
      <alignment horizontal="justify" vertical="center" wrapText="1"/>
    </xf>
    <xf numFmtId="0" fontId="3" fillId="0" borderId="1" xfId="3" applyBorder="1" applyAlignment="1" applyProtection="1">
      <alignment horizontal="justify" vertical="center" wrapText="1"/>
      <protection locked="0"/>
    </xf>
    <xf numFmtId="9" fontId="3" fillId="0" borderId="1" xfId="7" applyNumberFormat="1" applyBorder="1" applyAlignment="1" applyProtection="1">
      <alignment horizontal="center" vertical="center"/>
      <protection locked="0"/>
    </xf>
    <xf numFmtId="0" fontId="3" fillId="13" borderId="1" xfId="7" applyFill="1" applyBorder="1" applyProtection="1">
      <protection locked="0"/>
    </xf>
    <xf numFmtId="9" fontId="3" fillId="13" borderId="1" xfId="7" applyNumberFormat="1" applyFill="1" applyBorder="1" applyAlignment="1" applyProtection="1">
      <alignment horizontal="center" vertical="center"/>
      <protection locked="0"/>
    </xf>
    <xf numFmtId="14" fontId="3" fillId="13" borderId="1" xfId="3" applyNumberFormat="1" applyFill="1" applyBorder="1" applyAlignment="1" applyProtection="1">
      <alignment horizontal="center" vertical="center"/>
      <protection locked="0"/>
    </xf>
    <xf numFmtId="9" fontId="3" fillId="13" borderId="1" xfId="3" applyNumberFormat="1" applyFill="1" applyBorder="1" applyAlignment="1" applyProtection="1">
      <alignment horizontal="center" vertical="center"/>
      <protection locked="0"/>
    </xf>
    <xf numFmtId="0" fontId="3" fillId="11" borderId="15" xfId="3" applyFill="1" applyBorder="1" applyAlignment="1">
      <alignment horizontal="justify" vertical="center" wrapText="1"/>
    </xf>
    <xf numFmtId="0" fontId="3" fillId="0" borderId="1" xfId="7" applyBorder="1" applyAlignment="1">
      <alignment horizontal="left" vertical="center" wrapText="1"/>
    </xf>
    <xf numFmtId="0" fontId="14" fillId="0" borderId="15" xfId="7" applyFont="1" applyBorder="1" applyAlignment="1" applyProtection="1">
      <alignment vertical="center" wrapText="1"/>
      <protection locked="0"/>
    </xf>
    <xf numFmtId="0" fontId="3" fillId="0" borderId="15" xfId="7" applyBorder="1" applyAlignment="1" applyProtection="1">
      <alignment vertical="center"/>
      <protection locked="0"/>
    </xf>
    <xf numFmtId="0" fontId="3" fillId="13" borderId="15" xfId="3" applyFill="1" applyBorder="1" applyAlignment="1" applyProtection="1">
      <alignment horizontal="justify" vertical="center" wrapText="1"/>
      <protection locked="0"/>
    </xf>
    <xf numFmtId="0" fontId="3" fillId="2" borderId="1" xfId="7" applyFill="1" applyBorder="1" applyAlignment="1" applyProtection="1">
      <alignment vertical="center" wrapText="1"/>
      <protection locked="0"/>
    </xf>
    <xf numFmtId="14" fontId="14" fillId="13" borderId="15" xfId="7" applyNumberFormat="1" applyFont="1" applyFill="1" applyBorder="1" applyAlignment="1" applyProtection="1">
      <alignment horizontal="center" vertical="center" wrapText="1"/>
      <protection locked="0"/>
    </xf>
    <xf numFmtId="9" fontId="3" fillId="13" borderId="15" xfId="10" applyNumberFormat="1" applyFont="1" applyFill="1" applyBorder="1" applyAlignment="1" applyProtection="1">
      <alignment horizontal="center" vertical="center" wrapText="1"/>
      <protection locked="0"/>
    </xf>
    <xf numFmtId="14" fontId="14" fillId="13" borderId="14" xfId="7" applyNumberFormat="1" applyFont="1" applyFill="1" applyBorder="1" applyAlignment="1" applyProtection="1">
      <alignment horizontal="center" vertical="center" wrapText="1"/>
      <protection locked="0"/>
    </xf>
    <xf numFmtId="164" fontId="3" fillId="0" borderId="15" xfId="8" applyNumberFormat="1" applyFont="1" applyFill="1" applyBorder="1" applyAlignment="1" applyProtection="1">
      <alignment horizontal="left" vertical="center" wrapText="1" indent="2"/>
      <protection locked="0"/>
    </xf>
    <xf numFmtId="14" fontId="3" fillId="13" borderId="15" xfId="8" applyNumberFormat="1" applyFont="1" applyFill="1" applyBorder="1" applyAlignment="1" applyProtection="1">
      <alignment horizontal="right" vertical="center" wrapText="1"/>
      <protection locked="0"/>
    </xf>
    <xf numFmtId="9" fontId="3" fillId="13" borderId="15" xfId="8" applyFont="1" applyFill="1" applyBorder="1" applyAlignment="1" applyProtection="1">
      <alignment horizontal="right" vertical="center" wrapText="1"/>
      <protection locked="0"/>
    </xf>
    <xf numFmtId="9" fontId="3" fillId="0" borderId="15" xfId="8" applyFont="1" applyFill="1" applyBorder="1" applyAlignment="1" applyProtection="1">
      <alignment horizontal="right" vertical="center" wrapText="1"/>
      <protection locked="0"/>
    </xf>
    <xf numFmtId="164" fontId="3" fillId="0" borderId="15" xfId="8" applyNumberFormat="1" applyFont="1" applyFill="1" applyBorder="1" applyAlignment="1" applyProtection="1">
      <alignment horizontal="center" vertical="center" wrapText="1"/>
      <protection locked="0"/>
    </xf>
    <xf numFmtId="0" fontId="3" fillId="0" borderId="1" xfId="7" applyBorder="1" applyAlignment="1" applyProtection="1">
      <alignment horizontal="center" vertical="center"/>
      <protection locked="0"/>
    </xf>
    <xf numFmtId="14" fontId="3" fillId="13" borderId="1" xfId="8" applyNumberFormat="1" applyFont="1" applyFill="1" applyBorder="1" applyAlignment="1" applyProtection="1">
      <alignment horizontal="right" vertical="center" wrapText="1"/>
      <protection locked="0"/>
    </xf>
    <xf numFmtId="9" fontId="3" fillId="13" borderId="1" xfId="8" applyFont="1" applyFill="1" applyBorder="1" applyAlignment="1" applyProtection="1">
      <alignment horizontal="right" vertical="center" wrapText="1"/>
      <protection locked="0"/>
    </xf>
    <xf numFmtId="9" fontId="14" fillId="0" borderId="15" xfId="7" applyNumberFormat="1" applyFont="1" applyBorder="1" applyAlignment="1" applyProtection="1">
      <alignment horizontal="center" vertical="center" wrapText="1"/>
      <protection locked="0"/>
    </xf>
    <xf numFmtId="14" fontId="3" fillId="13" borderId="15" xfId="7" applyNumberFormat="1" applyFill="1" applyBorder="1" applyAlignment="1" applyProtection="1">
      <alignment vertical="center" wrapText="1"/>
      <protection locked="0"/>
    </xf>
    <xf numFmtId="0" fontId="3" fillId="0" borderId="17" xfId="7" applyBorder="1" applyAlignment="1">
      <alignment horizontal="left" vertical="center" wrapText="1"/>
    </xf>
    <xf numFmtId="0" fontId="3" fillId="0" borderId="17" xfId="7" applyBorder="1" applyAlignment="1">
      <alignment horizontal="justify" vertical="center" wrapText="1"/>
    </xf>
    <xf numFmtId="0" fontId="3" fillId="0" borderId="13" xfId="7" applyBorder="1" applyAlignment="1" applyProtection="1">
      <alignment horizontal="justify" vertical="center" wrapText="1"/>
      <protection locked="0"/>
    </xf>
    <xf numFmtId="2" fontId="14" fillId="0" borderId="15" xfId="7" applyNumberFormat="1" applyFont="1" applyBorder="1" applyAlignment="1" applyProtection="1">
      <alignment horizontal="center" vertical="center" wrapText="1"/>
      <protection locked="0"/>
    </xf>
    <xf numFmtId="9" fontId="3" fillId="2" borderId="15" xfId="8" applyFont="1" applyFill="1" applyBorder="1" applyAlignment="1" applyProtection="1">
      <alignment vertical="center" wrapText="1"/>
      <protection locked="0"/>
    </xf>
    <xf numFmtId="10" fontId="3" fillId="13" borderId="1" xfId="8" applyNumberFormat="1" applyFont="1" applyFill="1" applyBorder="1" applyAlignment="1" applyProtection="1">
      <alignment horizontal="center" vertical="center" wrapText="1"/>
      <protection locked="0"/>
    </xf>
    <xf numFmtId="14" fontId="3" fillId="0" borderId="1" xfId="8" applyNumberFormat="1" applyFont="1" applyFill="1" applyBorder="1" applyAlignment="1" applyProtection="1">
      <alignment horizontal="center" vertical="center" wrapText="1"/>
      <protection locked="0"/>
    </xf>
    <xf numFmtId="9" fontId="3" fillId="13" borderId="1" xfId="8" applyFont="1" applyFill="1" applyBorder="1" applyAlignment="1" applyProtection="1">
      <alignment vertical="center" wrapText="1"/>
      <protection locked="0"/>
    </xf>
    <xf numFmtId="0" fontId="3" fillId="2" borderId="15" xfId="7" applyFill="1" applyBorder="1" applyAlignment="1" applyProtection="1">
      <alignment horizontal="justify" vertical="center" wrapText="1"/>
      <protection locked="0"/>
    </xf>
    <xf numFmtId="0" fontId="3" fillId="13" borderId="1" xfId="7" applyFill="1" applyBorder="1" applyAlignment="1">
      <alignment vertical="center" wrapText="1"/>
    </xf>
    <xf numFmtId="0" fontId="3" fillId="17" borderId="1" xfId="7" applyFill="1" applyBorder="1" applyAlignment="1">
      <alignment vertical="center"/>
    </xf>
    <xf numFmtId="0" fontId="3" fillId="2" borderId="15" xfId="6" applyFont="1" applyFill="1" applyBorder="1" applyAlignment="1" applyProtection="1">
      <alignment horizontal="center" vertical="center" wrapText="1"/>
      <protection locked="0"/>
    </xf>
    <xf numFmtId="14" fontId="3" fillId="2" borderId="1" xfId="8" applyNumberFormat="1" applyFont="1" applyFill="1" applyBorder="1" applyAlignment="1" applyProtection="1">
      <alignment vertical="center" wrapText="1"/>
      <protection locked="0"/>
    </xf>
    <xf numFmtId="9" fontId="3" fillId="2" borderId="1" xfId="8" applyFont="1" applyFill="1" applyBorder="1" applyAlignment="1" applyProtection="1">
      <alignment horizontal="center" vertical="center" wrapText="1"/>
      <protection locked="0"/>
    </xf>
    <xf numFmtId="0" fontId="3" fillId="13" borderId="15" xfId="3" applyFill="1" applyBorder="1" applyAlignment="1" applyProtection="1">
      <alignment vertical="center" wrapText="1"/>
      <protection locked="0"/>
    </xf>
    <xf numFmtId="0" fontId="3" fillId="13" borderId="15" xfId="3" applyFill="1" applyBorder="1" applyAlignment="1" applyProtection="1">
      <alignment horizontal="center" vertical="center" wrapText="1"/>
      <protection locked="0"/>
    </xf>
    <xf numFmtId="0" fontId="3" fillId="0" borderId="15" xfId="3" applyBorder="1" applyAlignment="1" applyProtection="1">
      <alignment horizontal="center" vertical="center" wrapText="1"/>
      <protection locked="0"/>
    </xf>
    <xf numFmtId="14" fontId="3" fillId="0" borderId="15" xfId="3" applyNumberFormat="1" applyBorder="1" applyAlignment="1" applyProtection="1">
      <alignment horizontal="center" vertical="center" wrapText="1"/>
      <protection locked="0"/>
    </xf>
    <xf numFmtId="0" fontId="27" fillId="2" borderId="0" xfId="0" applyFont="1" applyFill="1" applyAlignment="1" applyProtection="1">
      <alignment vertical="center"/>
      <protection hidden="1"/>
    </xf>
    <xf numFmtId="0" fontId="28" fillId="2" borderId="0" xfId="0" applyFont="1" applyFill="1" applyAlignment="1" applyProtection="1">
      <alignment vertical="center"/>
      <protection hidden="1"/>
    </xf>
    <xf numFmtId="0" fontId="28" fillId="2" borderId="0" xfId="0" applyFont="1" applyFill="1" applyAlignment="1" applyProtection="1">
      <alignment horizontal="center" vertical="center"/>
      <protection hidden="1"/>
    </xf>
    <xf numFmtId="0" fontId="9" fillId="2" borderId="0" xfId="0" applyFont="1" applyFill="1"/>
    <xf numFmtId="0" fontId="28" fillId="2" borderId="20" xfId="0" applyFont="1" applyFill="1" applyBorder="1" applyAlignment="1" applyProtection="1">
      <alignment horizontal="center" vertical="center"/>
      <protection hidden="1"/>
    </xf>
    <xf numFmtId="0" fontId="28" fillId="0" borderId="0" xfId="0" applyFont="1" applyAlignment="1" applyProtection="1">
      <alignment horizontal="center" vertical="center" wrapText="1"/>
      <protection hidden="1"/>
    </xf>
    <xf numFmtId="0" fontId="29" fillId="2" borderId="0" xfId="0" applyFont="1" applyFill="1" applyAlignment="1" applyProtection="1">
      <alignment horizontal="center" vertical="center"/>
      <protection hidden="1"/>
    </xf>
    <xf numFmtId="0" fontId="14" fillId="9" borderId="11"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14" fillId="3" borderId="20" xfId="0" applyFont="1" applyFill="1" applyBorder="1" applyAlignment="1" applyProtection="1">
      <alignment horizontal="center" vertical="center" wrapText="1"/>
      <protection hidden="1"/>
    </xf>
    <xf numFmtId="0" fontId="14" fillId="3" borderId="21" xfId="0" applyFont="1" applyFill="1" applyBorder="1" applyAlignment="1" applyProtection="1">
      <alignment horizontal="center" vertical="center" wrapText="1"/>
      <protection hidden="1"/>
    </xf>
    <xf numFmtId="0" fontId="14" fillId="3" borderId="22" xfId="0" applyFont="1" applyFill="1" applyBorder="1" applyAlignment="1" applyProtection="1">
      <alignment horizontal="center" vertical="center" wrapText="1"/>
      <protection hidden="1"/>
    </xf>
    <xf numFmtId="0" fontId="30" fillId="2" borderId="0" xfId="0" applyFont="1" applyFill="1" applyAlignment="1" applyProtection="1">
      <alignment horizontal="center" vertical="center"/>
      <protection hidden="1"/>
    </xf>
    <xf numFmtId="0" fontId="14" fillId="3" borderId="1" xfId="0" applyFont="1" applyFill="1" applyBorder="1" applyAlignment="1" applyProtection="1">
      <alignment horizontal="center" vertical="center" wrapText="1"/>
      <protection hidden="1"/>
    </xf>
    <xf numFmtId="0" fontId="17" fillId="2" borderId="20" xfId="0" applyFont="1" applyFill="1" applyBorder="1" applyAlignment="1" applyProtection="1">
      <alignment horizontal="center" vertical="center" wrapText="1"/>
      <protection hidden="1"/>
    </xf>
    <xf numFmtId="0" fontId="17" fillId="2" borderId="20" xfId="0" applyFont="1" applyFill="1" applyBorder="1" applyAlignment="1" applyProtection="1">
      <alignment horizontal="justify" vertical="center" wrapText="1"/>
      <protection hidden="1"/>
    </xf>
    <xf numFmtId="0" fontId="17" fillId="2" borderId="20" xfId="0" applyFont="1" applyFill="1" applyBorder="1" applyAlignment="1" applyProtection="1">
      <alignment horizontal="center" vertical="center"/>
      <protection hidden="1"/>
    </xf>
    <xf numFmtId="14" fontId="17" fillId="2" borderId="20" xfId="0" applyNumberFormat="1" applyFont="1" applyFill="1" applyBorder="1" applyAlignment="1" applyProtection="1">
      <alignment horizontal="center" vertical="center" wrapText="1"/>
      <protection hidden="1"/>
    </xf>
    <xf numFmtId="9" fontId="17" fillId="2" borderId="20" xfId="1" applyFont="1" applyFill="1" applyBorder="1" applyAlignment="1" applyProtection="1">
      <alignment horizontal="center" vertical="center" wrapText="1"/>
      <protection hidden="1"/>
    </xf>
    <xf numFmtId="9" fontId="17" fillId="0" borderId="27" xfId="0" applyNumberFormat="1" applyFont="1" applyBorder="1" applyAlignment="1">
      <alignment horizontal="center" vertical="center" wrapText="1"/>
    </xf>
    <xf numFmtId="9" fontId="17" fillId="2" borderId="21" xfId="1" applyFont="1" applyFill="1" applyBorder="1" applyAlignment="1" applyProtection="1">
      <alignment horizontal="center" vertical="center" wrapText="1"/>
      <protection hidden="1"/>
    </xf>
    <xf numFmtId="3" fontId="31" fillId="0" borderId="20" xfId="1" applyNumberFormat="1" applyFont="1" applyFill="1" applyBorder="1" applyAlignment="1" applyProtection="1">
      <alignment horizontal="center" vertical="center" wrapText="1"/>
      <protection hidden="1"/>
    </xf>
    <xf numFmtId="9" fontId="31" fillId="0" borderId="20" xfId="1" applyFont="1" applyFill="1" applyBorder="1" applyAlignment="1" applyProtection="1">
      <alignment horizontal="center" vertical="center" wrapText="1"/>
      <protection hidden="1"/>
    </xf>
    <xf numFmtId="9" fontId="31" fillId="0" borderId="21" xfId="1" applyFont="1" applyFill="1" applyBorder="1" applyAlignment="1" applyProtection="1">
      <alignment horizontal="justify" vertical="center" wrapText="1"/>
      <protection hidden="1"/>
    </xf>
    <xf numFmtId="9" fontId="17" fillId="0" borderId="21" xfId="1" applyFont="1" applyFill="1" applyBorder="1" applyAlignment="1" applyProtection="1">
      <alignment horizontal="justify" vertical="center" wrapText="1"/>
      <protection hidden="1"/>
    </xf>
    <xf numFmtId="3" fontId="31" fillId="0" borderId="22" xfId="1" applyNumberFormat="1" applyFont="1" applyFill="1" applyBorder="1" applyAlignment="1" applyProtection="1">
      <alignment horizontal="center" vertical="center" wrapText="1"/>
      <protection hidden="1"/>
    </xf>
    <xf numFmtId="9" fontId="17" fillId="0" borderId="20" xfId="1" applyFont="1" applyFill="1" applyBorder="1" applyAlignment="1" applyProtection="1">
      <alignment horizontal="justify" vertical="center" wrapText="1"/>
      <protection hidden="1"/>
    </xf>
    <xf numFmtId="9" fontId="31" fillId="0" borderId="20" xfId="1" applyFont="1" applyFill="1" applyBorder="1" applyAlignment="1" applyProtection="1">
      <alignment horizontal="left" vertical="center" wrapText="1"/>
      <protection hidden="1"/>
    </xf>
    <xf numFmtId="9" fontId="32" fillId="0" borderId="22" xfId="1" applyFont="1" applyFill="1" applyBorder="1" applyAlignment="1" applyProtection="1">
      <alignment horizontal="left" vertical="center" wrapText="1"/>
      <protection hidden="1"/>
    </xf>
    <xf numFmtId="0" fontId="31" fillId="2" borderId="0" xfId="0" applyFont="1" applyFill="1" applyAlignment="1" applyProtection="1">
      <alignment horizontal="center" vertical="center"/>
      <protection hidden="1"/>
    </xf>
    <xf numFmtId="3" fontId="31" fillId="2" borderId="1" xfId="0" applyNumberFormat="1" applyFont="1" applyFill="1" applyBorder="1" applyAlignment="1" applyProtection="1">
      <alignment horizontal="center" vertical="center" wrapText="1"/>
      <protection hidden="1"/>
    </xf>
    <xf numFmtId="9" fontId="31" fillId="2" borderId="1" xfId="1" applyFont="1" applyFill="1" applyBorder="1" applyAlignment="1" applyProtection="1">
      <alignment horizontal="center" vertical="center" wrapText="1"/>
      <protection hidden="1"/>
    </xf>
    <xf numFmtId="1" fontId="31" fillId="2" borderId="1" xfId="0" applyNumberFormat="1" applyFont="1" applyFill="1" applyBorder="1" applyAlignment="1" applyProtection="1">
      <alignment horizontal="center" vertical="center" wrapText="1"/>
      <protection hidden="1"/>
    </xf>
    <xf numFmtId="3" fontId="31" fillId="0" borderId="24" xfId="1" applyNumberFormat="1" applyFont="1" applyFill="1" applyBorder="1" applyAlignment="1" applyProtection="1">
      <alignment horizontal="center" vertical="center" wrapText="1"/>
      <protection hidden="1"/>
    </xf>
    <xf numFmtId="9" fontId="31" fillId="0" borderId="21" xfId="1" applyFont="1" applyFill="1" applyBorder="1" applyAlignment="1" applyProtection="1">
      <alignment horizontal="center" vertical="center" wrapText="1"/>
      <protection hidden="1"/>
    </xf>
    <xf numFmtId="0" fontId="17" fillId="0" borderId="20" xfId="0" applyFont="1" applyBorder="1" applyAlignment="1" applyProtection="1">
      <alignment horizontal="justify" vertical="center" wrapText="1"/>
      <protection hidden="1"/>
    </xf>
    <xf numFmtId="9" fontId="17" fillId="0" borderId="21" xfId="1" applyFont="1" applyFill="1" applyBorder="1" applyAlignment="1" applyProtection="1">
      <alignment horizontal="left" vertical="center" wrapText="1"/>
      <protection hidden="1"/>
    </xf>
    <xf numFmtId="9" fontId="17" fillId="0" borderId="20" xfId="1" applyFont="1" applyFill="1" applyBorder="1" applyAlignment="1" applyProtection="1">
      <alignment horizontal="left" vertical="center" wrapText="1"/>
      <protection hidden="1"/>
    </xf>
    <xf numFmtId="3" fontId="17" fillId="0" borderId="20" xfId="1" applyNumberFormat="1" applyFont="1" applyFill="1" applyBorder="1" applyAlignment="1" applyProtection="1">
      <alignment horizontal="center" vertical="center" wrapText="1"/>
      <protection hidden="1"/>
    </xf>
    <xf numFmtId="0" fontId="35" fillId="0" borderId="20" xfId="0" applyFont="1" applyBorder="1" applyAlignment="1" applyProtection="1">
      <alignment horizontal="left" vertical="center" wrapText="1"/>
      <protection hidden="1"/>
    </xf>
    <xf numFmtId="0" fontId="17" fillId="0" borderId="20" xfId="0" applyFont="1" applyBorder="1" applyAlignment="1" applyProtection="1">
      <alignment horizontal="center" vertical="center" wrapText="1"/>
      <protection hidden="1"/>
    </xf>
    <xf numFmtId="9" fontId="17" fillId="0" borderId="20" xfId="1" applyFont="1" applyFill="1" applyBorder="1" applyAlignment="1" applyProtection="1">
      <alignment horizontal="center" vertical="center" wrapText="1"/>
      <protection hidden="1"/>
    </xf>
    <xf numFmtId="0" fontId="31" fillId="0" borderId="0" xfId="0" applyFont="1" applyAlignment="1" applyProtection="1">
      <alignment horizontal="center" vertical="center"/>
      <protection hidden="1"/>
    </xf>
    <xf numFmtId="1" fontId="31" fillId="0" borderId="1" xfId="0" applyNumberFormat="1" applyFont="1" applyBorder="1" applyAlignment="1" applyProtection="1">
      <alignment horizontal="center" vertical="center" wrapText="1"/>
      <protection hidden="1"/>
    </xf>
    <xf numFmtId="9" fontId="31" fillId="0" borderId="1" xfId="1" applyFont="1" applyFill="1" applyBorder="1" applyAlignment="1" applyProtection="1">
      <alignment horizontal="center" vertical="center" wrapText="1"/>
      <protection hidden="1"/>
    </xf>
    <xf numFmtId="1" fontId="17" fillId="2" borderId="1" xfId="0" applyNumberFormat="1" applyFont="1" applyFill="1" applyBorder="1" applyAlignment="1" applyProtection="1">
      <alignment horizontal="center" vertical="center" wrapText="1"/>
      <protection hidden="1"/>
    </xf>
    <xf numFmtId="9" fontId="17" fillId="2" borderId="1" xfId="1" applyFont="1" applyFill="1" applyBorder="1" applyAlignment="1" applyProtection="1">
      <alignment horizontal="center" vertical="center" wrapText="1"/>
      <protection hidden="1"/>
    </xf>
    <xf numFmtId="0" fontId="17" fillId="0" borderId="20" xfId="0" applyFont="1" applyBorder="1" applyAlignment="1" applyProtection="1">
      <alignment vertical="center" wrapText="1"/>
      <protection hidden="1"/>
    </xf>
    <xf numFmtId="3" fontId="17" fillId="0" borderId="22" xfId="1" applyNumberFormat="1" applyFont="1" applyFill="1" applyBorder="1" applyAlignment="1" applyProtection="1">
      <alignment horizontal="center" vertical="center" wrapText="1"/>
      <protection hidden="1"/>
    </xf>
    <xf numFmtId="0" fontId="31" fillId="0" borderId="0" xfId="0" applyFont="1" applyAlignment="1" applyProtection="1">
      <alignment horizontal="left" vertical="center" wrapText="1"/>
      <protection hidden="1"/>
    </xf>
    <xf numFmtId="9" fontId="31" fillId="0" borderId="21" xfId="1" applyFont="1" applyFill="1" applyBorder="1" applyAlignment="1" applyProtection="1">
      <alignment horizontal="left" vertical="center" wrapText="1"/>
      <protection hidden="1"/>
    </xf>
    <xf numFmtId="0" fontId="11" fillId="11" borderId="0" xfId="0" applyFont="1" applyFill="1" applyAlignment="1">
      <alignment horizontal="left" vertical="center" wrapText="1"/>
    </xf>
    <xf numFmtId="0" fontId="11" fillId="0" borderId="20" xfId="0" applyFont="1" applyBorder="1" applyAlignment="1" applyProtection="1">
      <alignment horizontal="left" vertical="center" wrapText="1"/>
      <protection hidden="1"/>
    </xf>
    <xf numFmtId="3" fontId="31" fillId="0" borderId="20" xfId="1" applyNumberFormat="1" applyFont="1" applyFill="1" applyBorder="1" applyAlignment="1" applyProtection="1">
      <alignment horizontal="left" vertical="center" wrapText="1"/>
      <protection hidden="1"/>
    </xf>
    <xf numFmtId="3" fontId="17" fillId="0" borderId="20" xfId="1" applyNumberFormat="1" applyFont="1" applyFill="1" applyBorder="1" applyAlignment="1" applyProtection="1">
      <alignment horizontal="left" vertical="center" wrapText="1"/>
      <protection hidden="1"/>
    </xf>
    <xf numFmtId="9" fontId="31" fillId="0" borderId="22" xfId="1" applyFont="1" applyFill="1" applyBorder="1" applyAlignment="1" applyProtection="1">
      <alignment horizontal="left" vertical="center" wrapText="1"/>
      <protection hidden="1"/>
    </xf>
    <xf numFmtId="1" fontId="17" fillId="0" borderId="1" xfId="0" applyNumberFormat="1" applyFont="1" applyBorder="1" applyAlignment="1" applyProtection="1">
      <alignment horizontal="center" vertical="center" wrapText="1"/>
      <protection hidden="1"/>
    </xf>
    <xf numFmtId="9" fontId="17" fillId="0" borderId="1" xfId="1" applyFont="1" applyFill="1" applyBorder="1" applyAlignment="1" applyProtection="1">
      <alignment horizontal="center" vertical="center" wrapText="1"/>
      <protection hidden="1"/>
    </xf>
    <xf numFmtId="9" fontId="17" fillId="0" borderId="22" xfId="1" applyFont="1" applyFill="1" applyBorder="1" applyAlignment="1" applyProtection="1">
      <alignment horizontal="left" vertical="center" wrapText="1"/>
      <protection hidden="1"/>
    </xf>
    <xf numFmtId="0" fontId="17" fillId="0" borderId="0" xfId="0" applyFont="1" applyAlignment="1" applyProtection="1">
      <alignment horizontal="center" vertical="center"/>
      <protection hidden="1"/>
    </xf>
    <xf numFmtId="9" fontId="31" fillId="0" borderId="20" xfId="1" applyFont="1" applyFill="1" applyBorder="1" applyAlignment="1" applyProtection="1">
      <alignment horizontal="justify" vertical="center" wrapText="1"/>
      <protection hidden="1"/>
    </xf>
    <xf numFmtId="1" fontId="36" fillId="2" borderId="1" xfId="0" applyNumberFormat="1" applyFont="1" applyFill="1" applyBorder="1" applyAlignment="1" applyProtection="1">
      <alignment horizontal="center" vertical="center" wrapText="1"/>
      <protection hidden="1"/>
    </xf>
    <xf numFmtId="9" fontId="36" fillId="2" borderId="1" xfId="1" applyFont="1" applyFill="1" applyBorder="1" applyAlignment="1" applyProtection="1">
      <alignment horizontal="center" vertical="center" wrapText="1"/>
      <protection hidden="1"/>
    </xf>
    <xf numFmtId="14" fontId="31" fillId="0" borderId="21" xfId="1" applyNumberFormat="1" applyFont="1" applyFill="1" applyBorder="1" applyAlignment="1" applyProtection="1">
      <alignment horizontal="justify" vertical="center" wrapText="1"/>
      <protection hidden="1"/>
    </xf>
    <xf numFmtId="0" fontId="11" fillId="0" borderId="0" xfId="0" applyFont="1" applyAlignment="1">
      <alignment vertical="center" wrapText="1"/>
    </xf>
    <xf numFmtId="9" fontId="17" fillId="0" borderId="21" xfId="1" applyFont="1" applyFill="1" applyBorder="1" applyAlignment="1" applyProtection="1">
      <alignment horizontal="center" vertical="center" wrapText="1"/>
      <protection hidden="1"/>
    </xf>
    <xf numFmtId="1" fontId="31" fillId="2" borderId="1" xfId="1" applyNumberFormat="1" applyFont="1" applyFill="1" applyBorder="1" applyAlignment="1" applyProtection="1">
      <alignment horizontal="center" vertical="center" wrapText="1"/>
      <protection hidden="1"/>
    </xf>
    <xf numFmtId="1" fontId="31" fillId="0" borderId="20" xfId="1" applyNumberFormat="1" applyFont="1" applyFill="1" applyBorder="1" applyAlignment="1" applyProtection="1">
      <alignment horizontal="center" vertical="center" wrapText="1"/>
      <protection hidden="1"/>
    </xf>
    <xf numFmtId="3" fontId="31" fillId="0" borderId="20" xfId="1" applyNumberFormat="1" applyFont="1" applyFill="1" applyBorder="1" applyAlignment="1" applyProtection="1">
      <alignment horizontal="justify" vertical="center" wrapText="1"/>
      <protection hidden="1"/>
    </xf>
    <xf numFmtId="3" fontId="34" fillId="0" borderId="20" xfId="1" applyNumberFormat="1" applyFont="1" applyFill="1" applyBorder="1" applyAlignment="1" applyProtection="1">
      <alignment horizontal="center" vertical="center" wrapText="1"/>
      <protection hidden="1"/>
    </xf>
    <xf numFmtId="9" fontId="34" fillId="0" borderId="20" xfId="1" applyFont="1" applyFill="1" applyBorder="1" applyAlignment="1" applyProtection="1">
      <alignment horizontal="center" vertical="center" wrapText="1"/>
      <protection hidden="1"/>
    </xf>
    <xf numFmtId="3" fontId="34" fillId="0" borderId="20" xfId="1" applyNumberFormat="1" applyFont="1" applyFill="1" applyBorder="1" applyAlignment="1" applyProtection="1">
      <alignment horizontal="justify" vertical="center" wrapText="1"/>
      <protection hidden="1"/>
    </xf>
    <xf numFmtId="9" fontId="34" fillId="0" borderId="20" xfId="1" applyFont="1" applyFill="1" applyBorder="1" applyAlignment="1" applyProtection="1">
      <alignment horizontal="justify" vertical="center" wrapText="1"/>
      <protection hidden="1"/>
    </xf>
    <xf numFmtId="3" fontId="17" fillId="0" borderId="20" xfId="1" applyNumberFormat="1" applyFont="1" applyFill="1" applyBorder="1" applyAlignment="1" applyProtection="1">
      <alignment horizontal="justify" vertical="center" wrapText="1"/>
      <protection hidden="1"/>
    </xf>
    <xf numFmtId="4" fontId="37" fillId="0" borderId="20" xfId="1" applyNumberFormat="1" applyFont="1" applyFill="1" applyBorder="1" applyAlignment="1" applyProtection="1">
      <alignment horizontal="center" vertical="center" wrapText="1"/>
      <protection hidden="1"/>
    </xf>
    <xf numFmtId="9" fontId="37" fillId="0" borderId="20" xfId="1" applyFont="1" applyFill="1" applyBorder="1" applyAlignment="1" applyProtection="1">
      <alignment horizontal="center" vertical="center" wrapText="1"/>
      <protection hidden="1"/>
    </xf>
    <xf numFmtId="0" fontId="17" fillId="0" borderId="21" xfId="1" applyNumberFormat="1" applyFont="1" applyFill="1" applyBorder="1" applyAlignment="1" applyProtection="1">
      <alignment horizontal="left" vertical="center" wrapText="1"/>
      <protection hidden="1"/>
    </xf>
    <xf numFmtId="0" fontId="17" fillId="0" borderId="20" xfId="1" applyNumberFormat="1" applyFont="1" applyFill="1" applyBorder="1" applyAlignment="1" applyProtection="1">
      <alignment horizontal="justify" vertical="center" wrapText="1"/>
      <protection hidden="1"/>
    </xf>
    <xf numFmtId="0" fontId="31" fillId="0" borderId="21" xfId="1" applyNumberFormat="1" applyFont="1" applyFill="1" applyBorder="1" applyAlignment="1" applyProtection="1">
      <alignment horizontal="justify" vertical="center" wrapText="1"/>
      <protection hidden="1"/>
    </xf>
    <xf numFmtId="0" fontId="31" fillId="0" borderId="20" xfId="1" applyNumberFormat="1" applyFont="1" applyFill="1" applyBorder="1" applyAlignment="1" applyProtection="1">
      <alignment horizontal="left" vertical="center" wrapText="1"/>
      <protection hidden="1"/>
    </xf>
    <xf numFmtId="0" fontId="37" fillId="0" borderId="22" xfId="1" applyNumberFormat="1" applyFont="1" applyFill="1" applyBorder="1" applyAlignment="1" applyProtection="1">
      <alignment horizontal="left" vertical="center" wrapText="1"/>
      <protection hidden="1"/>
    </xf>
    <xf numFmtId="0" fontId="31" fillId="0" borderId="21" xfId="1" applyNumberFormat="1" applyFont="1" applyFill="1" applyBorder="1" applyAlignment="1" applyProtection="1">
      <alignment horizontal="left" vertical="center" wrapText="1"/>
      <protection hidden="1"/>
    </xf>
    <xf numFmtId="9" fontId="34" fillId="0" borderId="22" xfId="1" applyFont="1" applyFill="1" applyBorder="1" applyAlignment="1" applyProtection="1">
      <alignment horizontal="center" vertical="center" wrapText="1"/>
      <protection hidden="1"/>
    </xf>
    <xf numFmtId="0" fontId="37" fillId="0" borderId="20" xfId="0" applyFont="1" applyBorder="1" applyAlignment="1">
      <alignment horizontal="left" vertical="center" wrapText="1"/>
    </xf>
    <xf numFmtId="9" fontId="31" fillId="0" borderId="22" xfId="1" applyFont="1" applyFill="1" applyBorder="1" applyAlignment="1" applyProtection="1">
      <alignment horizontal="center" vertical="center" wrapText="1"/>
      <protection hidden="1"/>
    </xf>
    <xf numFmtId="14" fontId="31" fillId="0" borderId="20" xfId="1" applyNumberFormat="1" applyFont="1" applyFill="1" applyBorder="1" applyAlignment="1" applyProtection="1">
      <alignment horizontal="left" vertical="center" wrapText="1"/>
      <protection hidden="1"/>
    </xf>
    <xf numFmtId="3" fontId="31" fillId="0" borderId="22" xfId="1" applyNumberFormat="1" applyFont="1" applyFill="1" applyBorder="1" applyAlignment="1" applyProtection="1">
      <alignment horizontal="left" vertical="center" wrapText="1"/>
      <protection hidden="1"/>
    </xf>
    <xf numFmtId="9" fontId="31" fillId="0" borderId="21" xfId="1" applyFont="1" applyFill="1" applyBorder="1" applyAlignment="1" applyProtection="1">
      <alignment horizontal="left" vertical="top" wrapText="1"/>
      <protection hidden="1"/>
    </xf>
    <xf numFmtId="10" fontId="31" fillId="0" borderId="20" xfId="1" applyNumberFormat="1" applyFont="1" applyFill="1" applyBorder="1" applyAlignment="1" applyProtection="1">
      <alignment horizontal="center" vertical="center" wrapText="1"/>
      <protection hidden="1"/>
    </xf>
    <xf numFmtId="10" fontId="31" fillId="0" borderId="20" xfId="1" applyNumberFormat="1" applyFont="1" applyFill="1" applyBorder="1" applyAlignment="1" applyProtection="1">
      <alignment horizontal="left" vertical="center" wrapText="1" indent="3"/>
      <protection hidden="1"/>
    </xf>
    <xf numFmtId="10" fontId="31" fillId="0" borderId="1" xfId="1" applyNumberFormat="1" applyFont="1" applyFill="1" applyBorder="1" applyAlignment="1" applyProtection="1">
      <alignment horizontal="center" vertical="center" wrapText="1"/>
      <protection hidden="1"/>
    </xf>
    <xf numFmtId="164" fontId="31" fillId="0" borderId="1" xfId="1" applyNumberFormat="1" applyFont="1" applyFill="1" applyBorder="1" applyAlignment="1" applyProtection="1">
      <alignment horizontal="center" vertical="center" wrapText="1"/>
      <protection hidden="1"/>
    </xf>
    <xf numFmtId="3" fontId="31" fillId="0" borderId="1" xfId="0" applyNumberFormat="1" applyFont="1" applyBorder="1" applyAlignment="1" applyProtection="1">
      <alignment horizontal="center" vertical="center" wrapText="1"/>
      <protection hidden="1"/>
    </xf>
    <xf numFmtId="9" fontId="31" fillId="0" borderId="25" xfId="1" applyFont="1" applyFill="1" applyBorder="1" applyAlignment="1" applyProtection="1">
      <alignment horizontal="left" vertical="center" wrapText="1"/>
      <protection hidden="1"/>
    </xf>
    <xf numFmtId="164" fontId="31" fillId="0" borderId="20" xfId="1" applyNumberFormat="1" applyFont="1" applyFill="1" applyBorder="1" applyAlignment="1" applyProtection="1">
      <alignment horizontal="center" vertical="center" wrapText="1"/>
      <protection hidden="1"/>
    </xf>
    <xf numFmtId="165" fontId="31" fillId="0" borderId="20" xfId="1" applyNumberFormat="1" applyFont="1" applyFill="1" applyBorder="1" applyAlignment="1" applyProtection="1">
      <alignment horizontal="center" vertical="center" wrapText="1"/>
      <protection hidden="1"/>
    </xf>
    <xf numFmtId="0" fontId="11" fillId="0" borderId="21" xfId="0" applyFont="1" applyBorder="1" applyAlignment="1">
      <alignment horizontal="left" vertical="center" wrapText="1"/>
    </xf>
    <xf numFmtId="9" fontId="31" fillId="0" borderId="20" xfId="1" applyFont="1" applyFill="1" applyBorder="1" applyAlignment="1" applyProtection="1">
      <alignment vertical="center" wrapText="1"/>
      <protection hidden="1"/>
    </xf>
    <xf numFmtId="3" fontId="31" fillId="2" borderId="20" xfId="1" applyNumberFormat="1" applyFont="1" applyFill="1" applyBorder="1" applyAlignment="1" applyProtection="1">
      <alignment horizontal="center" vertical="center" wrapText="1"/>
      <protection hidden="1"/>
    </xf>
    <xf numFmtId="9" fontId="31" fillId="2" borderId="20" xfId="1" applyFont="1" applyFill="1" applyBorder="1" applyAlignment="1" applyProtection="1">
      <alignment horizontal="center" vertical="center" wrapText="1"/>
      <protection hidden="1"/>
    </xf>
    <xf numFmtId="9" fontId="31" fillId="2" borderId="21" xfId="1" applyFont="1" applyFill="1" applyBorder="1" applyAlignment="1" applyProtection="1">
      <alignment horizontal="justify" vertical="center" wrapText="1"/>
      <protection hidden="1"/>
    </xf>
    <xf numFmtId="9" fontId="31" fillId="2" borderId="21" xfId="1" applyFont="1" applyFill="1" applyBorder="1" applyAlignment="1" applyProtection="1">
      <alignment horizontal="left" vertical="center" wrapText="1"/>
      <protection hidden="1"/>
    </xf>
    <xf numFmtId="1" fontId="17" fillId="2" borderId="20" xfId="1" applyNumberFormat="1" applyFont="1" applyFill="1" applyBorder="1" applyAlignment="1" applyProtection="1">
      <alignment horizontal="center" vertical="center" wrapText="1"/>
      <protection hidden="1"/>
    </xf>
    <xf numFmtId="9" fontId="17" fillId="0" borderId="21" xfId="1" applyFont="1" applyFill="1" applyBorder="1" applyAlignment="1" applyProtection="1">
      <alignment vertical="center" wrapText="1"/>
      <protection hidden="1"/>
    </xf>
    <xf numFmtId="9" fontId="17" fillId="2" borderId="21" xfId="1" applyFont="1" applyFill="1" applyBorder="1" applyAlignment="1" applyProtection="1">
      <alignment horizontal="left" vertical="center" wrapText="1"/>
      <protection hidden="1"/>
    </xf>
    <xf numFmtId="9" fontId="17" fillId="2" borderId="20" xfId="1" applyFont="1" applyFill="1" applyBorder="1" applyAlignment="1" applyProtection="1">
      <alignment horizontal="left" vertical="center" wrapText="1"/>
      <protection hidden="1"/>
    </xf>
    <xf numFmtId="9" fontId="17" fillId="2" borderId="20" xfId="1" applyFont="1" applyFill="1" applyBorder="1" applyAlignment="1" applyProtection="1">
      <alignment vertical="center" wrapText="1"/>
      <protection hidden="1"/>
    </xf>
    <xf numFmtId="9" fontId="31" fillId="2" borderId="20" xfId="1" applyFont="1" applyFill="1" applyBorder="1" applyAlignment="1" applyProtection="1">
      <alignment horizontal="left" vertical="center" wrapText="1"/>
      <protection hidden="1"/>
    </xf>
    <xf numFmtId="9" fontId="31" fillId="2" borderId="22" xfId="1" applyFont="1" applyFill="1" applyBorder="1" applyAlignment="1" applyProtection="1">
      <alignment horizontal="left" vertical="center" wrapText="1"/>
      <protection hidden="1"/>
    </xf>
    <xf numFmtId="3" fontId="17" fillId="2" borderId="20" xfId="1" applyNumberFormat="1" applyFont="1" applyFill="1" applyBorder="1" applyAlignment="1" applyProtection="1">
      <alignment horizontal="center" vertical="center" wrapText="1"/>
      <protection hidden="1"/>
    </xf>
    <xf numFmtId="4" fontId="17" fillId="2" borderId="20" xfId="1" applyNumberFormat="1" applyFont="1" applyFill="1" applyBorder="1" applyAlignment="1" applyProtection="1">
      <alignment horizontal="center" vertical="center" wrapText="1"/>
      <protection hidden="1"/>
    </xf>
    <xf numFmtId="9" fontId="11" fillId="2" borderId="21" xfId="1" applyFont="1" applyFill="1" applyBorder="1" applyAlignment="1" applyProtection="1">
      <alignment horizontal="justify" vertical="center" wrapText="1"/>
      <protection hidden="1"/>
    </xf>
    <xf numFmtId="9" fontId="11" fillId="0" borderId="21" xfId="1" applyFont="1" applyFill="1" applyBorder="1" applyAlignment="1" applyProtection="1">
      <alignment horizontal="left" vertical="center" wrapText="1"/>
      <protection hidden="1"/>
    </xf>
    <xf numFmtId="3" fontId="17" fillId="0" borderId="20" xfId="0" applyNumberFormat="1" applyFont="1" applyBorder="1" applyAlignment="1">
      <alignment horizontal="center" vertical="center" wrapText="1"/>
    </xf>
    <xf numFmtId="9" fontId="17" fillId="0" borderId="20" xfId="0" applyNumberFormat="1" applyFont="1" applyBorder="1" applyAlignment="1">
      <alignment horizontal="center" vertical="center" wrapText="1"/>
    </xf>
    <xf numFmtId="166" fontId="17" fillId="2" borderId="20" xfId="1" applyNumberFormat="1" applyFont="1" applyFill="1" applyBorder="1" applyAlignment="1" applyProtection="1">
      <alignment horizontal="center" vertical="center" wrapText="1"/>
      <protection hidden="1"/>
    </xf>
    <xf numFmtId="9" fontId="17" fillId="2" borderId="22" xfId="1" applyFont="1" applyFill="1" applyBorder="1" applyAlignment="1" applyProtection="1">
      <alignment horizontal="left" vertical="center" wrapText="1"/>
      <protection hidden="1"/>
    </xf>
    <xf numFmtId="0" fontId="17" fillId="2" borderId="0" xfId="0" applyFont="1" applyFill="1" applyAlignment="1" applyProtection="1">
      <alignment horizontal="center" vertical="center"/>
      <protection hidden="1"/>
    </xf>
    <xf numFmtId="0" fontId="11" fillId="0" borderId="21" xfId="0" applyFont="1" applyBorder="1" applyAlignment="1">
      <alignment horizontal="justify" vertical="center" wrapText="1"/>
    </xf>
    <xf numFmtId="0" fontId="11" fillId="0" borderId="20" xfId="0" applyFont="1" applyBorder="1" applyAlignment="1">
      <alignment horizontal="justify" vertical="center" wrapText="1"/>
    </xf>
    <xf numFmtId="0" fontId="11" fillId="0" borderId="20" xfId="0" applyFont="1" applyBorder="1" applyAlignment="1">
      <alignment horizontal="left" vertical="center" wrapText="1"/>
    </xf>
    <xf numFmtId="9" fontId="17" fillId="2" borderId="20" xfId="1" applyFont="1" applyFill="1" applyBorder="1" applyAlignment="1" applyProtection="1">
      <alignment horizontal="justify" vertical="center" wrapText="1"/>
      <protection hidden="1"/>
    </xf>
    <xf numFmtId="14" fontId="17" fillId="0" borderId="20" xfId="1" applyNumberFormat="1" applyFont="1" applyFill="1" applyBorder="1" applyAlignment="1" applyProtection="1">
      <alignment horizontal="left" vertical="center" wrapText="1"/>
      <protection hidden="1"/>
    </xf>
    <xf numFmtId="9" fontId="40" fillId="0" borderId="22" xfId="1" applyFont="1" applyFill="1" applyBorder="1" applyAlignment="1" applyProtection="1">
      <alignment horizontal="left" vertical="center" wrapText="1"/>
      <protection hidden="1"/>
    </xf>
    <xf numFmtId="3" fontId="7" fillId="2" borderId="20" xfId="1" applyNumberFormat="1" applyFont="1" applyFill="1" applyBorder="1" applyAlignment="1" applyProtection="1">
      <alignment horizontal="center" vertical="center" wrapText="1"/>
      <protection hidden="1"/>
    </xf>
    <xf numFmtId="9" fontId="7" fillId="2" borderId="20" xfId="1" applyFont="1" applyFill="1" applyBorder="1" applyAlignment="1" applyProtection="1">
      <alignment horizontal="center" vertical="center" wrapText="1"/>
      <protection hidden="1"/>
    </xf>
    <xf numFmtId="9" fontId="17" fillId="2" borderId="21" xfId="1" applyFont="1" applyFill="1" applyBorder="1" applyAlignment="1" applyProtection="1">
      <alignment horizontal="justify" vertical="center" wrapText="1"/>
      <protection hidden="1"/>
    </xf>
    <xf numFmtId="3" fontId="7" fillId="0" borderId="22" xfId="1" applyNumberFormat="1" applyFont="1" applyFill="1" applyBorder="1" applyAlignment="1" applyProtection="1">
      <alignment horizontal="center" vertical="center" wrapText="1"/>
      <protection hidden="1"/>
    </xf>
    <xf numFmtId="3" fontId="7" fillId="0" borderId="20" xfId="1" applyNumberFormat="1" applyFont="1" applyFill="1" applyBorder="1" applyAlignment="1" applyProtection="1">
      <alignment horizontal="center" vertical="center" wrapText="1"/>
      <protection hidden="1"/>
    </xf>
    <xf numFmtId="9" fontId="7" fillId="0" borderId="20" xfId="1" applyFont="1" applyFill="1" applyBorder="1" applyAlignment="1" applyProtection="1">
      <alignment horizontal="center" vertical="center" wrapText="1"/>
      <protection hidden="1"/>
    </xf>
    <xf numFmtId="14" fontId="31" fillId="2" borderId="20" xfId="1" applyNumberFormat="1" applyFont="1" applyFill="1" applyBorder="1" applyAlignment="1" applyProtection="1">
      <alignment horizontal="left" vertical="center" wrapText="1"/>
      <protection hidden="1"/>
    </xf>
    <xf numFmtId="3" fontId="31" fillId="2" borderId="22" xfId="1" applyNumberFormat="1" applyFont="1" applyFill="1" applyBorder="1" applyAlignment="1" applyProtection="1">
      <alignment horizontal="center" vertical="center" wrapText="1"/>
      <protection hidden="1"/>
    </xf>
    <xf numFmtId="9" fontId="32" fillId="2" borderId="22" xfId="1" applyFont="1" applyFill="1" applyBorder="1" applyAlignment="1" applyProtection="1">
      <alignment horizontal="left" vertical="center" wrapText="1"/>
      <protection hidden="1"/>
    </xf>
    <xf numFmtId="9" fontId="41" fillId="2" borderId="20" xfId="1" applyFont="1" applyFill="1" applyBorder="1" applyAlignment="1" applyProtection="1">
      <alignment horizontal="center" vertical="center" wrapText="1"/>
      <protection hidden="1"/>
    </xf>
    <xf numFmtId="3" fontId="31" fillId="2" borderId="20" xfId="1" applyNumberFormat="1" applyFont="1" applyFill="1" applyBorder="1" applyAlignment="1" applyProtection="1">
      <alignment horizontal="left" vertical="center" wrapText="1"/>
      <protection hidden="1"/>
    </xf>
    <xf numFmtId="9" fontId="31" fillId="0" borderId="21" xfId="1" applyFont="1" applyFill="1" applyBorder="1" applyAlignment="1" applyProtection="1">
      <alignment vertical="center" wrapText="1"/>
      <protection hidden="1"/>
    </xf>
    <xf numFmtId="3" fontId="17" fillId="0" borderId="22" xfId="0" applyNumberFormat="1" applyFont="1" applyBorder="1" applyAlignment="1">
      <alignment horizontal="center" vertical="center" wrapText="1"/>
    </xf>
    <xf numFmtId="1" fontId="17" fillId="0" borderId="20" xfId="1" applyNumberFormat="1" applyFont="1" applyFill="1" applyBorder="1" applyAlignment="1" applyProtection="1">
      <alignment horizontal="center" vertical="center" wrapText="1"/>
      <protection hidden="1"/>
    </xf>
    <xf numFmtId="9" fontId="17" fillId="0" borderId="20" xfId="1" applyFont="1" applyFill="1" applyBorder="1" applyAlignment="1" applyProtection="1">
      <alignment horizontal="justify" vertical="top" wrapText="1"/>
      <protection hidden="1"/>
    </xf>
    <xf numFmtId="9" fontId="11" fillId="2" borderId="21" xfId="1" applyFont="1" applyFill="1" applyBorder="1" applyAlignment="1" applyProtection="1">
      <alignment horizontal="left" vertical="center" wrapText="1"/>
      <protection hidden="1"/>
    </xf>
    <xf numFmtId="0" fontId="11" fillId="0" borderId="20" xfId="0" applyFont="1" applyBorder="1" applyAlignment="1">
      <alignment vertical="center" wrapText="1"/>
    </xf>
    <xf numFmtId="9" fontId="11" fillId="0" borderId="20" xfId="1" applyFont="1" applyFill="1" applyBorder="1" applyAlignment="1" applyProtection="1">
      <alignment horizontal="justify" vertical="center" wrapText="1"/>
      <protection hidden="1"/>
    </xf>
    <xf numFmtId="164" fontId="31" fillId="0" borderId="20" xfId="1" applyNumberFormat="1" applyFont="1" applyFill="1" applyBorder="1" applyAlignment="1" applyProtection="1">
      <alignment horizontal="left" vertical="center" wrapText="1" indent="3"/>
      <protection hidden="1"/>
    </xf>
    <xf numFmtId="0" fontId="11" fillId="0" borderId="20" xfId="0" applyFont="1" applyBorder="1" applyAlignment="1">
      <alignment horizontal="center" vertical="center" wrapText="1"/>
    </xf>
    <xf numFmtId="0" fontId="11" fillId="0" borderId="22" xfId="0" applyFont="1" applyBorder="1" applyAlignment="1">
      <alignment horizontal="center" vertical="center" wrapText="1"/>
    </xf>
    <xf numFmtId="9" fontId="11" fillId="0" borderId="22" xfId="0" applyNumberFormat="1" applyFont="1" applyBorder="1" applyAlignment="1">
      <alignment horizontal="center" vertical="center" wrapText="1"/>
    </xf>
    <xf numFmtId="0" fontId="11" fillId="0" borderId="22" xfId="0" applyFont="1" applyBorder="1" applyAlignment="1">
      <alignment horizontal="left" vertical="center" wrapText="1"/>
    </xf>
    <xf numFmtId="0" fontId="7" fillId="0" borderId="20" xfId="1" applyNumberFormat="1" applyFont="1" applyFill="1" applyBorder="1" applyAlignment="1" applyProtection="1">
      <alignment horizontal="left" vertical="center" wrapText="1"/>
      <protection hidden="1"/>
    </xf>
    <xf numFmtId="9" fontId="7" fillId="0" borderId="20" xfId="1" applyFont="1" applyFill="1" applyBorder="1" applyAlignment="1" applyProtection="1">
      <alignment horizontal="left" vertical="center" wrapText="1"/>
      <protection hidden="1"/>
    </xf>
    <xf numFmtId="0" fontId="11" fillId="0" borderId="22" xfId="0" applyFont="1" applyBorder="1" applyAlignment="1">
      <alignment horizontal="center" wrapText="1"/>
    </xf>
    <xf numFmtId="0" fontId="17" fillId="2" borderId="20" xfId="12" applyNumberFormat="1" applyFont="1" applyFill="1" applyBorder="1" applyAlignment="1" applyProtection="1">
      <alignment horizontal="justify" vertical="center" wrapText="1"/>
      <protection locked="0" hidden="1"/>
    </xf>
    <xf numFmtId="0" fontId="31" fillId="0" borderId="20" xfId="0" applyFont="1" applyBorder="1" applyAlignment="1">
      <alignment horizontal="justify" vertical="center" wrapText="1"/>
    </xf>
    <xf numFmtId="9" fontId="31" fillId="0" borderId="22" xfId="1" applyFont="1" applyFill="1" applyBorder="1" applyAlignment="1" applyProtection="1">
      <alignment horizontal="justify" vertical="center" wrapText="1"/>
      <protection hidden="1"/>
    </xf>
    <xf numFmtId="0" fontId="17" fillId="0" borderId="20" xfId="12" applyNumberFormat="1" applyFont="1" applyFill="1" applyBorder="1" applyAlignment="1" applyProtection="1">
      <alignment horizontal="justify" vertical="center" wrapText="1"/>
      <protection locked="0" hidden="1"/>
    </xf>
    <xf numFmtId="0" fontId="17" fillId="0" borderId="0" xfId="0" applyFont="1" applyAlignment="1">
      <alignment horizontal="center" vertical="center"/>
    </xf>
    <xf numFmtId="3" fontId="17" fillId="0" borderId="27" xfId="0" applyNumberFormat="1" applyFont="1" applyBorder="1" applyAlignment="1">
      <alignment horizontal="center" vertical="center" wrapText="1"/>
    </xf>
    <xf numFmtId="9" fontId="17" fillId="0" borderId="28" xfId="0" applyNumberFormat="1" applyFont="1" applyBorder="1" applyAlignment="1">
      <alignment horizontal="left" vertical="center" wrapText="1"/>
    </xf>
    <xf numFmtId="3" fontId="11" fillId="0" borderId="27" xfId="0" applyNumberFormat="1" applyFont="1" applyBorder="1" applyAlignment="1">
      <alignment horizontal="center" vertical="center" wrapText="1"/>
    </xf>
    <xf numFmtId="164" fontId="17" fillId="0" borderId="27" xfId="0" applyNumberFormat="1" applyFont="1" applyBorder="1" applyAlignment="1">
      <alignment horizontal="center" vertical="center" wrapText="1"/>
    </xf>
    <xf numFmtId="14" fontId="17" fillId="0" borderId="28" xfId="0" applyNumberFormat="1" applyFont="1" applyBorder="1" applyAlignment="1">
      <alignment horizontal="left" vertical="center" wrapText="1"/>
    </xf>
    <xf numFmtId="9" fontId="17" fillId="0" borderId="28" xfId="0" applyNumberFormat="1" applyFont="1" applyBorder="1" applyAlignment="1">
      <alignment horizontal="left" vertical="top" wrapText="1"/>
    </xf>
    <xf numFmtId="9" fontId="17" fillId="0" borderId="27" xfId="0" applyNumberFormat="1" applyFont="1" applyBorder="1" applyAlignment="1">
      <alignment horizontal="left" vertical="center" wrapText="1"/>
    </xf>
    <xf numFmtId="1" fontId="17" fillId="0" borderId="17" xfId="0" applyNumberFormat="1" applyFont="1" applyBorder="1" applyAlignment="1">
      <alignment horizontal="center" vertical="center" wrapText="1"/>
    </xf>
    <xf numFmtId="0" fontId="42" fillId="0" borderId="0" xfId="0" applyFont="1"/>
    <xf numFmtId="14" fontId="31" fillId="0" borderId="21" xfId="1" applyNumberFormat="1" applyFont="1" applyFill="1" applyBorder="1" applyAlignment="1" applyProtection="1">
      <alignment horizontal="left" vertical="center" wrapText="1"/>
      <protection hidden="1"/>
    </xf>
    <xf numFmtId="9" fontId="17" fillId="0" borderId="29" xfId="13" applyFont="1" applyFill="1" applyBorder="1" applyAlignment="1" applyProtection="1">
      <alignment horizontal="justify" vertical="center" wrapText="1"/>
      <protection hidden="1"/>
    </xf>
    <xf numFmtId="9" fontId="17" fillId="2" borderId="22" xfId="1" applyFont="1" applyFill="1" applyBorder="1" applyAlignment="1" applyProtection="1">
      <alignment horizontal="justify" vertical="center" wrapText="1"/>
      <protection hidden="1"/>
    </xf>
    <xf numFmtId="1" fontId="17" fillId="2" borderId="22" xfId="1" applyNumberFormat="1" applyFont="1" applyFill="1" applyBorder="1" applyAlignment="1" applyProtection="1">
      <alignment horizontal="center" vertical="center" wrapText="1"/>
      <protection hidden="1"/>
    </xf>
    <xf numFmtId="9" fontId="17" fillId="2" borderId="22" xfId="1" applyFont="1" applyFill="1" applyBorder="1" applyAlignment="1" applyProtection="1">
      <alignment horizontal="center" vertical="center" wrapText="1"/>
      <protection hidden="1"/>
    </xf>
    <xf numFmtId="14" fontId="31" fillId="0" borderId="20" xfId="1" applyNumberFormat="1" applyFont="1" applyFill="1" applyBorder="1" applyAlignment="1" applyProtection="1">
      <alignment horizontal="justify" vertical="center" wrapText="1"/>
      <protection hidden="1"/>
    </xf>
    <xf numFmtId="1" fontId="31" fillId="0" borderId="21" xfId="1" applyNumberFormat="1" applyFont="1" applyFill="1" applyBorder="1" applyAlignment="1" applyProtection="1">
      <alignment horizontal="center" vertical="center" wrapText="1"/>
      <protection hidden="1"/>
    </xf>
    <xf numFmtId="9" fontId="11" fillId="0" borderId="21" xfId="1" applyFont="1" applyFill="1" applyBorder="1" applyAlignment="1" applyProtection="1">
      <alignment horizontal="justify" vertical="top" wrapText="1"/>
      <protection hidden="1"/>
    </xf>
    <xf numFmtId="3" fontId="31" fillId="0" borderId="20" xfId="1" applyNumberFormat="1" applyFont="1" applyFill="1" applyBorder="1" applyAlignment="1" applyProtection="1">
      <alignment horizontal="center" vertical="top" wrapText="1"/>
      <protection hidden="1"/>
    </xf>
    <xf numFmtId="0" fontId="31" fillId="0" borderId="0" xfId="0" applyFont="1" applyAlignment="1">
      <alignment horizontal="justify" vertical="center"/>
    </xf>
    <xf numFmtId="9" fontId="11" fillId="0" borderId="20" xfId="1" applyFont="1" applyFill="1" applyBorder="1" applyAlignment="1" applyProtection="1">
      <alignment horizontal="left" vertical="center" wrapText="1"/>
      <protection hidden="1"/>
    </xf>
    <xf numFmtId="0" fontId="43" fillId="0" borderId="20" xfId="0" applyFont="1" applyBorder="1" applyAlignment="1">
      <alignment vertical="center" wrapText="1"/>
    </xf>
    <xf numFmtId="0" fontId="17" fillId="0" borderId="21" xfId="1" applyNumberFormat="1" applyFont="1" applyFill="1" applyBorder="1" applyAlignment="1" applyProtection="1">
      <alignment horizontal="justify" vertical="center" wrapText="1"/>
      <protection hidden="1"/>
    </xf>
    <xf numFmtId="3" fontId="17" fillId="2" borderId="20" xfId="14" applyNumberFormat="1" applyFont="1" applyFill="1" applyBorder="1" applyAlignment="1" applyProtection="1">
      <alignment horizontal="center" vertical="center" wrapText="1"/>
      <protection hidden="1"/>
    </xf>
    <xf numFmtId="9" fontId="17" fillId="2" borderId="20" xfId="14" applyFont="1" applyFill="1" applyBorder="1" applyAlignment="1" applyProtection="1">
      <alignment horizontal="center" vertical="center" wrapText="1"/>
      <protection hidden="1"/>
    </xf>
    <xf numFmtId="0" fontId="17" fillId="2" borderId="21" xfId="14" applyNumberFormat="1" applyFont="1" applyFill="1" applyBorder="1" applyAlignment="1" applyProtection="1">
      <alignment horizontal="justify" vertical="center" wrapText="1"/>
      <protection hidden="1"/>
    </xf>
    <xf numFmtId="9" fontId="17" fillId="2" borderId="29" xfId="13" applyFont="1" applyFill="1" applyBorder="1" applyAlignment="1" applyProtection="1">
      <alignment horizontal="justify" vertical="center" wrapText="1"/>
      <protection hidden="1"/>
    </xf>
    <xf numFmtId="3" fontId="17" fillId="2" borderId="22" xfId="0" applyNumberFormat="1" applyFont="1" applyFill="1" applyBorder="1" applyAlignment="1">
      <alignment horizontal="center" vertical="center" wrapText="1"/>
    </xf>
    <xf numFmtId="9" fontId="17" fillId="2" borderId="22" xfId="0" applyNumberFormat="1" applyFont="1" applyFill="1" applyBorder="1" applyAlignment="1">
      <alignment horizontal="center" vertical="center" wrapText="1"/>
    </xf>
    <xf numFmtId="3" fontId="17" fillId="2" borderId="27" xfId="0" applyNumberFormat="1" applyFont="1" applyFill="1" applyBorder="1" applyAlignment="1">
      <alignment horizontal="center" vertical="center" wrapText="1"/>
    </xf>
    <xf numFmtId="9" fontId="17" fillId="2" borderId="20" xfId="14" applyFont="1" applyFill="1" applyBorder="1" applyAlignment="1" applyProtection="1">
      <alignment horizontal="left" vertical="center" wrapText="1" indent="4"/>
      <protection hidden="1"/>
    </xf>
    <xf numFmtId="0" fontId="17" fillId="2" borderId="20" xfId="14" applyNumberFormat="1" applyFont="1" applyFill="1" applyBorder="1" applyAlignment="1" applyProtection="1">
      <alignment horizontal="justify" vertical="center" wrapText="1"/>
      <protection hidden="1"/>
    </xf>
    <xf numFmtId="3" fontId="17" fillId="2" borderId="30" xfId="0" applyNumberFormat="1" applyFont="1" applyFill="1" applyBorder="1" applyAlignment="1">
      <alignment horizontal="center" vertical="center" wrapText="1"/>
    </xf>
    <xf numFmtId="3" fontId="37" fillId="0" borderId="30" xfId="0" applyNumberFormat="1" applyFont="1" applyBorder="1" applyAlignment="1">
      <alignment horizontal="center" vertical="center" wrapText="1"/>
    </xf>
    <xf numFmtId="3" fontId="37" fillId="2" borderId="27" xfId="0" applyNumberFormat="1" applyFont="1" applyFill="1" applyBorder="1" applyAlignment="1">
      <alignment horizontal="center" vertical="center" wrapText="1"/>
    </xf>
    <xf numFmtId="9" fontId="37" fillId="0" borderId="27" xfId="0" applyNumberFormat="1" applyFont="1" applyBorder="1" applyAlignment="1">
      <alignment horizontal="center" vertical="center" wrapText="1"/>
    </xf>
    <xf numFmtId="0" fontId="17" fillId="2" borderId="20" xfId="1" applyNumberFormat="1" applyFont="1" applyFill="1" applyBorder="1" applyAlignment="1" applyProtection="1">
      <alignment horizontal="justify" vertical="center" wrapText="1"/>
      <protection hidden="1"/>
    </xf>
    <xf numFmtId="3" fontId="16" fillId="0" borderId="27" xfId="0" applyNumberFormat="1" applyFont="1" applyBorder="1" applyAlignment="1">
      <alignment horizontal="center" vertical="center" wrapText="1"/>
    </xf>
    <xf numFmtId="9" fontId="16" fillId="0" borderId="27" xfId="0" applyNumberFormat="1" applyFont="1" applyBorder="1" applyAlignment="1">
      <alignment horizontal="center" vertical="center" wrapText="1"/>
    </xf>
    <xf numFmtId="0" fontId="3" fillId="0" borderId="21" xfId="1" applyNumberFormat="1" applyFont="1" applyFill="1" applyBorder="1" applyAlignment="1" applyProtection="1">
      <alignment horizontal="justify" vertical="center" wrapText="1"/>
      <protection hidden="1"/>
    </xf>
    <xf numFmtId="3" fontId="17" fillId="2" borderId="1" xfId="0" applyNumberFormat="1" applyFont="1" applyFill="1" applyBorder="1" applyAlignment="1" applyProtection="1">
      <alignment horizontal="center" vertical="center" wrapText="1"/>
      <protection hidden="1"/>
    </xf>
    <xf numFmtId="9" fontId="17" fillId="2" borderId="1" xfId="14" applyFont="1" applyFill="1" applyBorder="1" applyAlignment="1" applyProtection="1">
      <alignment horizontal="center" vertical="center" wrapText="1"/>
      <protection hidden="1"/>
    </xf>
    <xf numFmtId="9" fontId="17" fillId="2" borderId="21" xfId="14" applyFont="1" applyFill="1" applyBorder="1" applyAlignment="1" applyProtection="1">
      <alignment horizontal="center" vertical="center" wrapText="1"/>
      <protection hidden="1"/>
    </xf>
    <xf numFmtId="3" fontId="17" fillId="2" borderId="20" xfId="0" applyNumberFormat="1" applyFont="1" applyFill="1" applyBorder="1" applyAlignment="1">
      <alignment horizontal="center" vertical="center" wrapText="1"/>
    </xf>
    <xf numFmtId="9" fontId="17" fillId="2" borderId="21" xfId="0" applyNumberFormat="1" applyFont="1" applyFill="1" applyBorder="1" applyAlignment="1">
      <alignment horizontal="center" vertical="center" wrapText="1"/>
    </xf>
    <xf numFmtId="9" fontId="17" fillId="0" borderId="21" xfId="0" applyNumberFormat="1" applyFont="1" applyBorder="1" applyAlignment="1">
      <alignment horizontal="center" vertical="center" wrapText="1"/>
    </xf>
    <xf numFmtId="9" fontId="17" fillId="0" borderId="27" xfId="0" applyNumberFormat="1" applyFont="1" applyBorder="1" applyAlignment="1">
      <alignment horizontal="justify" vertical="center" wrapText="1"/>
    </xf>
    <xf numFmtId="0" fontId="17" fillId="0" borderId="31" xfId="1" applyNumberFormat="1" applyFont="1" applyFill="1" applyBorder="1" applyAlignment="1" applyProtection="1">
      <alignment horizontal="justify" vertical="center" wrapText="1"/>
      <protection hidden="1"/>
    </xf>
    <xf numFmtId="9" fontId="17" fillId="2" borderId="17" xfId="0" applyNumberFormat="1" applyFont="1" applyFill="1" applyBorder="1" applyAlignment="1">
      <alignment horizontal="center" vertical="center" wrapText="1"/>
    </xf>
    <xf numFmtId="0" fontId="17" fillId="2" borderId="21" xfId="1" applyNumberFormat="1" applyFont="1" applyFill="1" applyBorder="1" applyAlignment="1" applyProtection="1">
      <alignment horizontal="justify" vertical="center" wrapText="1"/>
      <protection hidden="1"/>
    </xf>
    <xf numFmtId="3" fontId="17" fillId="2" borderId="22" xfId="14" applyNumberFormat="1" applyFont="1" applyFill="1" applyBorder="1" applyAlignment="1" applyProtection="1">
      <alignment horizontal="center" vertical="center" wrapText="1"/>
      <protection hidden="1"/>
    </xf>
    <xf numFmtId="9" fontId="17" fillId="2" borderId="20" xfId="14" applyFont="1" applyFill="1" applyBorder="1" applyAlignment="1" applyProtection="1">
      <alignment horizontal="justify" vertical="center" wrapText="1"/>
      <protection hidden="1"/>
    </xf>
    <xf numFmtId="9" fontId="17" fillId="2" borderId="20" xfId="0" applyNumberFormat="1" applyFont="1" applyFill="1" applyBorder="1" applyAlignment="1">
      <alignment horizontal="center" vertical="center" wrapText="1"/>
    </xf>
    <xf numFmtId="9" fontId="17" fillId="2" borderId="27" xfId="0" applyNumberFormat="1" applyFont="1" applyFill="1" applyBorder="1" applyAlignment="1">
      <alignment horizontal="center" vertical="center" wrapText="1"/>
    </xf>
    <xf numFmtId="9" fontId="17" fillId="0" borderId="30" xfId="0" applyNumberFormat="1" applyFont="1" applyBorder="1" applyAlignment="1">
      <alignment horizontal="center" vertical="center" wrapText="1"/>
    </xf>
    <xf numFmtId="3" fontId="17" fillId="0" borderId="30" xfId="0" applyNumberFormat="1" applyFont="1" applyBorder="1" applyAlignment="1">
      <alignment horizontal="center" vertical="center" wrapText="1"/>
    </xf>
    <xf numFmtId="3" fontId="17" fillId="2" borderId="17" xfId="0" applyNumberFormat="1" applyFont="1" applyFill="1" applyBorder="1" applyAlignment="1">
      <alignment horizontal="center" vertical="center" wrapText="1"/>
    </xf>
    <xf numFmtId="1" fontId="17" fillId="0" borderId="20" xfId="14" applyNumberFormat="1" applyFont="1" applyFill="1" applyBorder="1" applyAlignment="1" applyProtection="1">
      <alignment horizontal="center" vertical="center" wrapText="1"/>
      <protection hidden="1"/>
    </xf>
    <xf numFmtId="9" fontId="17" fillId="0" borderId="20" xfId="14" applyFont="1" applyFill="1" applyBorder="1" applyAlignment="1" applyProtection="1">
      <alignment horizontal="center" vertical="center" wrapText="1"/>
      <protection hidden="1"/>
    </xf>
    <xf numFmtId="0" fontId="17" fillId="0" borderId="20" xfId="14" applyNumberFormat="1" applyFont="1" applyFill="1" applyBorder="1" applyAlignment="1" applyProtection="1">
      <alignment horizontal="justify" vertical="center" wrapText="1"/>
      <protection hidden="1"/>
    </xf>
    <xf numFmtId="0" fontId="17" fillId="0" borderId="22" xfId="0" applyFont="1" applyBorder="1" applyAlignment="1">
      <alignment horizontal="center" vertical="center" wrapText="1"/>
    </xf>
    <xf numFmtId="9" fontId="17" fillId="0" borderId="22" xfId="0" applyNumberFormat="1" applyFont="1" applyBorder="1" applyAlignment="1">
      <alignment horizontal="center" vertical="center" wrapText="1"/>
    </xf>
    <xf numFmtId="0" fontId="16" fillId="0" borderId="22" xfId="0" applyFont="1" applyBorder="1" applyAlignment="1">
      <alignment horizontal="center" vertical="center" wrapText="1"/>
    </xf>
    <xf numFmtId="9" fontId="16" fillId="0" borderId="22" xfId="0" applyNumberFormat="1" applyFont="1" applyBorder="1" applyAlignment="1">
      <alignment horizontal="center" vertical="center" wrapText="1"/>
    </xf>
    <xf numFmtId="0" fontId="17" fillId="0" borderId="21" xfId="14" applyNumberFormat="1" applyFont="1" applyFill="1" applyBorder="1" applyAlignment="1" applyProtection="1">
      <alignment horizontal="justify" vertical="center" wrapText="1"/>
      <protection hidden="1"/>
    </xf>
    <xf numFmtId="9" fontId="17" fillId="0" borderId="20" xfId="14" applyFont="1" applyFill="1" applyBorder="1" applyAlignment="1" applyProtection="1">
      <alignment horizontal="left" vertical="center" wrapText="1" indent="4"/>
      <protection hidden="1"/>
    </xf>
    <xf numFmtId="9" fontId="17" fillId="0" borderId="28" xfId="0" applyNumberFormat="1" applyFont="1" applyBorder="1" applyAlignment="1">
      <alignment horizontal="justify" vertical="center" wrapText="1"/>
    </xf>
    <xf numFmtId="0" fontId="17" fillId="11" borderId="20" xfId="0" applyFont="1" applyFill="1" applyBorder="1" applyAlignment="1">
      <alignment horizontal="center" vertical="center" wrapText="1"/>
    </xf>
    <xf numFmtId="0" fontId="17" fillId="11" borderId="27" xfId="0" applyFont="1" applyFill="1" applyBorder="1" applyAlignment="1">
      <alignment horizontal="center" vertical="center" wrapText="1"/>
    </xf>
    <xf numFmtId="9" fontId="16" fillId="0" borderId="30" xfId="0" applyNumberFormat="1" applyFont="1" applyBorder="1" applyAlignment="1">
      <alignment horizontal="center" vertical="center" wrapText="1"/>
    </xf>
    <xf numFmtId="9" fontId="16" fillId="0" borderId="27" xfId="1" applyFont="1" applyFill="1" applyBorder="1" applyAlignment="1">
      <alignment horizontal="center" vertical="center" wrapText="1"/>
    </xf>
    <xf numFmtId="9" fontId="17" fillId="2" borderId="32" xfId="0" applyNumberFormat="1" applyFont="1" applyFill="1" applyBorder="1" applyAlignment="1">
      <alignment horizontal="justify" vertical="center" wrapText="1"/>
    </xf>
    <xf numFmtId="3" fontId="17" fillId="0" borderId="17" xfId="0" applyNumberFormat="1" applyFont="1" applyBorder="1" applyAlignment="1">
      <alignment horizontal="center" vertical="center" wrapText="1"/>
    </xf>
    <xf numFmtId="9" fontId="17" fillId="0" borderId="17" xfId="0" applyNumberFormat="1" applyFont="1" applyBorder="1" applyAlignment="1">
      <alignment horizontal="center" vertical="center" wrapText="1"/>
    </xf>
    <xf numFmtId="0" fontId="17" fillId="0" borderId="20" xfId="0" applyFont="1" applyBorder="1" applyAlignment="1" applyProtection="1">
      <alignment horizontal="center" vertical="center"/>
      <protection hidden="1"/>
    </xf>
    <xf numFmtId="14" fontId="17" fillId="0" borderId="20" xfId="0" applyNumberFormat="1" applyFont="1" applyBorder="1" applyAlignment="1" applyProtection="1">
      <alignment horizontal="center" vertical="center" wrapText="1"/>
      <protection hidden="1"/>
    </xf>
    <xf numFmtId="10" fontId="17" fillId="0" borderId="20" xfId="1" applyNumberFormat="1" applyFont="1" applyFill="1" applyBorder="1" applyAlignment="1" applyProtection="1">
      <alignment horizontal="center" vertical="center" wrapText="1"/>
      <protection hidden="1"/>
    </xf>
    <xf numFmtId="3" fontId="17" fillId="0" borderId="22" xfId="14" applyNumberFormat="1" applyFont="1" applyFill="1" applyBorder="1" applyAlignment="1" applyProtection="1">
      <alignment horizontal="center" vertical="center" wrapText="1"/>
      <protection hidden="1"/>
    </xf>
    <xf numFmtId="3" fontId="17" fillId="0" borderId="20" xfId="14" applyNumberFormat="1" applyFont="1" applyFill="1" applyBorder="1" applyAlignment="1" applyProtection="1">
      <alignment horizontal="center" vertical="center" wrapText="1"/>
      <protection hidden="1"/>
    </xf>
    <xf numFmtId="9" fontId="17" fillId="0" borderId="20" xfId="14" applyFont="1" applyFill="1" applyBorder="1" applyAlignment="1" applyProtection="1">
      <alignment horizontal="justify" vertical="center" wrapText="1"/>
      <protection hidden="1"/>
    </xf>
    <xf numFmtId="3" fontId="16" fillId="0" borderId="22" xfId="14" applyNumberFormat="1" applyFont="1" applyFill="1" applyBorder="1" applyAlignment="1" applyProtection="1">
      <alignment horizontal="center" vertical="center" wrapText="1"/>
      <protection hidden="1"/>
    </xf>
    <xf numFmtId="3" fontId="16" fillId="0" borderId="20" xfId="14" applyNumberFormat="1" applyFont="1" applyFill="1" applyBorder="1" applyAlignment="1" applyProtection="1">
      <alignment horizontal="center" vertical="center" wrapText="1"/>
      <protection hidden="1"/>
    </xf>
    <xf numFmtId="9" fontId="16" fillId="0" borderId="20" xfId="14" applyFont="1" applyFill="1" applyBorder="1" applyAlignment="1" applyProtection="1">
      <alignment horizontal="center" vertical="center" wrapText="1"/>
      <protection hidden="1"/>
    </xf>
    <xf numFmtId="0" fontId="17" fillId="0" borderId="33" xfId="1" applyNumberFormat="1" applyFont="1" applyFill="1" applyBorder="1" applyAlignment="1" applyProtection="1">
      <alignment horizontal="justify" vertical="center" wrapText="1"/>
      <protection hidden="1"/>
    </xf>
    <xf numFmtId="0" fontId="0" fillId="18" borderId="0" xfId="0" applyFill="1"/>
    <xf numFmtId="3" fontId="16" fillId="0" borderId="20" xfId="1" applyNumberFormat="1" applyFont="1" applyFill="1" applyBorder="1" applyAlignment="1" applyProtection="1">
      <alignment horizontal="center" vertical="center" wrapText="1"/>
      <protection hidden="1"/>
    </xf>
    <xf numFmtId="9" fontId="16" fillId="0" borderId="20" xfId="1" applyFont="1" applyFill="1" applyBorder="1" applyAlignment="1" applyProtection="1">
      <alignment horizontal="center" vertical="center" wrapText="1"/>
      <protection hidden="1"/>
    </xf>
    <xf numFmtId="0" fontId="17" fillId="0" borderId="20" xfId="0" applyFont="1" applyBorder="1" applyAlignment="1">
      <alignment horizontal="justify" vertical="center" wrapText="1"/>
    </xf>
    <xf numFmtId="0" fontId="17" fillId="0" borderId="21" xfId="0" applyFont="1" applyBorder="1" applyAlignment="1">
      <alignment horizontal="justify" vertical="center" wrapText="1"/>
    </xf>
    <xf numFmtId="0" fontId="17" fillId="2" borderId="27" xfId="0" applyFont="1" applyFill="1" applyBorder="1" applyAlignment="1">
      <alignment horizontal="center" vertical="center" wrapText="1"/>
    </xf>
    <xf numFmtId="3" fontId="37" fillId="0" borderId="27" xfId="0" applyNumberFormat="1" applyFont="1" applyBorder="1" applyAlignment="1">
      <alignment horizontal="center" vertical="center" wrapText="1"/>
    </xf>
    <xf numFmtId="0" fontId="17" fillId="0" borderId="34" xfId="1" applyNumberFormat="1" applyFont="1" applyFill="1" applyBorder="1" applyAlignment="1" applyProtection="1">
      <alignment horizontal="justify" vertical="center" wrapText="1"/>
      <protection hidden="1"/>
    </xf>
    <xf numFmtId="3" fontId="31" fillId="2" borderId="20" xfId="1" applyNumberFormat="1" applyFont="1" applyFill="1" applyBorder="1" applyAlignment="1" applyProtection="1">
      <alignment horizontal="justify" vertical="center" wrapText="1"/>
      <protection hidden="1"/>
    </xf>
    <xf numFmtId="0" fontId="17" fillId="2" borderId="11" xfId="0" applyFont="1" applyFill="1" applyBorder="1" applyAlignment="1" applyProtection="1">
      <alignment horizontal="justify" vertical="center" wrapText="1"/>
      <protection hidden="1"/>
    </xf>
    <xf numFmtId="3" fontId="11" fillId="0" borderId="20" xfId="0" applyNumberFormat="1" applyFont="1" applyBorder="1" applyAlignment="1">
      <alignment horizontal="center" vertical="center" wrapText="1"/>
    </xf>
    <xf numFmtId="3" fontId="11" fillId="2" borderId="20" xfId="1" applyNumberFormat="1" applyFont="1" applyFill="1" applyBorder="1" applyAlignment="1" applyProtection="1">
      <alignment horizontal="justify" vertical="center" wrapText="1"/>
      <protection hidden="1"/>
    </xf>
    <xf numFmtId="9" fontId="31" fillId="2" borderId="20" xfId="1" applyFont="1" applyFill="1" applyBorder="1" applyAlignment="1" applyProtection="1">
      <alignment horizontal="justify" vertical="center" wrapText="1"/>
      <protection hidden="1"/>
    </xf>
    <xf numFmtId="0" fontId="17" fillId="0" borderId="20" xfId="0" applyFont="1" applyBorder="1" applyAlignment="1">
      <alignment horizontal="center" vertical="center" wrapText="1"/>
    </xf>
    <xf numFmtId="0" fontId="11" fillId="0" borderId="11" xfId="0" applyFont="1" applyBorder="1" applyAlignment="1">
      <alignment horizontal="center" vertical="center" wrapText="1"/>
    </xf>
    <xf numFmtId="3" fontId="17" fillId="2" borderId="20" xfId="1" applyNumberFormat="1" applyFont="1" applyFill="1" applyBorder="1" applyAlignment="1" applyProtection="1">
      <alignment horizontal="justify" vertical="center" wrapText="1"/>
      <protection hidden="1"/>
    </xf>
    <xf numFmtId="0" fontId="17" fillId="2" borderId="0" xfId="0" applyFont="1" applyFill="1" applyAlignment="1" applyProtection="1">
      <alignment horizontal="center" vertical="center" wrapText="1"/>
      <protection hidden="1"/>
    </xf>
    <xf numFmtId="0" fontId="17" fillId="2" borderId="0" xfId="0" applyFont="1" applyFill="1" applyAlignment="1" applyProtection="1">
      <alignment horizontal="left" vertical="center" wrapText="1"/>
      <protection hidden="1"/>
    </xf>
    <xf numFmtId="0" fontId="17" fillId="0" borderId="0" xfId="0" applyFont="1" applyAlignment="1" applyProtection="1">
      <alignment horizontal="center" vertical="center" wrapText="1"/>
      <protection hidden="1"/>
    </xf>
    <xf numFmtId="0" fontId="17" fillId="0" borderId="0" xfId="0" applyFont="1" applyAlignment="1" applyProtection="1">
      <alignment horizontal="left" vertical="center" wrapText="1"/>
      <protection hidden="1"/>
    </xf>
    <xf numFmtId="0" fontId="31" fillId="2" borderId="0" xfId="0" applyFont="1" applyFill="1" applyAlignment="1" applyProtection="1">
      <alignment horizontal="center" vertical="center" wrapText="1"/>
      <protection hidden="1"/>
    </xf>
    <xf numFmtId="0" fontId="17" fillId="0" borderId="0" xfId="1" applyNumberFormat="1" applyFont="1" applyFill="1" applyBorder="1" applyAlignment="1" applyProtection="1">
      <alignment horizontal="center" vertical="center" wrapText="1"/>
      <protection hidden="1"/>
    </xf>
    <xf numFmtId="9" fontId="31" fillId="2" borderId="0" xfId="1" applyFont="1" applyFill="1" applyBorder="1" applyAlignment="1" applyProtection="1">
      <alignment horizontal="center" vertical="center" wrapText="1"/>
      <protection hidden="1"/>
    </xf>
    <xf numFmtId="9" fontId="31" fillId="2" borderId="0" xfId="0" applyNumberFormat="1" applyFont="1" applyFill="1" applyAlignment="1" applyProtection="1">
      <alignment horizontal="center" vertical="center" wrapText="1"/>
      <protection hidden="1"/>
    </xf>
    <xf numFmtId="3" fontId="31" fillId="0" borderId="0" xfId="1" applyNumberFormat="1" applyFont="1" applyFill="1" applyBorder="1" applyAlignment="1" applyProtection="1">
      <alignment horizontal="center" vertical="center" wrapText="1"/>
      <protection hidden="1"/>
    </xf>
    <xf numFmtId="9" fontId="31" fillId="0" borderId="0" xfId="1" applyFont="1" applyFill="1" applyBorder="1" applyAlignment="1" applyProtection="1">
      <alignment horizontal="center" vertical="center" wrapText="1"/>
      <protection hidden="1"/>
    </xf>
    <xf numFmtId="9" fontId="31" fillId="0" borderId="0" xfId="1" applyFont="1" applyFill="1" applyBorder="1" applyAlignment="1" applyProtection="1">
      <alignment horizontal="left" vertical="center" wrapText="1"/>
      <protection hidden="1"/>
    </xf>
    <xf numFmtId="3" fontId="7" fillId="0" borderId="0" xfId="1" applyNumberFormat="1" applyFont="1" applyFill="1" applyBorder="1" applyAlignment="1" applyProtection="1">
      <alignment horizontal="center" vertical="center" wrapText="1"/>
      <protection hidden="1"/>
    </xf>
    <xf numFmtId="9" fontId="7" fillId="0" borderId="0" xfId="1" applyFont="1" applyFill="1" applyBorder="1" applyAlignment="1" applyProtection="1">
      <alignment horizontal="center" vertical="center" wrapText="1"/>
      <protection hidden="1"/>
    </xf>
    <xf numFmtId="9" fontId="17" fillId="0" borderId="0" xfId="1" applyFont="1" applyFill="1" applyBorder="1" applyAlignment="1" applyProtection="1">
      <alignment horizontal="left" vertical="center" wrapText="1"/>
      <protection hidden="1"/>
    </xf>
    <xf numFmtId="14" fontId="31" fillId="0" borderId="0" xfId="1" applyNumberFormat="1" applyFont="1" applyFill="1" applyBorder="1" applyAlignment="1" applyProtection="1">
      <alignment horizontal="left" vertical="center" wrapText="1"/>
      <protection hidden="1"/>
    </xf>
    <xf numFmtId="3" fontId="31" fillId="0" borderId="0" xfId="1" applyNumberFormat="1" applyFont="1" applyFill="1" applyBorder="1" applyAlignment="1" applyProtection="1">
      <alignment horizontal="left" vertical="center" wrapText="1"/>
      <protection hidden="1"/>
    </xf>
    <xf numFmtId="9" fontId="32" fillId="0" borderId="0" xfId="1" applyFont="1" applyFill="1" applyBorder="1" applyAlignment="1" applyProtection="1">
      <alignment horizontal="left" vertical="center" wrapText="1"/>
      <protection hidden="1"/>
    </xf>
    <xf numFmtId="1" fontId="36" fillId="2" borderId="0" xfId="0" applyNumberFormat="1" applyFont="1" applyFill="1" applyAlignment="1" applyProtection="1">
      <alignment horizontal="center" vertical="center" wrapText="1"/>
      <protection hidden="1"/>
    </xf>
    <xf numFmtId="9" fontId="36" fillId="2" borderId="0" xfId="1" applyFont="1" applyFill="1" applyBorder="1" applyAlignment="1" applyProtection="1">
      <alignment horizontal="center" wrapText="1"/>
      <protection hidden="1"/>
    </xf>
    <xf numFmtId="9" fontId="34" fillId="2" borderId="0" xfId="1" applyFont="1" applyFill="1" applyBorder="1" applyAlignment="1" applyProtection="1">
      <alignment horizontal="center" vertical="center" wrapText="1"/>
      <protection hidden="1"/>
    </xf>
    <xf numFmtId="1" fontId="31" fillId="2" borderId="0" xfId="0" applyNumberFormat="1" applyFont="1" applyFill="1" applyAlignment="1" applyProtection="1">
      <alignment horizontal="center" vertical="center" wrapText="1"/>
      <protection hidden="1"/>
    </xf>
    <xf numFmtId="9" fontId="36" fillId="2" borderId="0" xfId="11" applyNumberFormat="1" applyFont="1" applyFill="1" applyBorder="1" applyAlignment="1" applyProtection="1">
      <alignment horizontal="center" vertical="center" wrapText="1"/>
      <protection hidden="1"/>
    </xf>
    <xf numFmtId="9" fontId="36" fillId="2" borderId="0" xfId="1" applyFont="1" applyFill="1" applyBorder="1" applyAlignment="1" applyProtection="1">
      <alignment horizontal="center" vertical="center" wrapText="1"/>
      <protection hidden="1"/>
    </xf>
    <xf numFmtId="0" fontId="31" fillId="2" borderId="0" xfId="0" applyFont="1" applyFill="1" applyAlignment="1" applyProtection="1">
      <alignment horizontal="left" vertical="center"/>
      <protection hidden="1"/>
    </xf>
    <xf numFmtId="9" fontId="31" fillId="2" borderId="0" xfId="1" applyFont="1" applyFill="1" applyAlignment="1" applyProtection="1">
      <alignment horizontal="center" vertical="center"/>
      <protection hidden="1"/>
    </xf>
    <xf numFmtId="0" fontId="36" fillId="2" borderId="0" xfId="0" applyFont="1" applyFill="1" applyAlignment="1" applyProtection="1">
      <alignment horizontal="center" vertical="center"/>
      <protection hidden="1"/>
    </xf>
    <xf numFmtId="9" fontId="36" fillId="2" borderId="0" xfId="0" applyNumberFormat="1" applyFont="1" applyFill="1" applyAlignment="1" applyProtection="1">
      <alignment horizontal="center" vertical="center"/>
      <protection hidden="1"/>
    </xf>
    <xf numFmtId="0" fontId="34" fillId="2" borderId="0" xfId="0" applyFont="1" applyFill="1" applyAlignment="1" applyProtection="1">
      <alignment horizontal="center" vertical="center"/>
      <protection hidden="1"/>
    </xf>
    <xf numFmtId="0" fontId="31" fillId="2" borderId="0" xfId="0" applyFont="1" applyFill="1" applyAlignment="1" applyProtection="1">
      <alignment vertical="center"/>
      <protection hidden="1"/>
    </xf>
    <xf numFmtId="0" fontId="0" fillId="0" borderId="0" xfId="0" applyAlignment="1">
      <alignment horizontal="center"/>
    </xf>
    <xf numFmtId="0" fontId="47" fillId="0" borderId="0" xfId="0" applyFont="1" applyAlignment="1">
      <alignment horizontal="center" vertical="center"/>
    </xf>
    <xf numFmtId="0" fontId="14" fillId="0" borderId="0" xfId="0" applyFont="1"/>
    <xf numFmtId="41" fontId="14" fillId="0" borderId="0" xfId="15" applyFont="1"/>
    <xf numFmtId="0" fontId="48" fillId="9" borderId="1" xfId="0" applyFont="1" applyFill="1" applyBorder="1" applyAlignment="1">
      <alignment horizontal="center" vertical="center"/>
    </xf>
    <xf numFmtId="41" fontId="48" fillId="9" borderId="1" xfId="15" applyFont="1" applyFill="1" applyBorder="1" applyAlignment="1">
      <alignment horizontal="center" vertical="center"/>
    </xf>
    <xf numFmtId="41" fontId="48" fillId="9" borderId="3" xfId="15" applyFont="1" applyFill="1" applyBorder="1" applyAlignment="1">
      <alignment horizontal="center" vertical="center" wrapText="1"/>
    </xf>
    <xf numFmtId="41" fontId="48" fillId="9" borderId="15" xfId="15" applyFont="1" applyFill="1" applyBorder="1" applyAlignment="1">
      <alignment horizontal="center" vertical="center"/>
    </xf>
    <xf numFmtId="41" fontId="48" fillId="9" borderId="16" xfId="15" applyFont="1" applyFill="1" applyBorder="1" applyAlignment="1">
      <alignment horizontal="center" vertical="center"/>
    </xf>
    <xf numFmtId="0" fontId="46" fillId="0" borderId="0" xfId="0" applyFont="1"/>
    <xf numFmtId="41" fontId="14" fillId="0" borderId="1" xfId="15" applyFont="1" applyBorder="1"/>
    <xf numFmtId="41" fontId="14" fillId="0" borderId="3" xfId="15" applyFont="1" applyBorder="1"/>
    <xf numFmtId="9" fontId="0" fillId="0" borderId="1" xfId="1" applyFont="1" applyBorder="1" applyAlignment="1">
      <alignment horizontal="center"/>
    </xf>
    <xf numFmtId="9" fontId="49" fillId="0" borderId="1" xfId="0" applyNumberFormat="1" applyFont="1" applyBorder="1" applyAlignment="1">
      <alignment horizontal="center"/>
    </xf>
    <xf numFmtId="9" fontId="49" fillId="0" borderId="15" xfId="0" applyNumberFormat="1" applyFont="1" applyBorder="1" applyAlignment="1">
      <alignment horizontal="center"/>
    </xf>
    <xf numFmtId="0" fontId="0" fillId="0" borderId="35" xfId="0" applyBorder="1"/>
    <xf numFmtId="0" fontId="3" fillId="0" borderId="0" xfId="3"/>
    <xf numFmtId="0" fontId="14" fillId="0" borderId="0" xfId="0" applyFont="1" applyAlignment="1">
      <alignment horizontal="center"/>
    </xf>
    <xf numFmtId="41" fontId="48" fillId="0" borderId="1" xfId="15" applyFont="1" applyBorder="1"/>
    <xf numFmtId="41" fontId="48" fillId="0" borderId="3" xfId="15" applyFont="1" applyBorder="1"/>
    <xf numFmtId="41" fontId="0" fillId="0" borderId="0" xfId="15" applyFont="1"/>
    <xf numFmtId="41" fontId="0" fillId="0" borderId="0" xfId="0" applyNumberFormat="1"/>
    <xf numFmtId="0" fontId="51" fillId="0" borderId="0" xfId="0" applyFont="1"/>
    <xf numFmtId="0" fontId="52" fillId="0" borderId="0" xfId="0" applyFont="1" applyAlignment="1">
      <alignment horizontal="center" vertical="center"/>
    </xf>
    <xf numFmtId="0" fontId="52" fillId="0" borderId="0" xfId="0" applyFont="1" applyAlignment="1">
      <alignment horizontal="center" vertical="center" wrapText="1"/>
    </xf>
    <xf numFmtId="0" fontId="0" fillId="0" borderId="0" xfId="0" applyAlignment="1">
      <alignment horizontal="center" vertical="center"/>
    </xf>
    <xf numFmtId="0" fontId="50" fillId="19" borderId="1" xfId="16" applyNumberFormat="1" applyFont="1" applyBorder="1" applyAlignment="1">
      <alignment horizontal="center" vertical="center" wrapText="1"/>
    </xf>
    <xf numFmtId="0" fontId="50" fillId="19" borderId="1" xfId="16" applyFont="1" applyBorder="1" applyAlignment="1" applyProtection="1">
      <alignment horizontal="center" vertical="center" wrapText="1"/>
    </xf>
    <xf numFmtId="0" fontId="50" fillId="19" borderId="1" xfId="16" applyFont="1" applyBorder="1" applyAlignment="1" applyProtection="1">
      <alignment horizontal="center" vertical="center"/>
    </xf>
    <xf numFmtId="0" fontId="53" fillId="0" borderId="1" xfId="0" applyFont="1" applyBorder="1" applyAlignment="1">
      <alignment wrapText="1"/>
    </xf>
    <xf numFmtId="0" fontId="53" fillId="0" borderId="2" xfId="0" applyFont="1" applyBorder="1" applyAlignment="1">
      <alignment wrapText="1"/>
    </xf>
    <xf numFmtId="0" fontId="53" fillId="0" borderId="36" xfId="0" applyFont="1" applyBorder="1" applyAlignment="1">
      <alignment horizontal="center"/>
    </xf>
    <xf numFmtId="0" fontId="53" fillId="0" borderId="2" xfId="0" applyFont="1" applyBorder="1" applyAlignment="1">
      <alignment horizontal="center"/>
    </xf>
    <xf numFmtId="0" fontId="5" fillId="0" borderId="2" xfId="0" applyFont="1" applyBorder="1" applyAlignment="1">
      <alignment wrapText="1"/>
    </xf>
    <xf numFmtId="0" fontId="4" fillId="0" borderId="1" xfId="0" applyFont="1" applyBorder="1" applyAlignment="1">
      <alignment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15" xfId="0" applyFont="1" applyBorder="1" applyAlignment="1">
      <alignment wrapText="1"/>
    </xf>
    <xf numFmtId="0" fontId="53" fillId="0" borderId="13" xfId="0" applyFont="1" applyBorder="1" applyAlignment="1">
      <alignment wrapText="1"/>
    </xf>
    <xf numFmtId="0" fontId="53" fillId="0" borderId="13" xfId="0" applyFont="1" applyBorder="1" applyAlignment="1">
      <alignment horizontal="center"/>
    </xf>
    <xf numFmtId="0" fontId="5" fillId="0" borderId="13" xfId="0" applyFont="1" applyBorder="1" applyAlignment="1">
      <alignment wrapText="1"/>
    </xf>
    <xf numFmtId="0" fontId="53" fillId="0" borderId="15" xfId="0" applyFont="1" applyBorder="1" applyAlignment="1">
      <alignment horizontal="center" vertical="center" wrapText="1"/>
    </xf>
    <xf numFmtId="0" fontId="53" fillId="0" borderId="13" xfId="0" applyFont="1" applyBorder="1" applyAlignment="1">
      <alignment horizontal="center" vertical="center" wrapText="1"/>
    </xf>
    <xf numFmtId="9" fontId="53" fillId="0" borderId="15" xfId="0" applyNumberFormat="1" applyFont="1" applyBorder="1" applyAlignment="1">
      <alignment horizontal="center" vertical="center" wrapText="1"/>
    </xf>
    <xf numFmtId="9" fontId="53" fillId="0" borderId="13" xfId="0" applyNumberFormat="1" applyFont="1" applyBorder="1" applyAlignment="1">
      <alignment horizontal="center" vertical="center" wrapText="1"/>
    </xf>
    <xf numFmtId="0" fontId="53" fillId="0" borderId="13" xfId="0" applyFont="1" applyBorder="1" applyAlignment="1">
      <alignment horizontal="center" vertical="center"/>
    </xf>
    <xf numFmtId="2" fontId="53" fillId="0" borderId="13" xfId="0" applyNumberFormat="1" applyFont="1" applyBorder="1" applyAlignment="1">
      <alignment horizontal="center" vertical="center"/>
    </xf>
    <xf numFmtId="10" fontId="53" fillId="0" borderId="13" xfId="0" applyNumberFormat="1" applyFont="1" applyBorder="1" applyAlignment="1">
      <alignment horizontal="center" vertical="center" wrapText="1"/>
    </xf>
    <xf numFmtId="167" fontId="53" fillId="0" borderId="15" xfId="0" applyNumberFormat="1" applyFont="1" applyBorder="1" applyAlignment="1">
      <alignment horizontal="center" vertical="center" wrapText="1"/>
    </xf>
    <xf numFmtId="167" fontId="53" fillId="0" borderId="13" xfId="0" applyNumberFormat="1" applyFont="1" applyBorder="1" applyAlignment="1">
      <alignment horizontal="center" vertical="center" wrapText="1"/>
    </xf>
    <xf numFmtId="0" fontId="53" fillId="0" borderId="37" xfId="0" applyFont="1" applyBorder="1" applyAlignment="1">
      <alignment horizontal="center"/>
    </xf>
    <xf numFmtId="0" fontId="53" fillId="0" borderId="38" xfId="0" applyFont="1" applyBorder="1" applyAlignment="1">
      <alignment horizontal="center"/>
    </xf>
    <xf numFmtId="0" fontId="5" fillId="0" borderId="38" xfId="0" applyFont="1" applyBorder="1" applyAlignment="1">
      <alignment wrapText="1"/>
    </xf>
    <xf numFmtId="168" fontId="53" fillId="0" borderId="38" xfId="0" applyNumberFormat="1" applyFont="1" applyBorder="1" applyAlignment="1">
      <alignment horizontal="center" vertical="center" wrapText="1"/>
    </xf>
    <xf numFmtId="0" fontId="53" fillId="0" borderId="38" xfId="0" applyFont="1" applyBorder="1" applyAlignment="1">
      <alignment horizontal="center" vertical="center" wrapText="1"/>
    </xf>
    <xf numFmtId="0" fontId="0" fillId="0" borderId="0" xfId="0" applyAlignment="1">
      <alignment horizontal="center" vertical="center" wrapText="1"/>
    </xf>
    <xf numFmtId="0" fontId="52" fillId="0" borderId="0" xfId="0" applyFont="1" applyAlignment="1">
      <alignment horizontal="left" vertical="center" wrapText="1"/>
    </xf>
    <xf numFmtId="0" fontId="54" fillId="19" borderId="1" xfId="16" applyNumberFormat="1" applyFont="1" applyBorder="1" applyAlignment="1" applyProtection="1">
      <alignment horizontal="center" vertical="center" wrapText="1"/>
    </xf>
    <xf numFmtId="42" fontId="51" fillId="0" borderId="0" xfId="0" applyNumberFormat="1" applyFont="1"/>
    <xf numFmtId="0" fontId="53" fillId="20" borderId="1" xfId="0" applyFont="1" applyFill="1" applyBorder="1"/>
    <xf numFmtId="0" fontId="53" fillId="21" borderId="1" xfId="0" applyFont="1" applyFill="1" applyBorder="1" applyAlignment="1">
      <alignment wrapText="1"/>
    </xf>
    <xf numFmtId="0" fontId="53" fillId="21" borderId="1" xfId="0" applyFont="1" applyFill="1" applyBorder="1" applyAlignment="1">
      <alignment horizontal="center" vertical="center"/>
    </xf>
    <xf numFmtId="0" fontId="53" fillId="21" borderId="1" xfId="0" applyFont="1" applyFill="1" applyBorder="1" applyAlignment="1">
      <alignment horizontal="left" vertical="center" wrapText="1"/>
    </xf>
    <xf numFmtId="0" fontId="53" fillId="21" borderId="1" xfId="0" applyFont="1" applyFill="1" applyBorder="1"/>
    <xf numFmtId="0" fontId="5" fillId="21" borderId="1" xfId="0" applyFont="1" applyFill="1" applyBorder="1" applyAlignment="1">
      <alignment horizontal="center" vertical="center" wrapText="1"/>
    </xf>
    <xf numFmtId="0" fontId="53" fillId="0" borderId="1" xfId="0" applyFont="1" applyBorder="1"/>
    <xf numFmtId="0" fontId="53" fillId="0" borderId="1" xfId="0" applyFont="1" applyBorder="1" applyAlignment="1">
      <alignment horizontal="center" vertical="center"/>
    </xf>
    <xf numFmtId="0" fontId="53" fillId="0" borderId="1" xfId="0" applyFont="1" applyBorder="1" applyAlignment="1">
      <alignment horizontal="left" vertical="center" wrapText="1"/>
    </xf>
    <xf numFmtId="9" fontId="5" fillId="0" borderId="1" xfId="0" applyNumberFormat="1" applyFont="1" applyBorder="1" applyAlignment="1">
      <alignment horizontal="center" vertical="center" wrapText="1"/>
    </xf>
    <xf numFmtId="0" fontId="55" fillId="21" borderId="1" xfId="0" applyFont="1" applyFill="1" applyBorder="1" applyAlignment="1">
      <alignment horizontal="center" vertical="center"/>
    </xf>
    <xf numFmtId="0" fontId="5" fillId="0" borderId="1" xfId="0" applyFont="1" applyBorder="1" applyAlignment="1">
      <alignment horizontal="center" vertical="center" wrapText="1"/>
    </xf>
    <xf numFmtId="0" fontId="55" fillId="11" borderId="1" xfId="0" applyFont="1" applyFill="1" applyBorder="1" applyAlignment="1">
      <alignment horizontal="center" vertical="center"/>
    </xf>
    <xf numFmtId="0" fontId="53" fillId="20" borderId="1" xfId="0" applyFont="1" applyFill="1" applyBorder="1" applyAlignment="1">
      <alignment wrapText="1"/>
    </xf>
    <xf numFmtId="0" fontId="5" fillId="0" borderId="1" xfId="0" applyFont="1" applyBorder="1"/>
    <xf numFmtId="9" fontId="55" fillId="11" borderId="1" xfId="0" applyNumberFormat="1" applyFont="1" applyFill="1" applyBorder="1" applyAlignment="1">
      <alignment horizontal="center" vertical="center"/>
    </xf>
    <xf numFmtId="9" fontId="5" fillId="21" borderId="1" xfId="0" applyNumberFormat="1" applyFont="1" applyFill="1" applyBorder="1" applyAlignment="1">
      <alignment horizontal="center" vertical="center" wrapText="1"/>
    </xf>
    <xf numFmtId="9" fontId="55" fillId="21" borderId="1" xfId="0" applyNumberFormat="1" applyFont="1" applyFill="1" applyBorder="1" applyAlignment="1">
      <alignment horizontal="center" vertical="center"/>
    </xf>
    <xf numFmtId="0" fontId="53" fillId="20" borderId="1" xfId="0" applyFont="1" applyFill="1" applyBorder="1" applyAlignment="1">
      <alignment horizontal="center" vertical="center"/>
    </xf>
    <xf numFmtId="164" fontId="55" fillId="21" borderId="1" xfId="0" applyNumberFormat="1" applyFont="1" applyFill="1" applyBorder="1" applyAlignment="1">
      <alignment horizontal="center" vertical="center"/>
    </xf>
    <xf numFmtId="2" fontId="55" fillId="11" borderId="1" xfId="0" applyNumberFormat="1" applyFont="1" applyFill="1" applyBorder="1" applyAlignment="1">
      <alignment horizontal="center" vertical="center"/>
    </xf>
    <xf numFmtId="1" fontId="55" fillId="21" borderId="1" xfId="0" applyNumberFormat="1" applyFont="1" applyFill="1" applyBorder="1" applyAlignment="1">
      <alignment horizontal="center" vertical="center"/>
    </xf>
    <xf numFmtId="1" fontId="55" fillId="11" borderId="1" xfId="0" applyNumberFormat="1" applyFont="1" applyFill="1" applyBorder="1" applyAlignment="1">
      <alignment horizontal="center" vertical="center"/>
    </xf>
    <xf numFmtId="9" fontId="53" fillId="11" borderId="1" xfId="0" applyNumberFormat="1" applyFont="1" applyFill="1" applyBorder="1" applyAlignment="1">
      <alignment horizontal="center" vertical="center" wrapText="1"/>
    </xf>
    <xf numFmtId="9" fontId="53" fillId="21" borderId="1" xfId="0" applyNumberFormat="1" applyFont="1" applyFill="1" applyBorder="1" applyAlignment="1">
      <alignment horizontal="center" vertical="center" wrapText="1"/>
    </xf>
    <xf numFmtId="0" fontId="53" fillId="20" borderId="1" xfId="0" applyFont="1" applyFill="1" applyBorder="1" applyAlignment="1">
      <alignment horizontal="left" vertical="center" wrapText="1"/>
    </xf>
    <xf numFmtId="0" fontId="5" fillId="20" borderId="1" xfId="0" applyFont="1" applyFill="1" applyBorder="1" applyAlignment="1">
      <alignment horizontal="center" vertical="center" wrapText="1"/>
    </xf>
    <xf numFmtId="0" fontId="57" fillId="0" borderId="1" xfId="17" applyFont="1" applyBorder="1" applyAlignment="1" applyProtection="1">
      <alignment horizontal="center" vertical="center"/>
      <protection locked="0"/>
    </xf>
    <xf numFmtId="0" fontId="5" fillId="0" borderId="1" xfId="0" applyFont="1" applyBorder="1" applyAlignment="1">
      <alignment horizontal="left" vertical="center" wrapText="1"/>
    </xf>
    <xf numFmtId="10" fontId="55" fillId="21" borderId="1" xfId="0" applyNumberFormat="1" applyFont="1" applyFill="1" applyBorder="1" applyAlignment="1">
      <alignment horizontal="center" vertical="center"/>
    </xf>
    <xf numFmtId="9" fontId="53" fillId="0" borderId="1" xfId="0" applyNumberFormat="1" applyFont="1" applyBorder="1" applyAlignment="1">
      <alignment horizontal="center" vertical="center" wrapText="1"/>
    </xf>
    <xf numFmtId="0" fontId="58" fillId="0" borderId="1" xfId="0" applyFont="1" applyBorder="1"/>
    <xf numFmtId="0" fontId="59" fillId="0" borderId="1" xfId="0" applyFont="1" applyBorder="1" applyAlignment="1">
      <alignment horizontal="center" vertical="center" wrapText="1"/>
    </xf>
    <xf numFmtId="9" fontId="5" fillId="20" borderId="1" xfId="0" applyNumberFormat="1" applyFont="1" applyFill="1" applyBorder="1" applyAlignment="1">
      <alignment horizontal="center" vertical="center" wrapText="1"/>
    </xf>
    <xf numFmtId="9" fontId="53" fillId="20" borderId="1" xfId="0" applyNumberFormat="1" applyFont="1" applyFill="1" applyBorder="1" applyAlignment="1">
      <alignment horizontal="center" vertical="center" wrapText="1"/>
    </xf>
    <xf numFmtId="0" fontId="55" fillId="0" borderId="1" xfId="0" applyFont="1" applyBorder="1" applyAlignment="1">
      <alignment horizontal="center" vertical="center"/>
    </xf>
    <xf numFmtId="0" fontId="5" fillId="20" borderId="1" xfId="0" applyFont="1" applyFill="1" applyBorder="1" applyAlignment="1">
      <alignment horizontal="left" vertical="center" wrapText="1"/>
    </xf>
    <xf numFmtId="0" fontId="5" fillId="11" borderId="1" xfId="0" applyFont="1" applyFill="1" applyBorder="1" applyAlignment="1">
      <alignment horizontal="center" vertical="center" wrapText="1"/>
    </xf>
    <xf numFmtId="0" fontId="57" fillId="21" borderId="1" xfId="17" applyFont="1" applyFill="1" applyBorder="1" applyAlignment="1" applyProtection="1">
      <alignment horizontal="center" vertical="center"/>
      <protection locked="0"/>
    </xf>
    <xf numFmtId="0" fontId="53" fillId="0" borderId="1" xfId="0" applyFont="1" applyBorder="1" applyAlignment="1">
      <alignment vertical="center"/>
    </xf>
    <xf numFmtId="9" fontId="53" fillId="0" borderId="1" xfId="0" applyNumberFormat="1" applyFont="1" applyBorder="1" applyAlignment="1">
      <alignment horizontal="center" vertical="center"/>
    </xf>
    <xf numFmtId="0" fontId="53" fillId="20" borderId="1" xfId="0" applyFont="1" applyFill="1" applyBorder="1" applyAlignment="1">
      <alignment vertical="center"/>
    </xf>
    <xf numFmtId="0" fontId="55" fillId="11" borderId="14" xfId="0" applyFont="1" applyFill="1" applyBorder="1" applyAlignment="1">
      <alignment horizontal="center" vertical="center"/>
    </xf>
    <xf numFmtId="0" fontId="53" fillId="20" borderId="3" xfId="0" applyFont="1" applyFill="1" applyBorder="1" applyAlignment="1">
      <alignment horizontal="center" vertical="center" wrapText="1"/>
    </xf>
    <xf numFmtId="0" fontId="55" fillId="21" borderId="17" xfId="0" applyFont="1" applyFill="1" applyBorder="1" applyAlignment="1">
      <alignment horizontal="center" vertical="center"/>
    </xf>
    <xf numFmtId="0" fontId="5" fillId="0" borderId="3" xfId="0" applyFont="1" applyBorder="1" applyAlignment="1">
      <alignment horizontal="center" vertical="center" wrapText="1"/>
    </xf>
    <xf numFmtId="0" fontId="55" fillId="11" borderId="15" xfId="0" applyFont="1" applyFill="1" applyBorder="1" applyAlignment="1">
      <alignment horizontal="center" vertical="center"/>
    </xf>
    <xf numFmtId="0" fontId="53" fillId="0" borderId="1" xfId="0" applyFont="1" applyBorder="1" applyAlignment="1">
      <alignment horizontal="left" vertical="center"/>
    </xf>
    <xf numFmtId="0" fontId="52" fillId="0" borderId="9" xfId="0" applyFont="1" applyBorder="1" applyAlignment="1">
      <alignment horizontal="center" vertical="center"/>
    </xf>
    <xf numFmtId="0" fontId="52" fillId="0" borderId="14" xfId="0" applyFont="1" applyBorder="1" applyAlignment="1">
      <alignment horizontal="center" vertical="center"/>
    </xf>
    <xf numFmtId="9" fontId="52" fillId="0" borderId="14" xfId="0" applyNumberFormat="1" applyFont="1" applyBorder="1" applyAlignment="1">
      <alignment horizontal="center" vertical="center"/>
    </xf>
    <xf numFmtId="9" fontId="57" fillId="0" borderId="14" xfId="0" applyNumberFormat="1" applyFont="1" applyBorder="1" applyAlignment="1">
      <alignment horizontal="center" vertical="center"/>
    </xf>
    <xf numFmtId="0" fontId="53" fillId="0" borderId="1" xfId="0" applyFont="1" applyBorder="1" applyAlignment="1">
      <alignment vertical="center" wrapText="1"/>
    </xf>
    <xf numFmtId="9" fontId="57" fillId="21" borderId="14" xfId="0" applyNumberFormat="1" applyFont="1" applyFill="1" applyBorder="1" applyAlignment="1">
      <alignment horizontal="center" vertical="center"/>
    </xf>
    <xf numFmtId="9" fontId="52" fillId="0" borderId="0" xfId="1" applyFont="1" applyFill="1" applyBorder="1" applyAlignment="1" applyProtection="1">
      <alignment horizontal="center" vertical="center"/>
    </xf>
    <xf numFmtId="16" fontId="52" fillId="0" borderId="0" xfId="0" applyNumberFormat="1" applyFont="1" applyAlignment="1">
      <alignment horizontal="center" vertical="center"/>
    </xf>
    <xf numFmtId="0" fontId="9" fillId="7" borderId="8" xfId="0" applyFont="1" applyFill="1" applyBorder="1" applyAlignment="1">
      <alignment horizontal="center" vertical="center"/>
    </xf>
    <xf numFmtId="0" fontId="9" fillId="7" borderId="7" xfId="0" applyFont="1" applyFill="1" applyBorder="1" applyAlignment="1">
      <alignment horizontal="center" vertical="center"/>
    </xf>
    <xf numFmtId="0" fontId="9" fillId="7" borderId="9" xfId="0" applyFont="1" applyFill="1" applyBorder="1" applyAlignment="1">
      <alignment horizontal="center" vertical="center"/>
    </xf>
    <xf numFmtId="0" fontId="9" fillId="7" borderId="12" xfId="0" applyFont="1" applyFill="1" applyBorder="1" applyAlignment="1">
      <alignment horizontal="center" vertical="center"/>
    </xf>
    <xf numFmtId="0" fontId="9" fillId="7" borderId="6" xfId="0" applyFont="1" applyFill="1" applyBorder="1" applyAlignment="1">
      <alignment horizontal="center" vertical="center"/>
    </xf>
    <xf numFmtId="0" fontId="9" fillId="7" borderId="13" xfId="0" applyFont="1" applyFill="1" applyBorder="1" applyAlignment="1">
      <alignment horizontal="center" vertical="center"/>
    </xf>
    <xf numFmtId="0" fontId="5" fillId="2" borderId="8" xfId="0" applyFont="1" applyFill="1" applyBorder="1" applyAlignment="1" applyProtection="1">
      <alignment horizontal="center" vertical="center" wrapText="1"/>
      <protection locked="0"/>
    </xf>
    <xf numFmtId="0" fontId="5" fillId="2" borderId="7" xfId="0" applyFont="1" applyFill="1" applyBorder="1" applyAlignment="1" applyProtection="1">
      <alignment horizontal="center" vertical="center"/>
      <protection locked="0"/>
    </xf>
    <xf numFmtId="0" fontId="5" fillId="10" borderId="7" xfId="0" applyFont="1" applyFill="1" applyBorder="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5" fillId="2" borderId="10" xfId="0" applyFont="1" applyFill="1" applyBorder="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5" fillId="10" borderId="0" xfId="0" applyFont="1" applyFill="1" applyAlignment="1" applyProtection="1">
      <alignment horizontal="center" vertical="center"/>
      <protection locked="0"/>
    </xf>
    <xf numFmtId="0" fontId="5" fillId="2" borderId="5" xfId="0" applyFont="1" applyFill="1" applyBorder="1" applyAlignment="1" applyProtection="1">
      <alignment horizontal="center" vertical="center"/>
      <protection locked="0"/>
    </xf>
    <xf numFmtId="0" fontId="5" fillId="2" borderId="12" xfId="0" applyFont="1" applyFill="1" applyBorder="1" applyAlignment="1" applyProtection="1">
      <alignment horizontal="center" vertical="center"/>
      <protection locked="0"/>
    </xf>
    <xf numFmtId="0" fontId="5" fillId="2" borderId="6" xfId="0" applyFont="1" applyFill="1" applyBorder="1" applyAlignment="1" applyProtection="1">
      <alignment horizontal="center" vertical="center"/>
      <protection locked="0"/>
    </xf>
    <xf numFmtId="0" fontId="5" fillId="10" borderId="6" xfId="0" applyFont="1" applyFill="1" applyBorder="1" applyAlignment="1" applyProtection="1">
      <alignment horizontal="center" vertical="center"/>
      <protection locked="0"/>
    </xf>
    <xf numFmtId="0" fontId="5" fillId="2" borderId="13" xfId="0" applyFont="1" applyFill="1" applyBorder="1" applyAlignment="1" applyProtection="1">
      <alignment horizontal="center" vertical="center"/>
      <protection locked="0"/>
    </xf>
    <xf numFmtId="0" fontId="9" fillId="6" borderId="3" xfId="0" applyFont="1" applyFill="1" applyBorder="1" applyAlignment="1">
      <alignment horizontal="center" vertical="center"/>
    </xf>
    <xf numFmtId="0" fontId="9" fillId="6" borderId="4" xfId="0" applyFont="1" applyFill="1" applyBorder="1" applyAlignment="1">
      <alignment horizontal="center" vertical="center"/>
    </xf>
    <xf numFmtId="0" fontId="9" fillId="6" borderId="2" xfId="0" applyFont="1" applyFill="1" applyBorder="1" applyAlignment="1">
      <alignment horizontal="center" vertical="center"/>
    </xf>
    <xf numFmtId="0" fontId="5" fillId="0" borderId="3" xfId="0" applyFont="1" applyBorder="1" applyAlignment="1" applyProtection="1">
      <alignment horizontal="left" vertical="center"/>
      <protection locked="0"/>
    </xf>
    <xf numFmtId="0" fontId="5" fillId="0" borderId="4" xfId="0" applyFont="1" applyBorder="1" applyAlignment="1" applyProtection="1">
      <alignment horizontal="left" vertical="center"/>
      <protection locked="0"/>
    </xf>
    <xf numFmtId="0" fontId="5" fillId="0" borderId="4" xfId="0" applyFont="1" applyBorder="1" applyAlignment="1" applyProtection="1">
      <alignment vertical="center"/>
      <protection locked="0"/>
    </xf>
    <xf numFmtId="0" fontId="5" fillId="0" borderId="4" xfId="0" applyFont="1" applyBorder="1" applyAlignment="1" applyProtection="1">
      <alignment horizontal="center" vertical="center"/>
      <protection locked="0"/>
    </xf>
    <xf numFmtId="0" fontId="5" fillId="0" borderId="2" xfId="0" applyFont="1" applyBorder="1" applyAlignment="1" applyProtection="1">
      <alignment horizontal="left" vertical="center"/>
      <protection locked="0"/>
    </xf>
    <xf numFmtId="0" fontId="9" fillId="6" borderId="8" xfId="0" applyFont="1" applyFill="1" applyBorder="1" applyAlignment="1">
      <alignment horizontal="center" vertical="center"/>
    </xf>
    <xf numFmtId="0" fontId="9" fillId="6" borderId="9" xfId="0" applyFont="1" applyFill="1" applyBorder="1" applyAlignment="1">
      <alignment horizontal="center" vertical="center"/>
    </xf>
    <xf numFmtId="0" fontId="9" fillId="6" borderId="10" xfId="0" applyFont="1" applyFill="1" applyBorder="1" applyAlignment="1">
      <alignment horizontal="center" vertical="center"/>
    </xf>
    <xf numFmtId="0" fontId="9" fillId="6" borderId="5" xfId="0" applyFont="1" applyFill="1" applyBorder="1" applyAlignment="1">
      <alignment horizontal="center" vertical="center"/>
    </xf>
    <xf numFmtId="0" fontId="9" fillId="6" borderId="12" xfId="0" applyFont="1" applyFill="1" applyBorder="1" applyAlignment="1">
      <alignment horizontal="center" vertical="center"/>
    </xf>
    <xf numFmtId="0" fontId="9" fillId="6" borderId="13" xfId="0" applyFont="1" applyFill="1" applyBorder="1" applyAlignment="1">
      <alignment horizontal="center" vertical="center"/>
    </xf>
    <xf numFmtId="0" fontId="9" fillId="6" borderId="7" xfId="0" applyFont="1" applyFill="1" applyBorder="1" applyAlignment="1">
      <alignment vertical="center"/>
    </xf>
    <xf numFmtId="0" fontId="9" fillId="6" borderId="7" xfId="0" applyFont="1" applyFill="1" applyBorder="1" applyAlignment="1">
      <alignment horizontal="center" vertical="center"/>
    </xf>
    <xf numFmtId="0" fontId="9" fillId="6" borderId="6" xfId="0" applyFont="1" applyFill="1" applyBorder="1" applyAlignment="1">
      <alignment vertical="center"/>
    </xf>
    <xf numFmtId="0" fontId="9" fillId="6" borderId="6" xfId="0" applyFont="1" applyFill="1" applyBorder="1" applyAlignment="1">
      <alignment horizontal="center" vertical="center"/>
    </xf>
    <xf numFmtId="0" fontId="9" fillId="8" borderId="8" xfId="0" applyFont="1" applyFill="1" applyBorder="1" applyAlignment="1">
      <alignment horizontal="center" vertical="center"/>
    </xf>
    <xf numFmtId="0" fontId="9" fillId="8" borderId="9" xfId="0" applyFont="1" applyFill="1" applyBorder="1" applyAlignment="1">
      <alignment horizontal="center" vertical="center"/>
    </xf>
    <xf numFmtId="0" fontId="9" fillId="8" borderId="12" xfId="0" applyFont="1" applyFill="1" applyBorder="1" applyAlignment="1">
      <alignment horizontal="center" vertical="center"/>
    </xf>
    <xf numFmtId="0" fontId="9" fillId="8" borderId="13" xfId="0" applyFont="1" applyFill="1" applyBorder="1" applyAlignment="1">
      <alignment horizontal="center" vertical="center"/>
    </xf>
    <xf numFmtId="0" fontId="0" fillId="0" borderId="0" xfId="0" applyAlignment="1">
      <alignment horizontal="center"/>
    </xf>
    <xf numFmtId="0" fontId="31" fillId="0" borderId="0" xfId="0" applyFont="1" applyAlignment="1">
      <alignment horizontal="center" vertical="center" wrapText="1"/>
    </xf>
    <xf numFmtId="0" fontId="14" fillId="0" borderId="8" xfId="0" applyFont="1" applyBorder="1" applyAlignment="1">
      <alignment horizontal="center" vertical="center"/>
    </xf>
    <xf numFmtId="0" fontId="14" fillId="0" borderId="9" xfId="0" applyFont="1" applyBorder="1" applyAlignment="1">
      <alignment horizontal="center" vertical="center"/>
    </xf>
    <xf numFmtId="0" fontId="0" fillId="0" borderId="1" xfId="0" applyBorder="1" applyAlignment="1">
      <alignment horizontal="center"/>
    </xf>
    <xf numFmtId="0" fontId="47" fillId="0" borderId="10" xfId="0" applyFont="1" applyBorder="1" applyAlignment="1">
      <alignment horizontal="center" vertical="center" wrapText="1"/>
    </xf>
    <xf numFmtId="0" fontId="47" fillId="0" borderId="0" xfId="0" applyFont="1" applyAlignment="1">
      <alignment horizontal="center" vertical="center" wrapText="1"/>
    </xf>
    <xf numFmtId="41" fontId="48" fillId="9" borderId="1" xfId="15" applyFont="1" applyFill="1" applyBorder="1" applyAlignment="1">
      <alignment horizontal="center"/>
    </xf>
    <xf numFmtId="0" fontId="4" fillId="9" borderId="8" xfId="0" applyFont="1" applyFill="1" applyBorder="1" applyAlignment="1" applyProtection="1">
      <alignment horizontal="center" vertical="center" wrapText="1"/>
      <protection hidden="1"/>
    </xf>
    <xf numFmtId="0" fontId="4" fillId="9" borderId="7" xfId="0" applyFont="1" applyFill="1" applyBorder="1" applyAlignment="1" applyProtection="1">
      <alignment horizontal="center" vertical="center" wrapText="1"/>
      <protection hidden="1"/>
    </xf>
    <xf numFmtId="0" fontId="4" fillId="9" borderId="9" xfId="0" applyFont="1" applyFill="1" applyBorder="1" applyAlignment="1" applyProtection="1">
      <alignment horizontal="center" vertical="center" wrapText="1"/>
      <protection hidden="1"/>
    </xf>
    <xf numFmtId="0" fontId="4" fillId="9" borderId="12" xfId="0" applyFont="1" applyFill="1" applyBorder="1" applyAlignment="1" applyProtection="1">
      <alignment horizontal="center" vertical="center" wrapText="1"/>
      <protection hidden="1"/>
    </xf>
    <xf numFmtId="0" fontId="4" fillId="9" borderId="6" xfId="0" applyFont="1" applyFill="1" applyBorder="1" applyAlignment="1" applyProtection="1">
      <alignment horizontal="center" vertical="center" wrapText="1"/>
      <protection hidden="1"/>
    </xf>
    <xf numFmtId="0" fontId="4" fillId="9" borderId="13" xfId="0" applyFont="1" applyFill="1" applyBorder="1" applyAlignment="1" applyProtection="1">
      <alignment horizontal="center" vertical="center" wrapText="1"/>
      <protection hidden="1"/>
    </xf>
    <xf numFmtId="0" fontId="4" fillId="9" borderId="1" xfId="0" applyFont="1" applyFill="1" applyBorder="1" applyAlignment="1" applyProtection="1">
      <alignment horizontal="center" vertical="center" wrapText="1"/>
      <protection hidden="1"/>
    </xf>
    <xf numFmtId="0" fontId="28" fillId="15" borderId="20" xfId="0" applyFont="1" applyFill="1" applyBorder="1" applyAlignment="1" applyProtection="1">
      <alignment horizontal="center" vertical="center" wrapText="1"/>
      <protection hidden="1"/>
    </xf>
    <xf numFmtId="0" fontId="28" fillId="15" borderId="26" xfId="0" applyFont="1" applyFill="1" applyBorder="1" applyAlignment="1" applyProtection="1">
      <alignment horizontal="center" vertical="center" wrapText="1"/>
      <protection hidden="1"/>
    </xf>
    <xf numFmtId="0" fontId="28" fillId="9" borderId="21" xfId="0" applyFont="1" applyFill="1" applyBorder="1" applyAlignment="1" applyProtection="1">
      <alignment horizontal="center" vertical="center" wrapText="1"/>
      <protection hidden="1"/>
    </xf>
    <xf numFmtId="0" fontId="28" fillId="9" borderId="26" xfId="0" applyFont="1" applyFill="1" applyBorder="1" applyAlignment="1" applyProtection="1">
      <alignment horizontal="center" vertical="center" wrapText="1"/>
      <protection hidden="1"/>
    </xf>
    <xf numFmtId="0" fontId="28" fillId="9" borderId="22" xfId="0" applyFont="1" applyFill="1" applyBorder="1" applyAlignment="1" applyProtection="1">
      <alignment horizontal="center" vertical="center" wrapText="1"/>
      <protection hidden="1"/>
    </xf>
    <xf numFmtId="0" fontId="4" fillId="15" borderId="21" xfId="0" applyFont="1" applyFill="1" applyBorder="1" applyAlignment="1" applyProtection="1">
      <alignment horizontal="center" vertical="center" wrapText="1"/>
      <protection hidden="1"/>
    </xf>
    <xf numFmtId="0" fontId="4" fillId="15" borderId="26" xfId="0" applyFont="1" applyFill="1" applyBorder="1" applyAlignment="1" applyProtection="1">
      <alignment horizontal="center" vertical="center" wrapText="1"/>
      <protection hidden="1"/>
    </xf>
    <xf numFmtId="0" fontId="4" fillId="15" borderId="22" xfId="0" applyFont="1" applyFill="1" applyBorder="1" applyAlignment="1" applyProtection="1">
      <alignment horizontal="center" vertical="center" wrapText="1"/>
      <protection hidden="1"/>
    </xf>
    <xf numFmtId="0" fontId="9" fillId="2" borderId="18" xfId="0" applyFont="1" applyFill="1" applyBorder="1" applyAlignment="1" applyProtection="1">
      <alignment horizontal="left" vertical="center"/>
      <protection hidden="1"/>
    </xf>
    <xf numFmtId="0" fontId="9" fillId="2" borderId="19" xfId="0" applyFont="1" applyFill="1" applyBorder="1" applyAlignment="1" applyProtection="1">
      <alignment horizontal="left" vertical="center"/>
      <protection hidden="1"/>
    </xf>
    <xf numFmtId="0" fontId="9" fillId="2" borderId="23" xfId="0" applyFont="1" applyFill="1" applyBorder="1" applyAlignment="1" applyProtection="1">
      <alignment horizontal="left" vertical="center"/>
      <protection hidden="1"/>
    </xf>
    <xf numFmtId="0" fontId="9" fillId="2" borderId="24" xfId="0" applyFont="1" applyFill="1" applyBorder="1" applyAlignment="1" applyProtection="1">
      <alignment horizontal="left" vertical="center"/>
      <protection hidden="1"/>
    </xf>
    <xf numFmtId="0" fontId="28" fillId="2" borderId="21" xfId="0" applyFont="1" applyFill="1" applyBorder="1" applyAlignment="1" applyProtection="1">
      <alignment horizontal="center" vertical="center"/>
      <protection hidden="1"/>
    </xf>
    <xf numFmtId="0" fontId="28" fillId="2" borderId="22" xfId="0" applyFont="1" applyFill="1" applyBorder="1" applyAlignment="1" applyProtection="1">
      <alignment horizontal="center" vertical="center"/>
      <protection hidden="1"/>
    </xf>
    <xf numFmtId="0" fontId="28" fillId="2" borderId="11" xfId="0" applyFont="1" applyFill="1" applyBorder="1" applyAlignment="1" applyProtection="1">
      <alignment horizontal="center" vertical="center"/>
      <protection hidden="1"/>
    </xf>
    <xf numFmtId="0" fontId="28" fillId="2" borderId="25" xfId="0" applyFont="1" applyFill="1" applyBorder="1" applyAlignment="1" applyProtection="1">
      <alignment horizontal="center" vertical="center"/>
      <protection hidden="1"/>
    </xf>
    <xf numFmtId="0" fontId="9" fillId="0" borderId="21" xfId="0" applyFont="1" applyBorder="1" applyAlignment="1" applyProtection="1">
      <alignment horizontal="center" vertical="center" wrapText="1"/>
      <protection hidden="1"/>
    </xf>
    <xf numFmtId="0" fontId="9" fillId="0" borderId="22" xfId="0" applyFont="1" applyBorder="1" applyAlignment="1" applyProtection="1">
      <alignment horizontal="center" vertical="center" wrapText="1"/>
      <protection hidden="1"/>
    </xf>
    <xf numFmtId="0" fontId="28" fillId="14" borderId="21" xfId="0" applyFont="1" applyFill="1" applyBorder="1" applyAlignment="1" applyProtection="1">
      <alignment horizontal="center" vertical="center" wrapText="1"/>
      <protection hidden="1"/>
    </xf>
    <xf numFmtId="0" fontId="28" fillId="14" borderId="26" xfId="0" applyFont="1" applyFill="1" applyBorder="1" applyAlignment="1" applyProtection="1">
      <alignment horizontal="center" vertical="center" wrapText="1"/>
      <protection hidden="1"/>
    </xf>
    <xf numFmtId="0" fontId="9" fillId="2" borderId="8" xfId="0" applyFont="1" applyFill="1" applyBorder="1" applyAlignment="1">
      <alignment horizontal="center"/>
    </xf>
    <xf numFmtId="0" fontId="9" fillId="2" borderId="9" xfId="0" applyFont="1" applyFill="1" applyBorder="1" applyAlignment="1">
      <alignment horizontal="center"/>
    </xf>
    <xf numFmtId="0" fontId="9" fillId="2" borderId="10" xfId="0" applyFont="1" applyFill="1" applyBorder="1" applyAlignment="1">
      <alignment horizontal="center"/>
    </xf>
    <xf numFmtId="0" fontId="9" fillId="2" borderId="5" xfId="0" applyFont="1" applyFill="1" applyBorder="1" applyAlignment="1">
      <alignment horizontal="center"/>
    </xf>
    <xf numFmtId="0" fontId="9" fillId="2" borderId="12" xfId="0" applyFont="1" applyFill="1" applyBorder="1" applyAlignment="1">
      <alignment horizontal="center"/>
    </xf>
    <xf numFmtId="0" fontId="9" fillId="2" borderId="13" xfId="0" applyFont="1" applyFill="1" applyBorder="1" applyAlignment="1">
      <alignment horizontal="center"/>
    </xf>
    <xf numFmtId="0" fontId="17" fillId="2" borderId="1" xfId="0" applyFont="1" applyFill="1" applyBorder="1" applyAlignment="1">
      <alignment horizontal="center" vertical="center" wrapText="1"/>
    </xf>
    <xf numFmtId="0" fontId="17" fillId="2" borderId="3" xfId="4" applyFont="1" applyFill="1" applyBorder="1" applyAlignment="1">
      <alignment horizontal="left" vertical="center" wrapText="1"/>
    </xf>
    <xf numFmtId="0" fontId="17" fillId="2" borderId="4" xfId="4" applyFont="1" applyFill="1" applyBorder="1" applyAlignment="1">
      <alignment horizontal="left" vertical="center" wrapText="1"/>
    </xf>
    <xf numFmtId="0" fontId="17" fillId="2" borderId="2" xfId="4" applyFont="1" applyFill="1" applyBorder="1" applyAlignment="1">
      <alignment horizontal="left" vertical="center" wrapText="1"/>
    </xf>
    <xf numFmtId="0" fontId="18" fillId="0" borderId="14" xfId="7" applyFont="1" applyBorder="1" applyAlignment="1" applyProtection="1">
      <alignment horizontal="center" vertical="center" wrapText="1"/>
      <protection locked="0"/>
    </xf>
    <xf numFmtId="0" fontId="18" fillId="0" borderId="15" xfId="7" applyFont="1" applyBorder="1" applyAlignment="1" applyProtection="1">
      <alignment horizontal="center" vertical="center" wrapText="1"/>
      <protection locked="0"/>
    </xf>
    <xf numFmtId="0" fontId="3" fillId="13" borderId="1" xfId="7" applyFill="1" applyBorder="1" applyAlignment="1" applyProtection="1">
      <alignment horizontal="center"/>
      <protection locked="0"/>
    </xf>
    <xf numFmtId="0" fontId="17" fillId="13" borderId="8" xfId="7" applyFont="1" applyFill="1" applyBorder="1" applyAlignment="1" applyProtection="1">
      <alignment horizontal="center" vertical="center" wrapText="1"/>
      <protection locked="0"/>
    </xf>
    <xf numFmtId="0" fontId="17" fillId="13" borderId="7" xfId="7" applyFont="1" applyFill="1" applyBorder="1" applyAlignment="1" applyProtection="1">
      <alignment horizontal="center" vertical="center" wrapText="1"/>
      <protection locked="0"/>
    </xf>
    <xf numFmtId="0" fontId="17" fillId="13" borderId="9" xfId="7" applyFont="1" applyFill="1" applyBorder="1" applyAlignment="1" applyProtection="1">
      <alignment horizontal="center" vertical="center" wrapText="1"/>
      <protection locked="0"/>
    </xf>
    <xf numFmtId="0" fontId="17" fillId="13" borderId="10" xfId="7" applyFont="1" applyFill="1" applyBorder="1" applyAlignment="1" applyProtection="1">
      <alignment horizontal="center" vertical="center" wrapText="1"/>
      <protection locked="0"/>
    </xf>
    <xf numFmtId="0" fontId="17" fillId="13" borderId="0" xfId="7" applyFont="1" applyFill="1" applyAlignment="1" applyProtection="1">
      <alignment horizontal="center" vertical="center" wrapText="1"/>
      <protection locked="0"/>
    </xf>
    <xf numFmtId="0" fontId="17" fillId="13" borderId="5" xfId="7" applyFont="1" applyFill="1" applyBorder="1" applyAlignment="1" applyProtection="1">
      <alignment horizontal="center" vertical="center" wrapText="1"/>
      <protection locked="0"/>
    </xf>
    <xf numFmtId="0" fontId="17" fillId="13" borderId="12" xfId="7" applyFont="1" applyFill="1" applyBorder="1" applyAlignment="1" applyProtection="1">
      <alignment horizontal="center" vertical="center" wrapText="1"/>
      <protection locked="0"/>
    </xf>
    <xf numFmtId="0" fontId="17" fillId="13" borderId="6" xfId="7" applyFont="1" applyFill="1" applyBorder="1" applyAlignment="1" applyProtection="1">
      <alignment horizontal="center" vertical="center" wrapText="1"/>
      <protection locked="0"/>
    </xf>
    <xf numFmtId="0" fontId="17" fillId="13" borderId="13" xfId="7" applyFont="1" applyFill="1" applyBorder="1" applyAlignment="1" applyProtection="1">
      <alignment horizontal="center" vertical="center" wrapText="1"/>
      <protection locked="0"/>
    </xf>
    <xf numFmtId="0" fontId="18" fillId="13" borderId="0" xfId="7" applyFont="1" applyFill="1" applyAlignment="1" applyProtection="1">
      <alignment horizontal="center" vertical="top"/>
      <protection locked="0"/>
    </xf>
    <xf numFmtId="0" fontId="18" fillId="13" borderId="0" xfId="7" applyFont="1" applyFill="1" applyAlignment="1" applyProtection="1">
      <alignment horizontal="right" vertical="top"/>
      <protection locked="0"/>
    </xf>
    <xf numFmtId="0" fontId="18" fillId="14" borderId="3" xfId="7" applyFont="1" applyFill="1" applyBorder="1" applyAlignment="1" applyProtection="1">
      <alignment horizontal="center" vertical="center"/>
      <protection locked="0"/>
    </xf>
    <xf numFmtId="0" fontId="18" fillId="14" borderId="4" xfId="7" applyFont="1" applyFill="1" applyBorder="1" applyAlignment="1" applyProtection="1">
      <alignment horizontal="center" vertical="center"/>
      <protection locked="0"/>
    </xf>
    <xf numFmtId="0" fontId="18" fillId="14" borderId="2" xfId="7" applyFont="1" applyFill="1" applyBorder="1" applyAlignment="1" applyProtection="1">
      <alignment horizontal="center" vertical="center"/>
      <protection locked="0"/>
    </xf>
    <xf numFmtId="0" fontId="18" fillId="15" borderId="3" xfId="7" applyFont="1" applyFill="1" applyBorder="1" applyAlignment="1" applyProtection="1">
      <alignment horizontal="center" vertical="center"/>
      <protection locked="0"/>
    </xf>
    <xf numFmtId="0" fontId="18" fillId="15" borderId="4" xfId="7" applyFont="1" applyFill="1" applyBorder="1" applyAlignment="1" applyProtection="1">
      <alignment horizontal="center" vertical="center"/>
      <protection locked="0"/>
    </xf>
    <xf numFmtId="0" fontId="18" fillId="15" borderId="2" xfId="7" applyFont="1" applyFill="1" applyBorder="1" applyAlignment="1" applyProtection="1">
      <alignment horizontal="center" vertical="center"/>
      <protection locked="0"/>
    </xf>
    <xf numFmtId="0" fontId="18" fillId="9" borderId="1" xfId="7" applyFont="1" applyFill="1" applyBorder="1" applyAlignment="1" applyProtection="1">
      <alignment horizontal="center" vertical="center"/>
      <protection locked="0"/>
    </xf>
    <xf numFmtId="0" fontId="18" fillId="13" borderId="12" xfId="7" applyFont="1" applyFill="1" applyBorder="1" applyAlignment="1" applyProtection="1">
      <alignment horizontal="center" vertical="center"/>
      <protection locked="0"/>
    </xf>
    <xf numFmtId="0" fontId="18" fillId="13" borderId="6" xfId="7" applyFont="1" applyFill="1" applyBorder="1" applyAlignment="1" applyProtection="1">
      <alignment horizontal="center" vertical="center"/>
      <protection locked="0"/>
    </xf>
    <xf numFmtId="0" fontId="18" fillId="13" borderId="13" xfId="7" applyFont="1" applyFill="1" applyBorder="1" applyAlignment="1" applyProtection="1">
      <alignment horizontal="center" vertical="center"/>
      <protection locked="0"/>
    </xf>
    <xf numFmtId="0" fontId="18" fillId="0" borderId="1" xfId="7" applyFont="1" applyBorder="1" applyAlignment="1" applyProtection="1">
      <alignment horizontal="center" vertical="center"/>
      <protection locked="0"/>
    </xf>
    <xf numFmtId="0" fontId="18" fillId="13" borderId="14" xfId="7" applyFont="1" applyFill="1" applyBorder="1" applyAlignment="1" applyProtection="1">
      <alignment horizontal="center" vertical="center" wrapText="1"/>
      <protection locked="0"/>
    </xf>
    <xf numFmtId="0" fontId="18" fillId="13" borderId="15" xfId="7" applyFont="1" applyFill="1" applyBorder="1" applyAlignment="1" applyProtection="1">
      <alignment horizontal="center" vertical="center" wrapText="1"/>
      <protection locked="0"/>
    </xf>
    <xf numFmtId="0" fontId="18" fillId="13" borderId="3" xfId="7" applyFont="1" applyFill="1" applyBorder="1" applyAlignment="1" applyProtection="1">
      <alignment horizontal="center" vertical="center"/>
      <protection locked="0"/>
    </xf>
    <xf numFmtId="0" fontId="18" fillId="13" borderId="4" xfId="7" applyFont="1" applyFill="1" applyBorder="1" applyAlignment="1" applyProtection="1">
      <alignment horizontal="center" vertical="center"/>
      <protection locked="0"/>
    </xf>
    <xf numFmtId="0" fontId="18" fillId="13" borderId="2" xfId="7" applyFont="1" applyFill="1" applyBorder="1" applyAlignment="1" applyProtection="1">
      <alignment horizontal="center" vertical="center"/>
      <protection locked="0"/>
    </xf>
    <xf numFmtId="0" fontId="3" fillId="13" borderId="14" xfId="7" applyFill="1" applyBorder="1" applyAlignment="1" applyProtection="1">
      <alignment horizontal="center" vertical="center" wrapText="1"/>
      <protection locked="0"/>
    </xf>
    <xf numFmtId="0" fontId="3" fillId="13" borderId="16" xfId="7" applyFill="1" applyBorder="1" applyAlignment="1" applyProtection="1">
      <alignment horizontal="center" vertical="center" wrapText="1"/>
      <protection locked="0"/>
    </xf>
    <xf numFmtId="0" fontId="3" fillId="13" borderId="15" xfId="7" applyFill="1" applyBorder="1" applyAlignment="1" applyProtection="1">
      <alignment horizontal="center" vertical="center" wrapText="1"/>
      <protection locked="0"/>
    </xf>
    <xf numFmtId="0" fontId="3" fillId="13" borderId="14" xfId="7" applyFill="1" applyBorder="1" applyAlignment="1" applyProtection="1">
      <alignment horizontal="justify" vertical="center" wrapText="1"/>
      <protection locked="0"/>
    </xf>
    <xf numFmtId="0" fontId="3" fillId="13" borderId="16" xfId="7" applyFill="1" applyBorder="1" applyAlignment="1" applyProtection="1">
      <alignment horizontal="justify" vertical="center" wrapText="1"/>
      <protection locked="0"/>
    </xf>
    <xf numFmtId="0" fontId="3" fillId="13" borderId="15" xfId="7" applyFill="1" applyBorder="1" applyAlignment="1" applyProtection="1">
      <alignment horizontal="justify" vertical="center" wrapText="1"/>
      <protection locked="0"/>
    </xf>
    <xf numFmtId="0" fontId="3" fillId="13" borderId="14" xfId="7" applyFill="1" applyBorder="1" applyAlignment="1" applyProtection="1">
      <alignment horizontal="center" vertical="center"/>
      <protection locked="0"/>
    </xf>
    <xf numFmtId="0" fontId="3" fillId="13" borderId="16" xfId="7" applyFill="1" applyBorder="1" applyAlignment="1" applyProtection="1">
      <alignment horizontal="center" vertical="center"/>
      <protection locked="0"/>
    </xf>
    <xf numFmtId="0" fontId="3" fillId="13" borderId="15" xfId="7" applyFill="1" applyBorder="1" applyAlignment="1" applyProtection="1">
      <alignment horizontal="center" vertical="center"/>
      <protection locked="0"/>
    </xf>
    <xf numFmtId="0" fontId="18" fillId="2" borderId="1" xfId="7" applyFont="1" applyFill="1" applyBorder="1" applyAlignment="1" applyProtection="1">
      <alignment horizontal="center" vertical="center" wrapText="1"/>
      <protection locked="0"/>
    </xf>
    <xf numFmtId="0" fontId="18" fillId="0" borderId="1" xfId="7" applyFont="1" applyBorder="1" applyAlignment="1" applyProtection="1">
      <alignment horizontal="center" vertical="center" wrapText="1"/>
      <protection locked="0"/>
    </xf>
    <xf numFmtId="0" fontId="18" fillId="0" borderId="3" xfId="7" applyFont="1" applyBorder="1" applyAlignment="1" applyProtection="1">
      <alignment horizontal="center" vertical="center"/>
      <protection locked="0"/>
    </xf>
    <xf numFmtId="0" fontId="18" fillId="0" borderId="4" xfId="7" applyFont="1" applyBorder="1" applyAlignment="1" applyProtection="1">
      <alignment horizontal="center" vertical="center"/>
      <protection locked="0"/>
    </xf>
    <xf numFmtId="0" fontId="3" fillId="16" borderId="14" xfId="7" applyFill="1" applyBorder="1" applyAlignment="1">
      <alignment horizontal="center" vertical="center"/>
    </xf>
    <xf numFmtId="0" fontId="3" fillId="16" borderId="16" xfId="7" applyFill="1" applyBorder="1" applyAlignment="1">
      <alignment horizontal="center" vertical="center"/>
    </xf>
    <xf numFmtId="0" fontId="3" fillId="16" borderId="15" xfId="7" applyFill="1" applyBorder="1" applyAlignment="1">
      <alignment horizontal="center" vertical="center"/>
    </xf>
    <xf numFmtId="0" fontId="3" fillId="0" borderId="14" xfId="7" applyBorder="1" applyAlignment="1" applyProtection="1">
      <alignment horizontal="center" vertical="center"/>
      <protection locked="0"/>
    </xf>
    <xf numFmtId="0" fontId="3" fillId="0" borderId="16" xfId="7" applyBorder="1" applyAlignment="1" applyProtection="1">
      <alignment horizontal="center" vertical="center"/>
      <protection locked="0"/>
    </xf>
    <xf numFmtId="0" fontId="3" fillId="0" borderId="15" xfId="7" applyBorder="1" applyAlignment="1" applyProtection="1">
      <alignment horizontal="center" vertical="center"/>
      <protection locked="0"/>
    </xf>
    <xf numFmtId="0" fontId="3" fillId="13" borderId="14" xfId="7" applyFill="1" applyBorder="1" applyAlignment="1" applyProtection="1">
      <alignment vertical="center" wrapText="1"/>
      <protection locked="0"/>
    </xf>
    <xf numFmtId="0" fontId="3" fillId="13" borderId="15" xfId="7" applyFill="1" applyBorder="1" applyAlignment="1" applyProtection="1">
      <alignment vertical="center" wrapText="1"/>
      <protection locked="0"/>
    </xf>
    <xf numFmtId="0" fontId="3" fillId="13" borderId="14" xfId="7" applyFill="1" applyBorder="1" applyAlignment="1">
      <alignment horizontal="center" vertical="center" wrapText="1"/>
    </xf>
    <xf numFmtId="0" fontId="3" fillId="13" borderId="16" xfId="7" applyFill="1" applyBorder="1" applyAlignment="1">
      <alignment horizontal="center" vertical="center" wrapText="1"/>
    </xf>
    <xf numFmtId="0" fontId="3" fillId="13" borderId="15" xfId="7" applyFill="1" applyBorder="1" applyAlignment="1">
      <alignment horizontal="center" vertical="center" wrapText="1"/>
    </xf>
    <xf numFmtId="0" fontId="3" fillId="0" borderId="14" xfId="7" applyBorder="1" applyAlignment="1" applyProtection="1">
      <alignment horizontal="center" vertical="center" wrapText="1"/>
      <protection locked="0"/>
    </xf>
    <xf numFmtId="0" fontId="3" fillId="0" borderId="16" xfId="7" applyBorder="1" applyAlignment="1" applyProtection="1">
      <alignment horizontal="center" vertical="center" wrapText="1"/>
      <protection locked="0"/>
    </xf>
    <xf numFmtId="0" fontId="3" fillId="0" borderId="15" xfId="7" applyBorder="1" applyAlignment="1" applyProtection="1">
      <alignment horizontal="center" vertical="center" wrapText="1"/>
      <protection locked="0"/>
    </xf>
    <xf numFmtId="0" fontId="3" fillId="13" borderId="14" xfId="7" applyFill="1" applyBorder="1" applyAlignment="1" applyProtection="1">
      <alignment horizontal="left" vertical="center" wrapText="1"/>
      <protection locked="0"/>
    </xf>
    <xf numFmtId="0" fontId="3" fillId="13" borderId="16" xfId="7" applyFill="1" applyBorder="1" applyAlignment="1" applyProtection="1">
      <alignment horizontal="left" vertical="center" wrapText="1"/>
      <protection locked="0"/>
    </xf>
    <xf numFmtId="0" fontId="3" fillId="13" borderId="15" xfId="7" applyFill="1" applyBorder="1" applyAlignment="1" applyProtection="1">
      <alignment horizontal="left" vertical="center" wrapText="1"/>
      <protection locked="0"/>
    </xf>
    <xf numFmtId="0" fontId="3" fillId="0" borderId="14" xfId="7" applyBorder="1" applyAlignment="1" applyProtection="1">
      <alignment horizontal="left" vertical="center" wrapText="1"/>
      <protection locked="0"/>
    </xf>
    <xf numFmtId="0" fontId="3" fillId="0" borderId="15" xfId="7" applyBorder="1" applyAlignment="1" applyProtection="1">
      <alignment horizontal="left" vertical="center" wrapText="1"/>
      <protection locked="0"/>
    </xf>
    <xf numFmtId="0" fontId="3" fillId="13" borderId="16" xfId="7" applyFill="1" applyBorder="1" applyAlignment="1" applyProtection="1">
      <alignment vertical="center" wrapText="1"/>
      <protection locked="0"/>
    </xf>
    <xf numFmtId="0" fontId="3" fillId="13" borderId="1" xfId="7" applyFill="1" applyBorder="1" applyAlignment="1" applyProtection="1">
      <alignment horizontal="center" vertical="center" wrapText="1"/>
      <protection locked="0"/>
    </xf>
    <xf numFmtId="0" fontId="3" fillId="13" borderId="14" xfId="7" applyFill="1" applyBorder="1" applyAlignment="1">
      <alignment horizontal="left" vertical="center" wrapText="1"/>
    </xf>
    <xf numFmtId="0" fontId="3" fillId="13" borderId="16" xfId="7" applyFill="1" applyBorder="1" applyAlignment="1">
      <alignment horizontal="left" vertical="center" wrapText="1"/>
    </xf>
    <xf numFmtId="0" fontId="3" fillId="0" borderId="14" xfId="7" applyBorder="1" applyAlignment="1" applyProtection="1">
      <alignment vertical="center" wrapText="1"/>
      <protection locked="0"/>
    </xf>
    <xf numFmtId="0" fontId="3" fillId="0" borderId="16" xfId="7" applyBorder="1" applyAlignment="1" applyProtection="1">
      <alignment vertical="center" wrapText="1"/>
      <protection locked="0"/>
    </xf>
    <xf numFmtId="0" fontId="3" fillId="0" borderId="15" xfId="7" applyBorder="1" applyAlignment="1" applyProtection="1">
      <alignment vertical="center" wrapText="1"/>
      <protection locked="0"/>
    </xf>
    <xf numFmtId="0" fontId="3" fillId="0" borderId="14" xfId="7" applyBorder="1" applyAlignment="1">
      <alignment horizontal="center" vertical="center" wrapText="1"/>
    </xf>
    <xf numFmtId="0" fontId="3" fillId="0" borderId="16" xfId="7" applyBorder="1" applyAlignment="1">
      <alignment horizontal="center" vertical="center" wrapText="1"/>
    </xf>
    <xf numFmtId="0" fontId="3" fillId="0" borderId="15" xfId="7" applyBorder="1" applyAlignment="1">
      <alignment horizontal="center" vertical="center" wrapText="1"/>
    </xf>
    <xf numFmtId="0" fontId="24" fillId="0" borderId="14" xfId="7" applyFont="1" applyBorder="1" applyAlignment="1" applyProtection="1">
      <alignment horizontal="center" vertical="center" wrapText="1"/>
      <protection locked="0"/>
    </xf>
    <xf numFmtId="0" fontId="24" fillId="0" borderId="15" xfId="7" applyFont="1" applyBorder="1" applyAlignment="1" applyProtection="1">
      <alignment horizontal="center" vertical="center" wrapText="1"/>
      <protection locked="0"/>
    </xf>
    <xf numFmtId="0" fontId="3" fillId="0" borderId="14" xfId="7" applyBorder="1" applyAlignment="1">
      <alignment horizontal="center" vertical="center"/>
    </xf>
    <xf numFmtId="0" fontId="3" fillId="0" borderId="16" xfId="7" applyBorder="1" applyAlignment="1">
      <alignment horizontal="center" vertical="center"/>
    </xf>
    <xf numFmtId="0" fontId="3" fillId="0" borderId="15" xfId="7" applyBorder="1" applyAlignment="1">
      <alignment horizontal="center" vertical="center"/>
    </xf>
    <xf numFmtId="0" fontId="3" fillId="13" borderId="1" xfId="7" applyFill="1" applyBorder="1" applyAlignment="1" applyProtection="1">
      <alignment horizontal="left" vertical="center" wrapText="1"/>
      <protection locked="0"/>
    </xf>
    <xf numFmtId="0" fontId="3" fillId="13" borderId="1" xfId="7" applyFill="1" applyBorder="1" applyAlignment="1" applyProtection="1">
      <alignment horizontal="center" vertical="center"/>
      <protection locked="0"/>
    </xf>
    <xf numFmtId="0" fontId="3" fillId="13" borderId="1" xfId="7" applyFill="1" applyBorder="1" applyAlignment="1">
      <alignment horizontal="left" vertical="center" wrapText="1"/>
    </xf>
    <xf numFmtId="0" fontId="3" fillId="13" borderId="1" xfId="7" applyFill="1" applyBorder="1" applyAlignment="1" applyProtection="1">
      <alignment horizontal="left" vertical="center"/>
      <protection locked="0"/>
    </xf>
    <xf numFmtId="0" fontId="3" fillId="16" borderId="1" xfId="7" applyFill="1" applyBorder="1" applyAlignment="1">
      <alignment horizontal="center" vertical="center"/>
    </xf>
    <xf numFmtId="0" fontId="3" fillId="0" borderId="14" xfId="7" applyBorder="1" applyAlignment="1" applyProtection="1">
      <alignment horizontal="left" vertical="center"/>
      <protection locked="0"/>
    </xf>
    <xf numFmtId="0" fontId="3" fillId="0" borderId="15" xfId="7" applyBorder="1" applyAlignment="1" applyProtection="1">
      <alignment horizontal="left" vertical="center"/>
      <protection locked="0"/>
    </xf>
    <xf numFmtId="0" fontId="3" fillId="13" borderId="15" xfId="7" applyFill="1" applyBorder="1" applyAlignment="1">
      <alignment horizontal="left" vertical="center" wrapText="1"/>
    </xf>
    <xf numFmtId="0" fontId="14" fillId="13" borderId="14" xfId="7" applyFont="1" applyFill="1" applyBorder="1" applyAlignment="1" applyProtection="1">
      <alignment horizontal="left" vertical="center" wrapText="1"/>
      <protection locked="0"/>
    </xf>
    <xf numFmtId="0" fontId="14" fillId="13" borderId="15" xfId="7" applyFont="1" applyFill="1" applyBorder="1" applyAlignment="1" applyProtection="1">
      <alignment horizontal="left" vertical="center" wrapText="1"/>
      <protection locked="0"/>
    </xf>
    <xf numFmtId="0" fontId="14" fillId="13" borderId="14" xfId="7" applyFont="1" applyFill="1" applyBorder="1" applyAlignment="1" applyProtection="1">
      <alignment horizontal="center" vertical="center" wrapText="1"/>
      <protection locked="0"/>
    </xf>
    <xf numFmtId="0" fontId="14" fillId="13" borderId="15" xfId="7" applyFont="1" applyFill="1" applyBorder="1" applyAlignment="1" applyProtection="1">
      <alignment horizontal="center" vertical="center" wrapText="1"/>
      <protection locked="0"/>
    </xf>
    <xf numFmtId="0" fontId="3" fillId="0" borderId="16" xfId="7" applyBorder="1" applyAlignment="1" applyProtection="1">
      <alignment horizontal="left" vertical="center" wrapText="1"/>
      <protection locked="0"/>
    </xf>
    <xf numFmtId="0" fontId="3" fillId="0" borderId="1" xfId="7" applyBorder="1" applyAlignment="1" applyProtection="1">
      <alignment horizontal="center" vertical="center" wrapText="1"/>
      <protection locked="0"/>
    </xf>
    <xf numFmtId="0" fontId="3" fillId="0" borderId="1" xfId="7" applyBorder="1" applyAlignment="1" applyProtection="1">
      <alignment horizontal="left" vertical="center"/>
      <protection locked="0"/>
    </xf>
    <xf numFmtId="0" fontId="3" fillId="0" borderId="1" xfId="7" applyBorder="1" applyAlignment="1" applyProtection="1">
      <alignment horizontal="left" vertical="center" wrapText="1"/>
      <protection locked="0"/>
    </xf>
    <xf numFmtId="0" fontId="14" fillId="0" borderId="1" xfId="7" applyFont="1" applyBorder="1" applyAlignment="1" applyProtection="1">
      <alignment horizontal="center" vertical="center" wrapText="1"/>
      <protection locked="0"/>
    </xf>
    <xf numFmtId="0" fontId="3" fillId="0" borderId="15" xfId="7" applyBorder="1" applyAlignment="1">
      <alignment vertical="center" wrapText="1"/>
    </xf>
    <xf numFmtId="0" fontId="3" fillId="13" borderId="14" xfId="7" applyFill="1" applyBorder="1" applyAlignment="1">
      <alignment vertical="center" wrapText="1"/>
    </xf>
    <xf numFmtId="0" fontId="3" fillId="0" borderId="1" xfId="7" applyBorder="1" applyAlignment="1">
      <alignment horizontal="center" vertical="center" wrapText="1"/>
    </xf>
    <xf numFmtId="0" fontId="3" fillId="13" borderId="1" xfId="7" applyFill="1" applyBorder="1" applyAlignment="1">
      <alignment horizontal="center" vertical="center" wrapText="1"/>
    </xf>
    <xf numFmtId="0" fontId="3" fillId="0" borderId="8" xfId="7" applyBorder="1" applyAlignment="1" applyProtection="1">
      <alignment horizontal="center" vertical="center"/>
      <protection locked="0"/>
    </xf>
    <xf numFmtId="0" fontId="3" fillId="0" borderId="10" xfId="7" applyBorder="1" applyAlignment="1" applyProtection="1">
      <alignment horizontal="center" vertical="center"/>
      <protection locked="0"/>
    </xf>
    <xf numFmtId="0" fontId="3" fillId="0" borderId="12" xfId="7" applyBorder="1" applyAlignment="1" applyProtection="1">
      <alignment horizontal="center" vertical="center"/>
      <protection locked="0"/>
    </xf>
    <xf numFmtId="0" fontId="3" fillId="17" borderId="14" xfId="7" applyFill="1" applyBorder="1" applyAlignment="1">
      <alignment horizontal="center" vertical="center"/>
    </xf>
    <xf numFmtId="0" fontId="3" fillId="17" borderId="16" xfId="7" applyFill="1" applyBorder="1" applyAlignment="1">
      <alignment horizontal="center" vertical="center"/>
    </xf>
    <xf numFmtId="0" fontId="3" fillId="17" borderId="15" xfId="7" applyFill="1" applyBorder="1" applyAlignment="1">
      <alignment horizontal="center" vertical="center"/>
    </xf>
    <xf numFmtId="0" fontId="3" fillId="13" borderId="15" xfId="7" applyFill="1" applyBorder="1" applyAlignment="1">
      <alignment vertical="center" wrapText="1"/>
    </xf>
    <xf numFmtId="0" fontId="60" fillId="22" borderId="14" xfId="3" applyFont="1" applyFill="1" applyBorder="1" applyAlignment="1">
      <alignment horizontal="center" vertical="center" wrapText="1"/>
    </xf>
    <xf numFmtId="0" fontId="60" fillId="22" borderId="1" xfId="3" applyFont="1" applyFill="1" applyBorder="1" applyAlignment="1">
      <alignment horizontal="center" vertical="center" wrapText="1"/>
    </xf>
    <xf numFmtId="0" fontId="61" fillId="0" borderId="1" xfId="3" applyFont="1" applyBorder="1" applyAlignment="1">
      <alignment horizontal="center" vertical="center" wrapText="1"/>
    </xf>
    <xf numFmtId="14" fontId="61" fillId="0" borderId="1" xfId="3" applyNumberFormat="1" applyFont="1" applyBorder="1" applyAlignment="1">
      <alignment horizontal="center" vertical="center" wrapText="1"/>
    </xf>
    <xf numFmtId="0" fontId="20" fillId="11" borderId="1" xfId="0" applyFont="1" applyFill="1" applyBorder="1" applyAlignment="1">
      <alignment horizontal="center" vertical="center"/>
    </xf>
    <xf numFmtId="0" fontId="20" fillId="11" borderId="1" xfId="0" applyFont="1" applyFill="1" applyBorder="1"/>
    <xf numFmtId="9" fontId="20" fillId="11" borderId="1" xfId="0" applyNumberFormat="1" applyFont="1" applyFill="1" applyBorder="1" applyAlignment="1">
      <alignment horizontal="center"/>
    </xf>
    <xf numFmtId="0" fontId="20" fillId="11" borderId="1" xfId="0" applyFont="1" applyFill="1" applyBorder="1" applyAlignment="1">
      <alignment horizontal="center"/>
    </xf>
    <xf numFmtId="0" fontId="20" fillId="0" borderId="1" xfId="0" applyFont="1" applyBorder="1"/>
    <xf numFmtId="14" fontId="20" fillId="0" borderId="1" xfId="0" applyNumberFormat="1" applyFont="1" applyBorder="1" applyAlignment="1">
      <alignment horizontal="center"/>
    </xf>
    <xf numFmtId="9" fontId="20" fillId="0" borderId="1" xfId="0" applyNumberFormat="1" applyFont="1" applyBorder="1" applyAlignment="1">
      <alignment horizontal="center"/>
    </xf>
  </cellXfs>
  <cellStyles count="18">
    <cellStyle name="Énfasis2" xfId="16" builtinId="33"/>
    <cellStyle name="Millares" xfId="11" builtinId="3"/>
    <cellStyle name="Millares [0]" xfId="15" builtinId="6"/>
    <cellStyle name="Millares [0] 2" xfId="2" xr:uid="{00000000-0005-0000-0000-000000000000}"/>
    <cellStyle name="Millares [0] 4" xfId="10" xr:uid="{71743F45-831E-48CD-A054-56704C891010}"/>
    <cellStyle name="Millares 2 2" xfId="12" xr:uid="{BC806CEE-5FC5-434A-AAA3-AC838C9A3026}"/>
    <cellStyle name="Millares 3" xfId="9" xr:uid="{7624B91B-0FCC-4717-9DC2-8A5E1EEF710B}"/>
    <cellStyle name="Neutral" xfId="6" builtinId="28"/>
    <cellStyle name="Neutral 2" xfId="5" xr:uid="{00000000-0005-0000-0000-000001000000}"/>
    <cellStyle name="Normal" xfId="0" builtinId="0"/>
    <cellStyle name="Normal 18" xfId="4" xr:uid="{00000000-0005-0000-0000-000003000000}"/>
    <cellStyle name="Normal 2" xfId="3" xr:uid="{00000000-0005-0000-0000-000004000000}"/>
    <cellStyle name="Normal 2 3" xfId="17" xr:uid="{1D9D8FE8-20F1-4383-ADE8-41065EAA10B6}"/>
    <cellStyle name="Normal 4" xfId="7" xr:uid="{2B0E8461-CB2C-4D41-B0D2-46552C022B81}"/>
    <cellStyle name="Porcentaje" xfId="1" builtinId="5"/>
    <cellStyle name="Porcentaje 2" xfId="8" xr:uid="{7A7A0F72-F0F2-46B1-9AF5-D59769E1F27F}"/>
    <cellStyle name="Porcentaje 2 3" xfId="13" xr:uid="{0E618EB6-F53B-45C8-A55F-53908E2EA564}"/>
    <cellStyle name="Porcentaje 3" xfId="14" xr:uid="{F79A6A08-76AB-4609-91D2-9C4CE981D56F}"/>
  </cellStyles>
  <dxfs count="179">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alignment horizontal="center" vertical="center"/>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strike val="0"/>
        <outline val="0"/>
        <shadow val="0"/>
        <u val="none"/>
        <vertAlign val="baseline"/>
        <sz val="11"/>
        <color theme="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alignment horizontal="center" textRotation="0" indent="0" justifyLastLine="0" shrinkToFit="0" readingOrder="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alignment horizontal="center" textRotation="0" indent="0" justifyLastLine="0" shrinkToFit="0" readingOrder="0"/>
    </dxf>
    <dxf>
      <border>
        <top style="thin">
          <color theme="5" tint="0.59996337778862885"/>
        </top>
      </border>
    </dxf>
    <dxf>
      <border diagonalUp="0" diagonalDown="0">
        <left style="medium">
          <color theme="5" tint="-0.24994659260841701"/>
        </left>
        <right style="medium">
          <color theme="5" tint="-0.24994659260841701"/>
        </right>
        <top style="medium">
          <color theme="5" tint="-0.24994659260841701"/>
        </top>
        <bottom style="medium">
          <color theme="5" tint="-0.24994659260841701"/>
        </bottom>
      </border>
    </dxf>
    <dxf>
      <font>
        <strike val="0"/>
        <outline val="0"/>
        <shadow val="0"/>
        <u val="none"/>
        <vertAlign val="baseline"/>
        <sz val="11"/>
        <color theme="1"/>
        <name val="Arial"/>
        <family val="2"/>
        <scheme val="none"/>
      </font>
      <fill>
        <patternFill patternType="none">
          <fgColor indexed="64"/>
          <bgColor auto="1"/>
        </patternFill>
      </fill>
      <alignment horizontal="center" vertical="center" textRotation="0" indent="0" justifyLastLine="0" shrinkToFit="0" readingOrder="0"/>
      <protection locked="1" hidden="0"/>
    </dxf>
    <dxf>
      <border>
        <bottom style="medium">
          <color theme="5" tint="-0.24994659260841701"/>
        </bottom>
      </border>
    </dxf>
    <dxf>
      <font>
        <b/>
      </font>
      <alignment horizontal="center" vertical="center" textRotation="0" indent="0" justifyLastLine="0" shrinkToFit="0" readingOrder="0"/>
      <border diagonalUp="0" diagonalDown="0" outline="0">
        <left style="thin">
          <color indexed="64"/>
        </left>
        <right style="thin">
          <color indexed="64"/>
        </right>
        <top/>
        <bottom/>
      </border>
      <protection locked="1" hidden="0"/>
    </dxf>
    <dxf>
      <alignment horizontal="center"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Narrow"/>
        <family val="2"/>
        <scheme val="none"/>
      </font>
      <numFmt numFmtId="0" formatCode="General"/>
      <fill>
        <patternFill patternType="solid">
          <fgColor indexed="64"/>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alignment horizontal="center"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alignment horizontal="left"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medium">
          <color theme="9" tint="-0.24994659260841701"/>
        </left>
        <right style="medium">
          <color theme="9" tint="-0.24994659260841701"/>
        </right>
        <top style="medium">
          <color theme="9" tint="-0.24994659260841701"/>
        </top>
        <bottom style="medium">
          <color theme="9" tint="-0.24994659260841701"/>
        </bottom>
      </border>
    </dxf>
    <dxf>
      <font>
        <strike val="0"/>
        <outline val="0"/>
        <shadow val="0"/>
        <u val="none"/>
        <vertAlign val="baseline"/>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styles" Target="styles.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theme" Target="theme/theme1.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Avance</c:v>
          </c:tx>
          <c:spPr>
            <a:solidFill>
              <a:srgbClr val="FF0000"/>
            </a:solidFill>
            <a:ln w="12700">
              <a:solidFill>
                <a:srgbClr val="FF0000"/>
              </a:solidFill>
              <a:prstDash val="solid"/>
            </a:ln>
          </c:spPr>
          <c:invertIfNegative val="0"/>
          <c:dPt>
            <c:idx val="1"/>
            <c:invertIfNegative val="0"/>
            <c:bubble3D val="0"/>
            <c:spPr>
              <a:solidFill>
                <a:srgbClr val="92D050"/>
              </a:solidFill>
              <a:ln>
                <a:solidFill>
                  <a:srgbClr val="92D050"/>
                </a:solidFill>
              </a:ln>
              <a:effectLst/>
            </c:spPr>
            <c:extLst>
              <c:ext xmlns:c16="http://schemas.microsoft.com/office/drawing/2014/chart" uri="{C3380CC4-5D6E-409C-BE32-E72D297353CC}">
                <c16:uniqueId val="{00000001-58DF-4C01-9B93-3E6EA2952F43}"/>
              </c:ext>
            </c:extLst>
          </c:dPt>
          <c:dPt>
            <c:idx val="2"/>
            <c:invertIfNegative val="0"/>
            <c:bubble3D val="0"/>
            <c:spPr>
              <a:solidFill>
                <a:srgbClr val="92D050"/>
              </a:solidFill>
              <a:ln>
                <a:solidFill>
                  <a:srgbClr val="92D050"/>
                </a:solidFill>
              </a:ln>
              <a:effectLst/>
            </c:spPr>
            <c:extLst>
              <c:ext xmlns:c16="http://schemas.microsoft.com/office/drawing/2014/chart" uri="{C3380CC4-5D6E-409C-BE32-E72D297353CC}">
                <c16:uniqueId val="{00000003-58DF-4C01-9B93-3E6EA2952F43}"/>
              </c:ext>
            </c:extLst>
          </c:dPt>
          <c:cat>
            <c:strRef>
              <c:f>[2]Hoja1!$A$6:$A$8</c:f>
              <c:strCache>
                <c:ptCount val="3"/>
                <c:pt idx="0">
                  <c:v>Semestre 1</c:v>
                </c:pt>
                <c:pt idx="1">
                  <c:v>Semestre 2</c:v>
                </c:pt>
                <c:pt idx="2">
                  <c:v>Vigencia</c:v>
                </c:pt>
              </c:strCache>
            </c:strRef>
          </c:cat>
          <c:val>
            <c:numRef>
              <c:f>[2]Hoja1!$B$6:$B$8</c:f>
              <c:numCache>
                <c:formatCode>General</c:formatCode>
                <c:ptCount val="3"/>
                <c:pt idx="0">
                  <c:v>0</c:v>
                </c:pt>
                <c:pt idx="1">
                  <c:v>0</c:v>
                </c:pt>
                <c:pt idx="2">
                  <c:v>0</c:v>
                </c:pt>
              </c:numCache>
            </c:numRef>
          </c:val>
          <c:extLst>
            <c:ext xmlns:c16="http://schemas.microsoft.com/office/drawing/2014/chart" uri="{C3380CC4-5D6E-409C-BE32-E72D297353CC}">
              <c16:uniqueId val="{00000004-58DF-4C01-9B93-3E6EA2952F43}"/>
            </c:ext>
          </c:extLst>
        </c:ser>
        <c:ser>
          <c:idx val="1"/>
          <c:order val="1"/>
          <c:tx>
            <c:v>Meta</c:v>
          </c:tx>
          <c:spPr>
            <a:solidFill>
              <a:srgbClr val="A5A5A5"/>
            </a:solidFill>
            <a:ln w="25400">
              <a:noFill/>
            </a:ln>
          </c:spPr>
          <c:invertIfNegative val="0"/>
          <c:cat>
            <c:strRef>
              <c:f>[2]Hoja1!$A$6:$A$8</c:f>
              <c:strCache>
                <c:ptCount val="3"/>
                <c:pt idx="0">
                  <c:v>Semestre 1</c:v>
                </c:pt>
                <c:pt idx="1">
                  <c:v>Semestre 2</c:v>
                </c:pt>
                <c:pt idx="2">
                  <c:v>Vigencia</c:v>
                </c:pt>
              </c:strCache>
            </c:strRef>
          </c:cat>
          <c:val>
            <c:numRef>
              <c:f>[2]Hoja1!$C$6:$C$8</c:f>
              <c:numCache>
                <c:formatCode>General</c:formatCode>
                <c:ptCount val="3"/>
                <c:pt idx="0">
                  <c:v>0</c:v>
                </c:pt>
                <c:pt idx="1">
                  <c:v>0</c:v>
                </c:pt>
                <c:pt idx="2">
                  <c:v>1</c:v>
                </c:pt>
              </c:numCache>
            </c:numRef>
          </c:val>
          <c:extLst>
            <c:ext xmlns:c16="http://schemas.microsoft.com/office/drawing/2014/chart" uri="{C3380CC4-5D6E-409C-BE32-E72D297353CC}">
              <c16:uniqueId val="{00000005-58DF-4C01-9B93-3E6EA2952F43}"/>
            </c:ext>
          </c:extLst>
        </c:ser>
        <c:dLbls>
          <c:showLegendKey val="0"/>
          <c:showVal val="0"/>
          <c:showCatName val="0"/>
          <c:showSerName val="0"/>
          <c:showPercent val="0"/>
          <c:showBubbleSize val="0"/>
        </c:dLbls>
        <c:gapWidth val="150"/>
        <c:axId val="-903654672"/>
        <c:axId val="-903641072"/>
      </c:barChart>
      <c:catAx>
        <c:axId val="-903654672"/>
        <c:scaling>
          <c:orientation val="minMax"/>
        </c:scaling>
        <c:delete val="0"/>
        <c:axPos val="b"/>
        <c:numFmt formatCode="General" sourceLinked="0"/>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903641072"/>
        <c:crosses val="autoZero"/>
        <c:auto val="1"/>
        <c:lblAlgn val="ctr"/>
        <c:lblOffset val="100"/>
        <c:noMultiLvlLbl val="0"/>
      </c:catAx>
      <c:valAx>
        <c:axId val="-903641072"/>
        <c:scaling>
          <c:orientation val="minMax"/>
        </c:scaling>
        <c:delete val="0"/>
        <c:axPos val="l"/>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903654672"/>
        <c:crosses val="autoZero"/>
        <c:crossBetween val="between"/>
      </c:valAx>
      <c:spPr>
        <a:solidFill>
          <a:schemeClr val="bg1"/>
        </a:solidFill>
        <a:ln>
          <a:noFill/>
        </a:ln>
        <a:effectLst/>
      </c:spPr>
    </c:plotArea>
    <c:legend>
      <c:legendPos val="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Objetivos y metas proyectos'!A1"/><Relationship Id="rId7" Type="http://schemas.openxmlformats.org/officeDocument/2006/relationships/hyperlink" Target="#'Indicadores de Gesti&#243;n'!A1"/><Relationship Id="rId2" Type="http://schemas.openxmlformats.org/officeDocument/2006/relationships/hyperlink" Target="#'Metas e indicadores PDD'!A1"/><Relationship Id="rId1" Type="http://schemas.openxmlformats.org/officeDocument/2006/relationships/hyperlink" Target="#'Plan de Acci&#243;n Institucional In'!A1"/><Relationship Id="rId6" Type="http://schemas.openxmlformats.org/officeDocument/2006/relationships/hyperlink" Target="#'Mapa y plan de riesgos'!A1"/><Relationship Id="rId5" Type="http://schemas.openxmlformats.org/officeDocument/2006/relationships/image" Target="../media/image1.png"/><Relationship Id="rId4" Type="http://schemas.openxmlformats.org/officeDocument/2006/relationships/hyperlink" Target="#Presupuesto!A1"/></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47" Type="http://schemas.openxmlformats.org/officeDocument/2006/relationships/image" Target="../media/image49.png"/><Relationship Id="rId50" Type="http://schemas.openxmlformats.org/officeDocument/2006/relationships/image" Target="../media/image52.png"/><Relationship Id="rId55" Type="http://schemas.openxmlformats.org/officeDocument/2006/relationships/image" Target="../media/image57.png"/><Relationship Id="rId63" Type="http://schemas.openxmlformats.org/officeDocument/2006/relationships/image" Target="../media/image65.png"/><Relationship Id="rId68" Type="http://schemas.openxmlformats.org/officeDocument/2006/relationships/image" Target="../media/image70.png"/><Relationship Id="rId76" Type="http://schemas.openxmlformats.org/officeDocument/2006/relationships/image" Target="../media/image78.png"/><Relationship Id="rId84" Type="http://schemas.openxmlformats.org/officeDocument/2006/relationships/image" Target="../media/image86.png"/><Relationship Id="rId89" Type="http://schemas.openxmlformats.org/officeDocument/2006/relationships/chart" Target="../charts/chart1.xml"/><Relationship Id="rId7" Type="http://schemas.openxmlformats.org/officeDocument/2006/relationships/image" Target="../media/image9.png"/><Relationship Id="rId71" Type="http://schemas.openxmlformats.org/officeDocument/2006/relationships/image" Target="../media/image73.png"/><Relationship Id="rId92" Type="http://schemas.openxmlformats.org/officeDocument/2006/relationships/image" Target="../media/image93.png"/><Relationship Id="rId2" Type="http://schemas.openxmlformats.org/officeDocument/2006/relationships/image" Target="../media/image3.jpeg"/><Relationship Id="rId16" Type="http://schemas.openxmlformats.org/officeDocument/2006/relationships/image" Target="../media/image18.png"/><Relationship Id="rId29" Type="http://schemas.openxmlformats.org/officeDocument/2006/relationships/image" Target="../media/image31.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3" Type="http://schemas.openxmlformats.org/officeDocument/2006/relationships/image" Target="../media/image55.png"/><Relationship Id="rId58" Type="http://schemas.openxmlformats.org/officeDocument/2006/relationships/image" Target="../media/image60.png"/><Relationship Id="rId66" Type="http://schemas.openxmlformats.org/officeDocument/2006/relationships/image" Target="../media/image68.png"/><Relationship Id="rId74" Type="http://schemas.openxmlformats.org/officeDocument/2006/relationships/image" Target="../media/image76.png"/><Relationship Id="rId79" Type="http://schemas.openxmlformats.org/officeDocument/2006/relationships/image" Target="../media/image81.png"/><Relationship Id="rId87" Type="http://schemas.openxmlformats.org/officeDocument/2006/relationships/image" Target="../media/image89.png"/><Relationship Id="rId5" Type="http://schemas.openxmlformats.org/officeDocument/2006/relationships/image" Target="../media/image7.png"/><Relationship Id="rId61" Type="http://schemas.openxmlformats.org/officeDocument/2006/relationships/image" Target="../media/image63.png"/><Relationship Id="rId82" Type="http://schemas.openxmlformats.org/officeDocument/2006/relationships/image" Target="../media/image84.png"/><Relationship Id="rId90" Type="http://schemas.openxmlformats.org/officeDocument/2006/relationships/image" Target="../media/image91.png"/><Relationship Id="rId19" Type="http://schemas.openxmlformats.org/officeDocument/2006/relationships/image" Target="../media/image2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56" Type="http://schemas.openxmlformats.org/officeDocument/2006/relationships/image" Target="../media/image58.png"/><Relationship Id="rId64" Type="http://schemas.openxmlformats.org/officeDocument/2006/relationships/image" Target="../media/image66.png"/><Relationship Id="rId69" Type="http://schemas.openxmlformats.org/officeDocument/2006/relationships/image" Target="../media/image71.png"/><Relationship Id="rId77" Type="http://schemas.openxmlformats.org/officeDocument/2006/relationships/image" Target="../media/image79.png"/><Relationship Id="rId8" Type="http://schemas.openxmlformats.org/officeDocument/2006/relationships/image" Target="../media/image10.png"/><Relationship Id="rId51" Type="http://schemas.openxmlformats.org/officeDocument/2006/relationships/image" Target="../media/image53.png"/><Relationship Id="rId72" Type="http://schemas.openxmlformats.org/officeDocument/2006/relationships/image" Target="../media/image74.png"/><Relationship Id="rId80" Type="http://schemas.openxmlformats.org/officeDocument/2006/relationships/image" Target="../media/image82.png"/><Relationship Id="rId85" Type="http://schemas.openxmlformats.org/officeDocument/2006/relationships/image" Target="../media/image87.png"/><Relationship Id="rId93" Type="http://schemas.openxmlformats.org/officeDocument/2006/relationships/image" Target="../media/image94.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59" Type="http://schemas.openxmlformats.org/officeDocument/2006/relationships/image" Target="../media/image61.png"/><Relationship Id="rId67" Type="http://schemas.openxmlformats.org/officeDocument/2006/relationships/image" Target="../media/image69.png"/><Relationship Id="rId20" Type="http://schemas.openxmlformats.org/officeDocument/2006/relationships/image" Target="../media/image22.png"/><Relationship Id="rId41" Type="http://schemas.openxmlformats.org/officeDocument/2006/relationships/image" Target="../media/image43.png"/><Relationship Id="rId54" Type="http://schemas.openxmlformats.org/officeDocument/2006/relationships/image" Target="../media/image56.png"/><Relationship Id="rId62" Type="http://schemas.openxmlformats.org/officeDocument/2006/relationships/image" Target="../media/image64.png"/><Relationship Id="rId70" Type="http://schemas.openxmlformats.org/officeDocument/2006/relationships/image" Target="../media/image72.png"/><Relationship Id="rId75" Type="http://schemas.openxmlformats.org/officeDocument/2006/relationships/image" Target="../media/image77.png"/><Relationship Id="rId83" Type="http://schemas.openxmlformats.org/officeDocument/2006/relationships/image" Target="../media/image85.png"/><Relationship Id="rId88" Type="http://schemas.openxmlformats.org/officeDocument/2006/relationships/image" Target="../media/image90.png"/><Relationship Id="rId91" Type="http://schemas.openxmlformats.org/officeDocument/2006/relationships/image" Target="../media/image92.png"/><Relationship Id="rId1" Type="http://schemas.openxmlformats.org/officeDocument/2006/relationships/image" Target="../media/image4.jpeg"/><Relationship Id="rId6"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 Id="rId57" Type="http://schemas.openxmlformats.org/officeDocument/2006/relationships/image" Target="../media/image59.png"/><Relationship Id="rId10" Type="http://schemas.openxmlformats.org/officeDocument/2006/relationships/image" Target="../media/image12.png"/><Relationship Id="rId31" Type="http://schemas.openxmlformats.org/officeDocument/2006/relationships/image" Target="../media/image33.png"/><Relationship Id="rId44" Type="http://schemas.openxmlformats.org/officeDocument/2006/relationships/image" Target="../media/image46.png"/><Relationship Id="rId52" Type="http://schemas.openxmlformats.org/officeDocument/2006/relationships/image" Target="../media/image54.png"/><Relationship Id="rId60" Type="http://schemas.openxmlformats.org/officeDocument/2006/relationships/image" Target="../media/image62.png"/><Relationship Id="rId65" Type="http://schemas.openxmlformats.org/officeDocument/2006/relationships/image" Target="../media/image67.png"/><Relationship Id="rId73" Type="http://schemas.openxmlformats.org/officeDocument/2006/relationships/image" Target="../media/image75.png"/><Relationship Id="rId78" Type="http://schemas.openxmlformats.org/officeDocument/2006/relationships/image" Target="../media/image80.png"/><Relationship Id="rId81" Type="http://schemas.openxmlformats.org/officeDocument/2006/relationships/image" Target="../media/image83.png"/><Relationship Id="rId86" Type="http://schemas.openxmlformats.org/officeDocument/2006/relationships/image" Target="../media/image88.png"/><Relationship Id="rId94" Type="http://schemas.openxmlformats.org/officeDocument/2006/relationships/image" Target="../media/image95.png"/><Relationship Id="rId4" Type="http://schemas.openxmlformats.org/officeDocument/2006/relationships/image" Target="../media/image6.png"/><Relationship Id="rId9"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4</xdr:col>
      <xdr:colOff>104775</xdr:colOff>
      <xdr:row>8</xdr:row>
      <xdr:rowOff>28575</xdr:rowOff>
    </xdr:from>
    <xdr:to>
      <xdr:col>4</xdr:col>
      <xdr:colOff>2162175</xdr:colOff>
      <xdr:row>10</xdr:row>
      <xdr:rowOff>66675</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36FFE45A-05CE-40BF-9651-3957D5D9A0F9}"/>
            </a:ext>
          </a:extLst>
        </xdr:cNvPr>
        <xdr:cNvSpPr/>
      </xdr:nvSpPr>
      <xdr:spPr>
        <a:xfrm>
          <a:off x="3152775" y="1552575"/>
          <a:ext cx="2057400" cy="4191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Plan de Acción Institucional Integrado</a:t>
          </a:r>
        </a:p>
      </xdr:txBody>
    </xdr:sp>
    <xdr:clientData/>
  </xdr:twoCellAnchor>
  <xdr:twoCellAnchor>
    <xdr:from>
      <xdr:col>6</xdr:col>
      <xdr:colOff>28574</xdr:colOff>
      <xdr:row>8</xdr:row>
      <xdr:rowOff>19049</xdr:rowOff>
    </xdr:from>
    <xdr:to>
      <xdr:col>8</xdr:col>
      <xdr:colOff>647699</xdr:colOff>
      <xdr:row>10</xdr:row>
      <xdr:rowOff>123824</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5DFEBC16-4AD7-450C-A799-A1659F414021}"/>
            </a:ext>
          </a:extLst>
        </xdr:cNvPr>
        <xdr:cNvSpPr/>
      </xdr:nvSpPr>
      <xdr:spPr>
        <a:xfrm>
          <a:off x="6134099" y="1543049"/>
          <a:ext cx="2143125" cy="48577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aseline="0">
              <a:solidFill>
                <a:sysClr val="windowText" lastClr="000000"/>
              </a:solidFill>
              <a:latin typeface="Arial" panose="020B0604020202020204" pitchFamily="34" charset="0"/>
              <a:cs typeface="Arial" panose="020B0604020202020204" pitchFamily="34" charset="0"/>
            </a:rPr>
            <a:t>Metas e indicadores PDD</a:t>
          </a:r>
        </a:p>
      </xdr:txBody>
    </xdr:sp>
    <xdr:clientData/>
  </xdr:twoCellAnchor>
  <xdr:twoCellAnchor>
    <xdr:from>
      <xdr:col>4</xdr:col>
      <xdr:colOff>123825</xdr:colOff>
      <xdr:row>11</xdr:row>
      <xdr:rowOff>114300</xdr:rowOff>
    </xdr:from>
    <xdr:to>
      <xdr:col>4</xdr:col>
      <xdr:colOff>2181225</xdr:colOff>
      <xdr:row>14</xdr:row>
      <xdr:rowOff>0</xdr:rowOff>
    </xdr:to>
    <xdr:sp macro="" textlink="">
      <xdr:nvSpPr>
        <xdr:cNvPr id="4" name="Rectángulo 3">
          <a:hlinkClick xmlns:r="http://schemas.openxmlformats.org/officeDocument/2006/relationships" r:id="rId3"/>
          <a:extLst>
            <a:ext uri="{FF2B5EF4-FFF2-40B4-BE49-F238E27FC236}">
              <a16:creationId xmlns:a16="http://schemas.microsoft.com/office/drawing/2014/main" id="{784DF656-7F7D-45F6-A0B4-681F0A241556}"/>
            </a:ext>
          </a:extLst>
        </xdr:cNvPr>
        <xdr:cNvSpPr/>
      </xdr:nvSpPr>
      <xdr:spPr>
        <a:xfrm>
          <a:off x="3171825" y="2209800"/>
          <a:ext cx="2057400" cy="4572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Objetivos</a:t>
          </a:r>
          <a:r>
            <a:rPr lang="es-CO" sz="1100" baseline="0">
              <a:solidFill>
                <a:sysClr val="windowText" lastClr="000000"/>
              </a:solidFill>
              <a:latin typeface="Arial" panose="020B0604020202020204" pitchFamily="34" charset="0"/>
              <a:ea typeface="+mn-ea"/>
              <a:cs typeface="Arial" panose="020B0604020202020204" pitchFamily="34" charset="0"/>
            </a:rPr>
            <a:t> y metas proyectos de inversión</a:t>
          </a:r>
          <a:endParaRPr lang="es-CO" sz="11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6</xdr:col>
      <xdr:colOff>38099</xdr:colOff>
      <xdr:row>11</xdr:row>
      <xdr:rowOff>114299</xdr:rowOff>
    </xdr:from>
    <xdr:to>
      <xdr:col>8</xdr:col>
      <xdr:colOff>657224</xdr:colOff>
      <xdr:row>14</xdr:row>
      <xdr:rowOff>9524</xdr:rowOff>
    </xdr:to>
    <xdr:sp macro="" textlink="">
      <xdr:nvSpPr>
        <xdr:cNvPr id="5" name="Rectángulo 4">
          <a:hlinkClick xmlns:r="http://schemas.openxmlformats.org/officeDocument/2006/relationships" r:id="rId4"/>
          <a:extLst>
            <a:ext uri="{FF2B5EF4-FFF2-40B4-BE49-F238E27FC236}">
              <a16:creationId xmlns:a16="http://schemas.microsoft.com/office/drawing/2014/main" id="{1FAC6050-BD37-4B8F-A693-8D53C906DF3C}"/>
            </a:ext>
          </a:extLst>
        </xdr:cNvPr>
        <xdr:cNvSpPr/>
      </xdr:nvSpPr>
      <xdr:spPr>
        <a:xfrm>
          <a:off x="6143624" y="2209799"/>
          <a:ext cx="2143125" cy="4667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Presupuesto </a:t>
          </a:r>
        </a:p>
      </xdr:txBody>
    </xdr:sp>
    <xdr:clientData/>
  </xdr:twoCellAnchor>
  <xdr:twoCellAnchor>
    <xdr:from>
      <xdr:col>4</xdr:col>
      <xdr:colOff>1562100</xdr:colOff>
      <xdr:row>5</xdr:row>
      <xdr:rowOff>95250</xdr:rowOff>
    </xdr:from>
    <xdr:to>
      <xdr:col>6</xdr:col>
      <xdr:colOff>561975</xdr:colOff>
      <xdr:row>7</xdr:row>
      <xdr:rowOff>9525</xdr:rowOff>
    </xdr:to>
    <xdr:sp macro="" textlink="">
      <xdr:nvSpPr>
        <xdr:cNvPr id="6" name="Rectángulo 5">
          <a:extLst>
            <a:ext uri="{FF2B5EF4-FFF2-40B4-BE49-F238E27FC236}">
              <a16:creationId xmlns:a16="http://schemas.microsoft.com/office/drawing/2014/main" id="{3FAAFAF0-B0BE-4331-A086-DBD2952B2936}"/>
            </a:ext>
          </a:extLst>
        </xdr:cNvPr>
        <xdr:cNvSpPr/>
      </xdr:nvSpPr>
      <xdr:spPr>
        <a:xfrm>
          <a:off x="4610100" y="1047750"/>
          <a:ext cx="2057400" cy="295275"/>
        </a:xfrm>
        <a:prstGeom prst="rect">
          <a:avLst/>
        </a:prstGeom>
        <a:solidFill>
          <a:schemeClr val="accent4">
            <a:lumMod val="75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a:latin typeface="Arial" panose="020B0604020202020204" pitchFamily="34" charset="0"/>
              <a:cs typeface="Arial" panose="020B0604020202020204" pitchFamily="34" charset="0"/>
            </a:rPr>
            <a:t>Menú de opciones</a:t>
          </a:r>
          <a:endParaRPr lang="es-CO" sz="1100" baseline="0">
            <a:latin typeface="Arial" panose="020B0604020202020204" pitchFamily="34" charset="0"/>
            <a:cs typeface="Arial" panose="020B0604020202020204" pitchFamily="34" charset="0"/>
          </a:endParaRPr>
        </a:p>
      </xdr:txBody>
    </xdr:sp>
    <xdr:clientData/>
  </xdr:twoCellAnchor>
  <xdr:oneCellAnchor>
    <xdr:from>
      <xdr:col>2</xdr:col>
      <xdr:colOff>447675</xdr:colOff>
      <xdr:row>5</xdr:row>
      <xdr:rowOff>0</xdr:rowOff>
    </xdr:from>
    <xdr:ext cx="940014" cy="1549753"/>
    <xdr:pic>
      <xdr:nvPicPr>
        <xdr:cNvPr id="7" name="Imagen 6">
          <a:extLst>
            <a:ext uri="{FF2B5EF4-FFF2-40B4-BE49-F238E27FC236}">
              <a16:creationId xmlns:a16="http://schemas.microsoft.com/office/drawing/2014/main" id="{8CE78E6E-1173-4657-9BF5-6FA5AF5ABE1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71675" y="952500"/>
          <a:ext cx="940014" cy="1549753"/>
        </a:xfrm>
        <a:prstGeom prst="rect">
          <a:avLst/>
        </a:prstGeom>
      </xdr:spPr>
    </xdr:pic>
    <xdr:clientData/>
  </xdr:oneCellAnchor>
  <xdr:twoCellAnchor>
    <xdr:from>
      <xdr:col>4</xdr:col>
      <xdr:colOff>695325</xdr:colOff>
      <xdr:row>1</xdr:row>
      <xdr:rowOff>104775</xdr:rowOff>
    </xdr:from>
    <xdr:to>
      <xdr:col>7</xdr:col>
      <xdr:colOff>685800</xdr:colOff>
      <xdr:row>4</xdr:row>
      <xdr:rowOff>57151</xdr:rowOff>
    </xdr:to>
    <xdr:sp macro="" textlink="">
      <xdr:nvSpPr>
        <xdr:cNvPr id="8" name="Rectángulo 7">
          <a:extLst>
            <a:ext uri="{FF2B5EF4-FFF2-40B4-BE49-F238E27FC236}">
              <a16:creationId xmlns:a16="http://schemas.microsoft.com/office/drawing/2014/main" id="{F52A51B5-6832-47D8-A156-4BC11233DEA4}"/>
            </a:ext>
          </a:extLst>
        </xdr:cNvPr>
        <xdr:cNvSpPr/>
      </xdr:nvSpPr>
      <xdr:spPr>
        <a:xfrm>
          <a:off x="3743325" y="295275"/>
          <a:ext cx="3810000" cy="523876"/>
        </a:xfrm>
        <a:prstGeom prst="rect">
          <a:avLst/>
        </a:prstGeom>
        <a:solidFill>
          <a:srgbClr val="C0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2400" baseline="0">
              <a:solidFill>
                <a:schemeClr val="bg1"/>
              </a:solidFill>
              <a:latin typeface="Arial" panose="020B0604020202020204" pitchFamily="34" charset="0"/>
              <a:cs typeface="Arial" panose="020B0604020202020204" pitchFamily="34" charset="0"/>
            </a:rPr>
            <a:t>PROGRAMACIÓN 2024</a:t>
          </a:r>
        </a:p>
      </xdr:txBody>
    </xdr:sp>
    <xdr:clientData/>
  </xdr:twoCellAnchor>
  <xdr:twoCellAnchor>
    <xdr:from>
      <xdr:col>6</xdr:col>
      <xdr:colOff>47624</xdr:colOff>
      <xdr:row>15</xdr:row>
      <xdr:rowOff>38099</xdr:rowOff>
    </xdr:from>
    <xdr:to>
      <xdr:col>8</xdr:col>
      <xdr:colOff>685799</xdr:colOff>
      <xdr:row>17</xdr:row>
      <xdr:rowOff>161924</xdr:rowOff>
    </xdr:to>
    <xdr:sp macro="" textlink="">
      <xdr:nvSpPr>
        <xdr:cNvPr id="9" name="Rectángulo 8">
          <a:hlinkClick xmlns:r="http://schemas.openxmlformats.org/officeDocument/2006/relationships" r:id="rId6"/>
          <a:extLst>
            <a:ext uri="{FF2B5EF4-FFF2-40B4-BE49-F238E27FC236}">
              <a16:creationId xmlns:a16="http://schemas.microsoft.com/office/drawing/2014/main" id="{18B8B517-45DF-458E-A4B8-2EE3EB174625}"/>
            </a:ext>
          </a:extLst>
        </xdr:cNvPr>
        <xdr:cNvSpPr/>
      </xdr:nvSpPr>
      <xdr:spPr>
        <a:xfrm>
          <a:off x="6153149" y="2895599"/>
          <a:ext cx="2162175" cy="5048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a:solidFill>
                <a:sysClr val="windowText" lastClr="000000"/>
              </a:solidFill>
              <a:latin typeface="Arial" panose="020B0604020202020204" pitchFamily="34" charset="0"/>
              <a:cs typeface="Arial" panose="020B0604020202020204" pitchFamily="34" charset="0"/>
            </a:rPr>
            <a:t>Mapa y plan de tratamiento</a:t>
          </a:r>
          <a:r>
            <a:rPr lang="es-CO" sz="1100" baseline="0">
              <a:solidFill>
                <a:sysClr val="windowText" lastClr="000000"/>
              </a:solidFill>
              <a:latin typeface="Arial" panose="020B0604020202020204" pitchFamily="34" charset="0"/>
              <a:cs typeface="Arial" panose="020B0604020202020204" pitchFamily="34" charset="0"/>
            </a:rPr>
            <a:t> de</a:t>
          </a:r>
          <a:r>
            <a:rPr lang="es-CO" sz="1100">
              <a:solidFill>
                <a:sysClr val="windowText" lastClr="000000"/>
              </a:solidFill>
              <a:latin typeface="Arial" panose="020B0604020202020204" pitchFamily="34" charset="0"/>
              <a:cs typeface="Arial" panose="020B0604020202020204" pitchFamily="34" charset="0"/>
            </a:rPr>
            <a:t> riesgos</a:t>
          </a:r>
          <a:endParaRPr lang="es-CO" sz="110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123825</xdr:colOff>
      <xdr:row>15</xdr:row>
      <xdr:rowOff>47625</xdr:rowOff>
    </xdr:from>
    <xdr:to>
      <xdr:col>4</xdr:col>
      <xdr:colOff>2219325</xdr:colOff>
      <xdr:row>17</xdr:row>
      <xdr:rowOff>161925</xdr:rowOff>
    </xdr:to>
    <xdr:sp macro="" textlink="">
      <xdr:nvSpPr>
        <xdr:cNvPr id="10" name="Rectángulo 9">
          <a:hlinkClick xmlns:r="http://schemas.openxmlformats.org/officeDocument/2006/relationships" r:id="rId7"/>
          <a:extLst>
            <a:ext uri="{FF2B5EF4-FFF2-40B4-BE49-F238E27FC236}">
              <a16:creationId xmlns:a16="http://schemas.microsoft.com/office/drawing/2014/main" id="{DE429BA8-18C6-40B0-8D3F-92709B2445F0}"/>
            </a:ext>
          </a:extLst>
        </xdr:cNvPr>
        <xdr:cNvSpPr/>
      </xdr:nvSpPr>
      <xdr:spPr>
        <a:xfrm>
          <a:off x="3171825" y="2905125"/>
          <a:ext cx="2095500" cy="4953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Indicadores de Gestión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726150</xdr:colOff>
      <xdr:row>1</xdr:row>
      <xdr:rowOff>97971</xdr:rowOff>
    </xdr:from>
    <xdr:to>
      <xdr:col>2</xdr:col>
      <xdr:colOff>530680</xdr:colOff>
      <xdr:row>4</xdr:row>
      <xdr:rowOff>92702</xdr:rowOff>
    </xdr:to>
    <xdr:pic>
      <xdr:nvPicPr>
        <xdr:cNvPr id="3" name="Imagen 2" descr="escudo-alc">
          <a:extLst>
            <a:ext uri="{FF2B5EF4-FFF2-40B4-BE49-F238E27FC236}">
              <a16:creationId xmlns:a16="http://schemas.microsoft.com/office/drawing/2014/main" id="{5E7B53A1-E7BF-40D4-8832-F06E6CBE6B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0579" y="274864"/>
          <a:ext cx="1001958" cy="525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89806</xdr:colOff>
      <xdr:row>1</xdr:row>
      <xdr:rowOff>68036</xdr:rowOff>
    </xdr:from>
    <xdr:to>
      <xdr:col>2</xdr:col>
      <xdr:colOff>536195</xdr:colOff>
      <xdr:row>4</xdr:row>
      <xdr:rowOff>312963</xdr:rowOff>
    </xdr:to>
    <xdr:pic>
      <xdr:nvPicPr>
        <xdr:cNvPr id="2" name="Picture 1" descr="escudo-alc">
          <a:extLst>
            <a:ext uri="{FF2B5EF4-FFF2-40B4-BE49-F238E27FC236}">
              <a16:creationId xmlns:a16="http://schemas.microsoft.com/office/drawing/2014/main" id="{E3DF9138-2F1B-47CF-8302-2A7ECCA2D2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356" y="572861"/>
          <a:ext cx="1589389" cy="1273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47625</xdr:rowOff>
    </xdr:from>
    <xdr:to>
      <xdr:col>1</xdr:col>
      <xdr:colOff>889000</xdr:colOff>
      <xdr:row>0</xdr:row>
      <xdr:rowOff>444500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80CD0629-88DB-4AF2-B2F8-A2F20833AFB2}"/>
            </a:ext>
          </a:extLst>
        </xdr:cNvPr>
        <xdr:cNvSpPr/>
      </xdr:nvSpPr>
      <xdr:spPr>
        <a:xfrm>
          <a:off x="209550" y="47625"/>
          <a:ext cx="889000" cy="39687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100" b="1">
              <a:solidFill>
                <a:srgbClr val="6A310A"/>
              </a:solidFill>
            </a:rPr>
            <a:t>MENÚ</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247650</xdr:colOff>
      <xdr:row>1</xdr:row>
      <xdr:rowOff>101601</xdr:rowOff>
    </xdr:from>
    <xdr:to>
      <xdr:col>1</xdr:col>
      <xdr:colOff>1476375</xdr:colOff>
      <xdr:row>4</xdr:row>
      <xdr:rowOff>158750</xdr:rowOff>
    </xdr:to>
    <xdr:pic>
      <xdr:nvPicPr>
        <xdr:cNvPr id="2" name="Picture 1" descr="escudo-alc">
          <a:extLst>
            <a:ext uri="{FF2B5EF4-FFF2-40B4-BE49-F238E27FC236}">
              <a16:creationId xmlns:a16="http://schemas.microsoft.com/office/drawing/2014/main" id="{517A1955-479D-47CE-BCA9-A4686FEBFC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950" y="558801"/>
          <a:ext cx="1228725" cy="742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47625</xdr:rowOff>
    </xdr:from>
    <xdr:to>
      <xdr:col>1</xdr:col>
      <xdr:colOff>0</xdr:colOff>
      <xdr:row>1</xdr:row>
      <xdr:rowOff>609600</xdr:rowOff>
    </xdr:to>
    <xdr:pic>
      <xdr:nvPicPr>
        <xdr:cNvPr id="2" name="Picture 1" descr="escudo-alc">
          <a:extLst>
            <a:ext uri="{FF2B5EF4-FFF2-40B4-BE49-F238E27FC236}">
              <a16:creationId xmlns:a16="http://schemas.microsoft.com/office/drawing/2014/main" id="{2EC231CD-B595-42A7-9BCD-1E267EA47B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24765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261992</xdr:colOff>
      <xdr:row>1</xdr:row>
      <xdr:rowOff>252069</xdr:rowOff>
    </xdr:from>
    <xdr:ext cx="0" cy="1703731"/>
    <xdr:pic>
      <xdr:nvPicPr>
        <xdr:cNvPr id="3" name="Imagen 2" descr="escudo-alc">
          <a:extLst>
            <a:ext uri="{FF2B5EF4-FFF2-40B4-BE49-F238E27FC236}">
              <a16:creationId xmlns:a16="http://schemas.microsoft.com/office/drawing/2014/main" id="{E98EE4EA-F402-4044-862C-CE064AE38B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817" y="452094"/>
          <a:ext cx="0" cy="1703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68035</xdr:colOff>
      <xdr:row>52</xdr:row>
      <xdr:rowOff>40822</xdr:rowOff>
    </xdr:from>
    <xdr:ext cx="0" cy="16826277"/>
    <xdr:pic>
      <xdr:nvPicPr>
        <xdr:cNvPr id="4" name="Imagen 3">
          <a:extLst>
            <a:ext uri="{FF2B5EF4-FFF2-40B4-BE49-F238E27FC236}">
              <a16:creationId xmlns:a16="http://schemas.microsoft.com/office/drawing/2014/main" id="{A445E949-FEF3-47E2-81D6-6A9D7D2A70A1}"/>
            </a:ext>
          </a:extLst>
        </xdr:cNvPr>
        <xdr:cNvPicPr>
          <a:picLocks noChangeAspect="1"/>
        </xdr:cNvPicPr>
      </xdr:nvPicPr>
      <xdr:blipFill>
        <a:blip xmlns:r="http://schemas.openxmlformats.org/officeDocument/2006/relationships" r:embed="rId3"/>
        <a:stretch>
          <a:fillRect/>
        </a:stretch>
      </xdr:blipFill>
      <xdr:spPr>
        <a:xfrm>
          <a:off x="187320010" y="117541222"/>
          <a:ext cx="0" cy="16826277"/>
        </a:xfrm>
        <a:prstGeom prst="rect">
          <a:avLst/>
        </a:prstGeom>
      </xdr:spPr>
    </xdr:pic>
    <xdr:clientData/>
  </xdr:oneCellAnchor>
  <xdr:oneCellAnchor>
    <xdr:from>
      <xdr:col>1</xdr:col>
      <xdr:colOff>107156</xdr:colOff>
      <xdr:row>1</xdr:row>
      <xdr:rowOff>202407</xdr:rowOff>
    </xdr:from>
    <xdr:ext cx="1960671" cy="1262062"/>
    <xdr:pic>
      <xdr:nvPicPr>
        <xdr:cNvPr id="5" name="Imagen 4" descr="escudo-alc">
          <a:extLst>
            <a:ext uri="{FF2B5EF4-FFF2-40B4-BE49-F238E27FC236}">
              <a16:creationId xmlns:a16="http://schemas.microsoft.com/office/drawing/2014/main" id="{5081DB9F-0E3A-4EEA-AA96-42E2E7B36A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981" y="402432"/>
          <a:ext cx="1960671" cy="1262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441356</xdr:colOff>
      <xdr:row>52</xdr:row>
      <xdr:rowOff>371476</xdr:rowOff>
    </xdr:from>
    <xdr:ext cx="3806794" cy="2476500"/>
    <xdr:pic>
      <xdr:nvPicPr>
        <xdr:cNvPr id="6" name="Imagen 5">
          <a:extLst>
            <a:ext uri="{FF2B5EF4-FFF2-40B4-BE49-F238E27FC236}">
              <a16:creationId xmlns:a16="http://schemas.microsoft.com/office/drawing/2014/main" id="{1590C73A-020C-42E2-B22F-67F9C67FF82D}"/>
            </a:ext>
          </a:extLst>
        </xdr:cNvPr>
        <xdr:cNvPicPr>
          <a:picLocks noChangeAspect="1"/>
        </xdr:cNvPicPr>
      </xdr:nvPicPr>
      <xdr:blipFill>
        <a:blip xmlns:r="http://schemas.openxmlformats.org/officeDocument/2006/relationships" r:embed="rId4"/>
        <a:stretch>
          <a:fillRect/>
        </a:stretch>
      </xdr:blipFill>
      <xdr:spPr>
        <a:xfrm>
          <a:off x="187693331" y="117871876"/>
          <a:ext cx="3806794" cy="2476500"/>
        </a:xfrm>
        <a:prstGeom prst="rect">
          <a:avLst/>
        </a:prstGeom>
      </xdr:spPr>
    </xdr:pic>
    <xdr:clientData/>
  </xdr:oneCellAnchor>
  <xdr:oneCellAnchor>
    <xdr:from>
      <xdr:col>88</xdr:col>
      <xdr:colOff>378220</xdr:colOff>
      <xdr:row>54</xdr:row>
      <xdr:rowOff>381001</xdr:rowOff>
    </xdr:from>
    <xdr:ext cx="3803255" cy="2286000"/>
    <xdr:pic>
      <xdr:nvPicPr>
        <xdr:cNvPr id="7" name="Imagen 6">
          <a:extLst>
            <a:ext uri="{FF2B5EF4-FFF2-40B4-BE49-F238E27FC236}">
              <a16:creationId xmlns:a16="http://schemas.microsoft.com/office/drawing/2014/main" id="{17970506-438B-497F-8E60-8C6A7546E561}"/>
            </a:ext>
          </a:extLst>
        </xdr:cNvPr>
        <xdr:cNvPicPr>
          <a:picLocks noChangeAspect="1"/>
        </xdr:cNvPicPr>
      </xdr:nvPicPr>
      <xdr:blipFill>
        <a:blip xmlns:r="http://schemas.openxmlformats.org/officeDocument/2006/relationships" r:embed="rId5"/>
        <a:stretch>
          <a:fillRect/>
        </a:stretch>
      </xdr:blipFill>
      <xdr:spPr>
        <a:xfrm>
          <a:off x="187630195" y="124282201"/>
          <a:ext cx="3803255" cy="2286000"/>
        </a:xfrm>
        <a:prstGeom prst="rect">
          <a:avLst/>
        </a:prstGeom>
      </xdr:spPr>
    </xdr:pic>
    <xdr:clientData/>
  </xdr:oneCellAnchor>
  <xdr:oneCellAnchor>
    <xdr:from>
      <xdr:col>88</xdr:col>
      <xdr:colOff>466725</xdr:colOff>
      <xdr:row>53</xdr:row>
      <xdr:rowOff>400050</xdr:rowOff>
    </xdr:from>
    <xdr:ext cx="3771900" cy="2362199"/>
    <xdr:pic>
      <xdr:nvPicPr>
        <xdr:cNvPr id="8" name="Imagen 7">
          <a:extLst>
            <a:ext uri="{FF2B5EF4-FFF2-40B4-BE49-F238E27FC236}">
              <a16:creationId xmlns:a16="http://schemas.microsoft.com/office/drawing/2014/main" id="{86CEDF0B-F9B7-494C-B8D8-A9473A77A35D}"/>
            </a:ext>
          </a:extLst>
        </xdr:cNvPr>
        <xdr:cNvPicPr>
          <a:picLocks noChangeAspect="1"/>
        </xdr:cNvPicPr>
      </xdr:nvPicPr>
      <xdr:blipFill>
        <a:blip xmlns:r="http://schemas.openxmlformats.org/officeDocument/2006/relationships" r:embed="rId6"/>
        <a:stretch>
          <a:fillRect/>
        </a:stretch>
      </xdr:blipFill>
      <xdr:spPr>
        <a:xfrm>
          <a:off x="187718700" y="121100850"/>
          <a:ext cx="3771900" cy="2362199"/>
        </a:xfrm>
        <a:prstGeom prst="rect">
          <a:avLst/>
        </a:prstGeom>
      </xdr:spPr>
    </xdr:pic>
    <xdr:clientData/>
  </xdr:oneCellAnchor>
  <xdr:oneCellAnchor>
    <xdr:from>
      <xdr:col>88</xdr:col>
      <xdr:colOff>309614</xdr:colOff>
      <xdr:row>55</xdr:row>
      <xdr:rowOff>371476</xdr:rowOff>
    </xdr:from>
    <xdr:ext cx="3948061" cy="2581274"/>
    <xdr:pic>
      <xdr:nvPicPr>
        <xdr:cNvPr id="9" name="Imagen 8">
          <a:extLst>
            <a:ext uri="{FF2B5EF4-FFF2-40B4-BE49-F238E27FC236}">
              <a16:creationId xmlns:a16="http://schemas.microsoft.com/office/drawing/2014/main" id="{AFED8481-32C8-40BE-A0E3-FD1DBCBAC81C}"/>
            </a:ext>
          </a:extLst>
        </xdr:cNvPr>
        <xdr:cNvPicPr>
          <a:picLocks noChangeAspect="1"/>
        </xdr:cNvPicPr>
      </xdr:nvPicPr>
      <xdr:blipFill>
        <a:blip xmlns:r="http://schemas.openxmlformats.org/officeDocument/2006/relationships" r:embed="rId7"/>
        <a:stretch>
          <a:fillRect/>
        </a:stretch>
      </xdr:blipFill>
      <xdr:spPr>
        <a:xfrm>
          <a:off x="187561589" y="127330201"/>
          <a:ext cx="3948061" cy="2581274"/>
        </a:xfrm>
        <a:prstGeom prst="rect">
          <a:avLst/>
        </a:prstGeom>
      </xdr:spPr>
    </xdr:pic>
    <xdr:clientData/>
  </xdr:oneCellAnchor>
  <xdr:oneCellAnchor>
    <xdr:from>
      <xdr:col>88</xdr:col>
      <xdr:colOff>414868</xdr:colOff>
      <xdr:row>18</xdr:row>
      <xdr:rowOff>285750</xdr:rowOff>
    </xdr:from>
    <xdr:ext cx="3661832" cy="2581275"/>
    <xdr:pic>
      <xdr:nvPicPr>
        <xdr:cNvPr id="10" name="Imagen 9">
          <a:extLst>
            <a:ext uri="{FF2B5EF4-FFF2-40B4-BE49-F238E27FC236}">
              <a16:creationId xmlns:a16="http://schemas.microsoft.com/office/drawing/2014/main" id="{868D0A28-CC3C-4103-84B2-48D4DFEC9123}"/>
            </a:ext>
          </a:extLst>
        </xdr:cNvPr>
        <xdr:cNvPicPr>
          <a:picLocks noChangeAspect="1"/>
        </xdr:cNvPicPr>
      </xdr:nvPicPr>
      <xdr:blipFill>
        <a:blip xmlns:r="http://schemas.openxmlformats.org/officeDocument/2006/relationships" r:embed="rId8"/>
        <a:stretch>
          <a:fillRect/>
        </a:stretch>
      </xdr:blipFill>
      <xdr:spPr>
        <a:xfrm>
          <a:off x="187666843" y="22612350"/>
          <a:ext cx="3661832" cy="2581275"/>
        </a:xfrm>
        <a:prstGeom prst="rect">
          <a:avLst/>
        </a:prstGeom>
      </xdr:spPr>
    </xdr:pic>
    <xdr:clientData/>
  </xdr:oneCellAnchor>
  <xdr:oneCellAnchor>
    <xdr:from>
      <xdr:col>88</xdr:col>
      <xdr:colOff>495300</xdr:colOff>
      <xdr:row>16</xdr:row>
      <xdr:rowOff>428624</xdr:rowOff>
    </xdr:from>
    <xdr:ext cx="3562350" cy="2314575"/>
    <xdr:pic>
      <xdr:nvPicPr>
        <xdr:cNvPr id="11" name="Imagen 10">
          <a:extLst>
            <a:ext uri="{FF2B5EF4-FFF2-40B4-BE49-F238E27FC236}">
              <a16:creationId xmlns:a16="http://schemas.microsoft.com/office/drawing/2014/main" id="{2F00475E-3EE2-49C4-A6E5-05B7DC0105D1}"/>
            </a:ext>
          </a:extLst>
        </xdr:cNvPr>
        <xdr:cNvPicPr>
          <a:picLocks noChangeAspect="1"/>
        </xdr:cNvPicPr>
      </xdr:nvPicPr>
      <xdr:blipFill>
        <a:blip xmlns:r="http://schemas.openxmlformats.org/officeDocument/2006/relationships" r:embed="rId9"/>
        <a:stretch>
          <a:fillRect/>
        </a:stretch>
      </xdr:blipFill>
      <xdr:spPr>
        <a:xfrm>
          <a:off x="187747275" y="16392524"/>
          <a:ext cx="3562350" cy="2314575"/>
        </a:xfrm>
        <a:prstGeom prst="rect">
          <a:avLst/>
        </a:prstGeom>
      </xdr:spPr>
    </xdr:pic>
    <xdr:clientData/>
  </xdr:oneCellAnchor>
  <xdr:oneCellAnchor>
    <xdr:from>
      <xdr:col>88</xdr:col>
      <xdr:colOff>390526</xdr:colOff>
      <xdr:row>17</xdr:row>
      <xdr:rowOff>390525</xdr:rowOff>
    </xdr:from>
    <xdr:ext cx="3657600" cy="2428875"/>
    <xdr:pic>
      <xdr:nvPicPr>
        <xdr:cNvPr id="12" name="Imagen 11">
          <a:extLst>
            <a:ext uri="{FF2B5EF4-FFF2-40B4-BE49-F238E27FC236}">
              <a16:creationId xmlns:a16="http://schemas.microsoft.com/office/drawing/2014/main" id="{3BA047DB-6BD6-479E-A88F-0BD3C78DC98A}"/>
            </a:ext>
          </a:extLst>
        </xdr:cNvPr>
        <xdr:cNvPicPr>
          <a:picLocks noChangeAspect="1"/>
        </xdr:cNvPicPr>
      </xdr:nvPicPr>
      <xdr:blipFill>
        <a:blip xmlns:r="http://schemas.openxmlformats.org/officeDocument/2006/relationships" r:embed="rId10"/>
        <a:stretch>
          <a:fillRect/>
        </a:stretch>
      </xdr:blipFill>
      <xdr:spPr>
        <a:xfrm>
          <a:off x="187642501" y="19545300"/>
          <a:ext cx="3657600" cy="2428875"/>
        </a:xfrm>
        <a:prstGeom prst="rect">
          <a:avLst/>
        </a:prstGeom>
      </xdr:spPr>
    </xdr:pic>
    <xdr:clientData/>
  </xdr:oneCellAnchor>
  <xdr:oneCellAnchor>
    <xdr:from>
      <xdr:col>88</xdr:col>
      <xdr:colOff>428626</xdr:colOff>
      <xdr:row>19</xdr:row>
      <xdr:rowOff>123825</xdr:rowOff>
    </xdr:from>
    <xdr:ext cx="3667124" cy="1990725"/>
    <xdr:pic>
      <xdr:nvPicPr>
        <xdr:cNvPr id="13" name="Imagen 12">
          <a:extLst>
            <a:ext uri="{FF2B5EF4-FFF2-40B4-BE49-F238E27FC236}">
              <a16:creationId xmlns:a16="http://schemas.microsoft.com/office/drawing/2014/main" id="{A0BE9C86-A334-4A34-9EF5-CCEFCA1E86B5}"/>
            </a:ext>
          </a:extLst>
        </xdr:cNvPr>
        <xdr:cNvPicPr>
          <a:picLocks noChangeAspect="1"/>
        </xdr:cNvPicPr>
      </xdr:nvPicPr>
      <xdr:blipFill>
        <a:blip xmlns:r="http://schemas.openxmlformats.org/officeDocument/2006/relationships" r:embed="rId11"/>
        <a:stretch>
          <a:fillRect/>
        </a:stretch>
      </xdr:blipFill>
      <xdr:spPr>
        <a:xfrm>
          <a:off x="187680601" y="25622250"/>
          <a:ext cx="3667124" cy="1990725"/>
        </a:xfrm>
        <a:prstGeom prst="rect">
          <a:avLst/>
        </a:prstGeom>
      </xdr:spPr>
    </xdr:pic>
    <xdr:clientData/>
  </xdr:oneCellAnchor>
  <xdr:oneCellAnchor>
    <xdr:from>
      <xdr:col>88</xdr:col>
      <xdr:colOff>333375</xdr:colOff>
      <xdr:row>20</xdr:row>
      <xdr:rowOff>295275</xdr:rowOff>
    </xdr:from>
    <xdr:ext cx="3761558" cy="2390776"/>
    <xdr:pic>
      <xdr:nvPicPr>
        <xdr:cNvPr id="14" name="Imagen 13">
          <a:extLst>
            <a:ext uri="{FF2B5EF4-FFF2-40B4-BE49-F238E27FC236}">
              <a16:creationId xmlns:a16="http://schemas.microsoft.com/office/drawing/2014/main" id="{C5211C79-F093-4C50-80B9-A38942F5CC43}"/>
            </a:ext>
          </a:extLst>
        </xdr:cNvPr>
        <xdr:cNvPicPr>
          <a:picLocks noChangeAspect="1"/>
        </xdr:cNvPicPr>
      </xdr:nvPicPr>
      <xdr:blipFill>
        <a:blip xmlns:r="http://schemas.openxmlformats.org/officeDocument/2006/relationships" r:embed="rId12"/>
        <a:stretch>
          <a:fillRect/>
        </a:stretch>
      </xdr:blipFill>
      <xdr:spPr>
        <a:xfrm>
          <a:off x="187585350" y="28079700"/>
          <a:ext cx="3761558" cy="2390776"/>
        </a:xfrm>
        <a:prstGeom prst="rect">
          <a:avLst/>
        </a:prstGeom>
      </xdr:spPr>
    </xdr:pic>
    <xdr:clientData/>
  </xdr:oneCellAnchor>
  <xdr:twoCellAnchor>
    <xdr:from>
      <xdr:col>16</xdr:col>
      <xdr:colOff>76201</xdr:colOff>
      <xdr:row>58</xdr:row>
      <xdr:rowOff>2778</xdr:rowOff>
    </xdr:from>
    <xdr:to>
      <xdr:col>17</xdr:col>
      <xdr:colOff>4763</xdr:colOff>
      <xdr:row>58</xdr:row>
      <xdr:rowOff>2778</xdr:rowOff>
    </xdr:to>
    <xdr:sp macro="" textlink="">
      <xdr:nvSpPr>
        <xdr:cNvPr id="15" name="CuadroTexto 14">
          <a:extLst>
            <a:ext uri="{FF2B5EF4-FFF2-40B4-BE49-F238E27FC236}">
              <a16:creationId xmlns:a16="http://schemas.microsoft.com/office/drawing/2014/main" id="{A1A5A6A8-752A-4FB5-9656-6BA92750E3D2}"/>
            </a:ext>
          </a:extLst>
        </xdr:cNvPr>
        <xdr:cNvSpPr txBox="1"/>
      </xdr:nvSpPr>
      <xdr:spPr>
        <a:xfrm>
          <a:off x="28165426" y="136762728"/>
          <a:ext cx="77628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FF0000"/>
              </a:solidFill>
            </a:rPr>
            <a:t>Diligenciar información</a:t>
          </a:r>
        </a:p>
      </xdr:txBody>
    </xdr:sp>
    <xdr:clientData/>
  </xdr:twoCellAnchor>
  <xdr:oneCellAnchor>
    <xdr:from>
      <xdr:col>88</xdr:col>
      <xdr:colOff>396987</xdr:colOff>
      <xdr:row>56</xdr:row>
      <xdr:rowOff>388673</xdr:rowOff>
    </xdr:from>
    <xdr:ext cx="3841638" cy="2463649"/>
    <xdr:pic>
      <xdr:nvPicPr>
        <xdr:cNvPr id="16" name="Imagen 15">
          <a:extLst>
            <a:ext uri="{FF2B5EF4-FFF2-40B4-BE49-F238E27FC236}">
              <a16:creationId xmlns:a16="http://schemas.microsoft.com/office/drawing/2014/main" id="{2F3DD6F1-A919-4582-AAA4-CA38901E1A6B}"/>
            </a:ext>
          </a:extLst>
        </xdr:cNvPr>
        <xdr:cNvPicPr>
          <a:picLocks noChangeAspect="1"/>
        </xdr:cNvPicPr>
      </xdr:nvPicPr>
      <xdr:blipFill>
        <a:blip xmlns:r="http://schemas.openxmlformats.org/officeDocument/2006/relationships" r:embed="rId13"/>
        <a:stretch>
          <a:fillRect/>
        </a:stretch>
      </xdr:blipFill>
      <xdr:spPr>
        <a:xfrm>
          <a:off x="187648962" y="130738298"/>
          <a:ext cx="3841638" cy="2463649"/>
        </a:xfrm>
        <a:prstGeom prst="rect">
          <a:avLst/>
        </a:prstGeom>
      </xdr:spPr>
    </xdr:pic>
    <xdr:clientData/>
  </xdr:oneCellAnchor>
  <xdr:oneCellAnchor>
    <xdr:from>
      <xdr:col>88</xdr:col>
      <xdr:colOff>358887</xdr:colOff>
      <xdr:row>57</xdr:row>
      <xdr:rowOff>270933</xdr:rowOff>
    </xdr:from>
    <xdr:ext cx="3765438" cy="2561263"/>
    <xdr:pic>
      <xdr:nvPicPr>
        <xdr:cNvPr id="17" name="Imagen 16">
          <a:extLst>
            <a:ext uri="{FF2B5EF4-FFF2-40B4-BE49-F238E27FC236}">
              <a16:creationId xmlns:a16="http://schemas.microsoft.com/office/drawing/2014/main" id="{81D75E0B-10FF-4ED1-9487-C8A0E67E8BAB}"/>
            </a:ext>
          </a:extLst>
        </xdr:cNvPr>
        <xdr:cNvPicPr>
          <a:picLocks noChangeAspect="1"/>
        </xdr:cNvPicPr>
      </xdr:nvPicPr>
      <xdr:blipFill>
        <a:blip xmlns:r="http://schemas.openxmlformats.org/officeDocument/2006/relationships" r:embed="rId14"/>
        <a:stretch>
          <a:fillRect/>
        </a:stretch>
      </xdr:blipFill>
      <xdr:spPr>
        <a:xfrm>
          <a:off x="187610862" y="133820958"/>
          <a:ext cx="3765438" cy="2561263"/>
        </a:xfrm>
        <a:prstGeom prst="rect">
          <a:avLst/>
        </a:prstGeom>
      </xdr:spPr>
    </xdr:pic>
    <xdr:clientData/>
  </xdr:oneCellAnchor>
  <xdr:oneCellAnchor>
    <xdr:from>
      <xdr:col>88</xdr:col>
      <xdr:colOff>295275</xdr:colOff>
      <xdr:row>58</xdr:row>
      <xdr:rowOff>838200</xdr:rowOff>
    </xdr:from>
    <xdr:ext cx="3943350" cy="2571750"/>
    <xdr:pic>
      <xdr:nvPicPr>
        <xdr:cNvPr id="18" name="Imagen 17">
          <a:extLst>
            <a:ext uri="{FF2B5EF4-FFF2-40B4-BE49-F238E27FC236}">
              <a16:creationId xmlns:a16="http://schemas.microsoft.com/office/drawing/2014/main" id="{09377EFD-2ECE-4357-837A-1656DC05C05A}"/>
            </a:ext>
          </a:extLst>
        </xdr:cNvPr>
        <xdr:cNvPicPr>
          <a:picLocks noChangeAspect="1"/>
        </xdr:cNvPicPr>
      </xdr:nvPicPr>
      <xdr:blipFill>
        <a:blip xmlns:r="http://schemas.openxmlformats.org/officeDocument/2006/relationships" r:embed="rId15"/>
        <a:stretch>
          <a:fillRect/>
        </a:stretch>
      </xdr:blipFill>
      <xdr:spPr>
        <a:xfrm>
          <a:off x="187547250" y="137598150"/>
          <a:ext cx="3943350" cy="2571750"/>
        </a:xfrm>
        <a:prstGeom prst="rect">
          <a:avLst/>
        </a:prstGeom>
      </xdr:spPr>
    </xdr:pic>
    <xdr:clientData/>
  </xdr:oneCellAnchor>
  <xdr:oneCellAnchor>
    <xdr:from>
      <xdr:col>88</xdr:col>
      <xdr:colOff>333374</xdr:colOff>
      <xdr:row>85</xdr:row>
      <xdr:rowOff>314326</xdr:rowOff>
    </xdr:from>
    <xdr:ext cx="3895725" cy="2581274"/>
    <xdr:pic>
      <xdr:nvPicPr>
        <xdr:cNvPr id="19" name="Imagen 18">
          <a:extLst>
            <a:ext uri="{FF2B5EF4-FFF2-40B4-BE49-F238E27FC236}">
              <a16:creationId xmlns:a16="http://schemas.microsoft.com/office/drawing/2014/main" id="{31307E47-294E-431C-98F1-4062D962A454}"/>
            </a:ext>
          </a:extLst>
        </xdr:cNvPr>
        <xdr:cNvPicPr>
          <a:picLocks noChangeAspect="1"/>
        </xdr:cNvPicPr>
      </xdr:nvPicPr>
      <xdr:blipFill>
        <a:blip xmlns:r="http://schemas.openxmlformats.org/officeDocument/2006/relationships" r:embed="rId16"/>
        <a:stretch>
          <a:fillRect/>
        </a:stretch>
      </xdr:blipFill>
      <xdr:spPr>
        <a:xfrm>
          <a:off x="187585349" y="224256601"/>
          <a:ext cx="3895725" cy="2581274"/>
        </a:xfrm>
        <a:prstGeom prst="rect">
          <a:avLst/>
        </a:prstGeom>
      </xdr:spPr>
    </xdr:pic>
    <xdr:clientData/>
  </xdr:oneCellAnchor>
  <xdr:oneCellAnchor>
    <xdr:from>
      <xdr:col>88</xdr:col>
      <xdr:colOff>392258</xdr:colOff>
      <xdr:row>83</xdr:row>
      <xdr:rowOff>400050</xdr:rowOff>
    </xdr:from>
    <xdr:ext cx="3680114" cy="2447925"/>
    <xdr:pic>
      <xdr:nvPicPr>
        <xdr:cNvPr id="20" name="Imagen 19">
          <a:extLst>
            <a:ext uri="{FF2B5EF4-FFF2-40B4-BE49-F238E27FC236}">
              <a16:creationId xmlns:a16="http://schemas.microsoft.com/office/drawing/2014/main" id="{83CB71D4-792A-4061-BC05-D90EECD3F3A1}"/>
            </a:ext>
          </a:extLst>
        </xdr:cNvPr>
        <xdr:cNvPicPr>
          <a:picLocks noChangeAspect="1"/>
        </xdr:cNvPicPr>
      </xdr:nvPicPr>
      <xdr:blipFill>
        <a:blip xmlns:r="http://schemas.openxmlformats.org/officeDocument/2006/relationships" r:embed="rId17"/>
        <a:stretch>
          <a:fillRect/>
        </a:stretch>
      </xdr:blipFill>
      <xdr:spPr>
        <a:xfrm>
          <a:off x="187644233" y="217636725"/>
          <a:ext cx="3680114" cy="2447925"/>
        </a:xfrm>
        <a:prstGeom prst="rect">
          <a:avLst/>
        </a:prstGeom>
      </xdr:spPr>
    </xdr:pic>
    <xdr:clientData/>
  </xdr:oneCellAnchor>
  <xdr:oneCellAnchor>
    <xdr:from>
      <xdr:col>88</xdr:col>
      <xdr:colOff>353290</xdr:colOff>
      <xdr:row>84</xdr:row>
      <xdr:rowOff>400050</xdr:rowOff>
    </xdr:from>
    <xdr:ext cx="3801342" cy="2676525"/>
    <xdr:pic>
      <xdr:nvPicPr>
        <xdr:cNvPr id="21" name="Imagen 20">
          <a:extLst>
            <a:ext uri="{FF2B5EF4-FFF2-40B4-BE49-F238E27FC236}">
              <a16:creationId xmlns:a16="http://schemas.microsoft.com/office/drawing/2014/main" id="{6E24D51F-E8FD-4165-99B7-D2B5F27111F4}"/>
            </a:ext>
          </a:extLst>
        </xdr:cNvPr>
        <xdr:cNvPicPr>
          <a:picLocks noChangeAspect="1"/>
        </xdr:cNvPicPr>
      </xdr:nvPicPr>
      <xdr:blipFill>
        <a:blip xmlns:r="http://schemas.openxmlformats.org/officeDocument/2006/relationships" r:embed="rId18"/>
        <a:stretch>
          <a:fillRect/>
        </a:stretch>
      </xdr:blipFill>
      <xdr:spPr>
        <a:xfrm>
          <a:off x="187605265" y="220837125"/>
          <a:ext cx="3801342" cy="2676525"/>
        </a:xfrm>
        <a:prstGeom prst="rect">
          <a:avLst/>
        </a:prstGeom>
      </xdr:spPr>
    </xdr:pic>
    <xdr:clientData/>
  </xdr:oneCellAnchor>
  <xdr:oneCellAnchor>
    <xdr:from>
      <xdr:col>88</xdr:col>
      <xdr:colOff>325439</xdr:colOff>
      <xdr:row>62</xdr:row>
      <xdr:rowOff>225426</xdr:rowOff>
    </xdr:from>
    <xdr:ext cx="3751262" cy="2603500"/>
    <xdr:pic>
      <xdr:nvPicPr>
        <xdr:cNvPr id="22" name="Imagen 21">
          <a:extLst>
            <a:ext uri="{FF2B5EF4-FFF2-40B4-BE49-F238E27FC236}">
              <a16:creationId xmlns:a16="http://schemas.microsoft.com/office/drawing/2014/main" id="{970E6500-EB49-433E-B5F7-2C6B459F54DD}"/>
            </a:ext>
          </a:extLst>
        </xdr:cNvPr>
        <xdr:cNvPicPr>
          <a:picLocks noChangeAspect="1"/>
        </xdr:cNvPicPr>
      </xdr:nvPicPr>
      <xdr:blipFill>
        <a:blip xmlns:r="http://schemas.openxmlformats.org/officeDocument/2006/relationships" r:embed="rId19"/>
        <a:stretch>
          <a:fillRect/>
        </a:stretch>
      </xdr:blipFill>
      <xdr:spPr>
        <a:xfrm>
          <a:off x="187577414" y="149463126"/>
          <a:ext cx="3751262" cy="2603500"/>
        </a:xfrm>
        <a:prstGeom prst="rect">
          <a:avLst/>
        </a:prstGeom>
      </xdr:spPr>
    </xdr:pic>
    <xdr:clientData/>
  </xdr:oneCellAnchor>
  <xdr:oneCellAnchor>
    <xdr:from>
      <xdr:col>88</xdr:col>
      <xdr:colOff>322694</xdr:colOff>
      <xdr:row>88</xdr:row>
      <xdr:rowOff>819150</xdr:rowOff>
    </xdr:from>
    <xdr:ext cx="3782581" cy="2562225"/>
    <xdr:pic>
      <xdr:nvPicPr>
        <xdr:cNvPr id="23" name="Imagen 22">
          <a:extLst>
            <a:ext uri="{FF2B5EF4-FFF2-40B4-BE49-F238E27FC236}">
              <a16:creationId xmlns:a16="http://schemas.microsoft.com/office/drawing/2014/main" id="{A0B737DA-7213-4CE6-8A83-162B0B0E9013}"/>
            </a:ext>
          </a:extLst>
        </xdr:cNvPr>
        <xdr:cNvPicPr>
          <a:picLocks noChangeAspect="1"/>
        </xdr:cNvPicPr>
      </xdr:nvPicPr>
      <xdr:blipFill>
        <a:blip xmlns:r="http://schemas.openxmlformats.org/officeDocument/2006/relationships" r:embed="rId20"/>
        <a:stretch>
          <a:fillRect/>
        </a:stretch>
      </xdr:blipFill>
      <xdr:spPr>
        <a:xfrm>
          <a:off x="187574669" y="227923725"/>
          <a:ext cx="3782581" cy="2562225"/>
        </a:xfrm>
        <a:prstGeom prst="rect">
          <a:avLst/>
        </a:prstGeom>
      </xdr:spPr>
    </xdr:pic>
    <xdr:clientData/>
  </xdr:oneCellAnchor>
  <xdr:oneCellAnchor>
    <xdr:from>
      <xdr:col>88</xdr:col>
      <xdr:colOff>266304</xdr:colOff>
      <xdr:row>100</xdr:row>
      <xdr:rowOff>819150</xdr:rowOff>
    </xdr:from>
    <xdr:ext cx="3943746" cy="2905125"/>
    <xdr:pic>
      <xdr:nvPicPr>
        <xdr:cNvPr id="24" name="Imagen 23">
          <a:extLst>
            <a:ext uri="{FF2B5EF4-FFF2-40B4-BE49-F238E27FC236}">
              <a16:creationId xmlns:a16="http://schemas.microsoft.com/office/drawing/2014/main" id="{D762F2C0-7E68-4C15-933A-A675C376BA9A}"/>
            </a:ext>
          </a:extLst>
        </xdr:cNvPr>
        <xdr:cNvPicPr>
          <a:picLocks noChangeAspect="1"/>
        </xdr:cNvPicPr>
      </xdr:nvPicPr>
      <xdr:blipFill>
        <a:blip xmlns:r="http://schemas.openxmlformats.org/officeDocument/2006/relationships" r:embed="rId21"/>
        <a:stretch>
          <a:fillRect/>
        </a:stretch>
      </xdr:blipFill>
      <xdr:spPr>
        <a:xfrm>
          <a:off x="187518279" y="265566525"/>
          <a:ext cx="3943746" cy="2905125"/>
        </a:xfrm>
        <a:prstGeom prst="rect">
          <a:avLst/>
        </a:prstGeom>
      </xdr:spPr>
    </xdr:pic>
    <xdr:clientData/>
  </xdr:oneCellAnchor>
  <xdr:oneCellAnchor>
    <xdr:from>
      <xdr:col>88</xdr:col>
      <xdr:colOff>323851</xdr:colOff>
      <xdr:row>33</xdr:row>
      <xdr:rowOff>371476</xdr:rowOff>
    </xdr:from>
    <xdr:ext cx="3867150" cy="2419350"/>
    <xdr:pic>
      <xdr:nvPicPr>
        <xdr:cNvPr id="25" name="Imagen 24">
          <a:extLst>
            <a:ext uri="{FF2B5EF4-FFF2-40B4-BE49-F238E27FC236}">
              <a16:creationId xmlns:a16="http://schemas.microsoft.com/office/drawing/2014/main" id="{1A7DEF18-30B7-4EC0-B2A8-A1F3382A2354}"/>
            </a:ext>
          </a:extLst>
        </xdr:cNvPr>
        <xdr:cNvPicPr>
          <a:picLocks noChangeAspect="1"/>
        </xdr:cNvPicPr>
      </xdr:nvPicPr>
      <xdr:blipFill>
        <a:blip xmlns:r="http://schemas.openxmlformats.org/officeDocument/2006/relationships" r:embed="rId22"/>
        <a:stretch>
          <a:fillRect/>
        </a:stretch>
      </xdr:blipFill>
      <xdr:spPr>
        <a:xfrm>
          <a:off x="187575826" y="58188226"/>
          <a:ext cx="3867150" cy="2419350"/>
        </a:xfrm>
        <a:prstGeom prst="rect">
          <a:avLst/>
        </a:prstGeom>
      </xdr:spPr>
    </xdr:pic>
    <xdr:clientData/>
  </xdr:oneCellAnchor>
  <xdr:oneCellAnchor>
    <xdr:from>
      <xdr:col>88</xdr:col>
      <xdr:colOff>340036</xdr:colOff>
      <xdr:row>34</xdr:row>
      <xdr:rowOff>590551</xdr:rowOff>
    </xdr:from>
    <xdr:ext cx="3831249" cy="2667000"/>
    <xdr:pic>
      <xdr:nvPicPr>
        <xdr:cNvPr id="26" name="Imagen 25">
          <a:extLst>
            <a:ext uri="{FF2B5EF4-FFF2-40B4-BE49-F238E27FC236}">
              <a16:creationId xmlns:a16="http://schemas.microsoft.com/office/drawing/2014/main" id="{6F6D87EC-CA75-488A-B3B0-68A14EC4E02E}"/>
            </a:ext>
          </a:extLst>
        </xdr:cNvPr>
        <xdr:cNvPicPr>
          <a:picLocks noChangeAspect="1"/>
        </xdr:cNvPicPr>
      </xdr:nvPicPr>
      <xdr:blipFill>
        <a:blip xmlns:r="http://schemas.openxmlformats.org/officeDocument/2006/relationships" r:embed="rId23"/>
        <a:stretch>
          <a:fillRect/>
        </a:stretch>
      </xdr:blipFill>
      <xdr:spPr>
        <a:xfrm>
          <a:off x="187592011" y="61598176"/>
          <a:ext cx="3831249" cy="2667000"/>
        </a:xfrm>
        <a:prstGeom prst="rect">
          <a:avLst/>
        </a:prstGeom>
      </xdr:spPr>
    </xdr:pic>
    <xdr:clientData/>
  </xdr:oneCellAnchor>
  <xdr:oneCellAnchor>
    <xdr:from>
      <xdr:col>88</xdr:col>
      <xdr:colOff>333374</xdr:colOff>
      <xdr:row>59</xdr:row>
      <xdr:rowOff>228600</xdr:rowOff>
    </xdr:from>
    <xdr:ext cx="3752851" cy="2543175"/>
    <xdr:pic>
      <xdr:nvPicPr>
        <xdr:cNvPr id="27" name="Imagen 26">
          <a:extLst>
            <a:ext uri="{FF2B5EF4-FFF2-40B4-BE49-F238E27FC236}">
              <a16:creationId xmlns:a16="http://schemas.microsoft.com/office/drawing/2014/main" id="{322EAE24-6538-4AE1-B45C-F531C5FABAE8}"/>
            </a:ext>
          </a:extLst>
        </xdr:cNvPr>
        <xdr:cNvPicPr>
          <a:picLocks noChangeAspect="1"/>
        </xdr:cNvPicPr>
      </xdr:nvPicPr>
      <xdr:blipFill>
        <a:blip xmlns:r="http://schemas.openxmlformats.org/officeDocument/2006/relationships" r:embed="rId24"/>
        <a:stretch>
          <a:fillRect/>
        </a:stretch>
      </xdr:blipFill>
      <xdr:spPr>
        <a:xfrm>
          <a:off x="187585349" y="140798550"/>
          <a:ext cx="3752851" cy="2543175"/>
        </a:xfrm>
        <a:prstGeom prst="rect">
          <a:avLst/>
        </a:prstGeom>
      </xdr:spPr>
    </xdr:pic>
    <xdr:clientData/>
  </xdr:oneCellAnchor>
  <xdr:oneCellAnchor>
    <xdr:from>
      <xdr:col>88</xdr:col>
      <xdr:colOff>409575</xdr:colOff>
      <xdr:row>69</xdr:row>
      <xdr:rowOff>218768</xdr:rowOff>
    </xdr:from>
    <xdr:ext cx="3676649" cy="2238987"/>
    <xdr:pic>
      <xdr:nvPicPr>
        <xdr:cNvPr id="28" name="Imagen 27">
          <a:extLst>
            <a:ext uri="{FF2B5EF4-FFF2-40B4-BE49-F238E27FC236}">
              <a16:creationId xmlns:a16="http://schemas.microsoft.com/office/drawing/2014/main" id="{ADFA9A5A-006D-4697-A7A2-EFDF91EDAA56}"/>
            </a:ext>
          </a:extLst>
        </xdr:cNvPr>
        <xdr:cNvPicPr>
          <a:picLocks noChangeAspect="1"/>
        </xdr:cNvPicPr>
      </xdr:nvPicPr>
      <xdr:blipFill>
        <a:blip xmlns:r="http://schemas.openxmlformats.org/officeDocument/2006/relationships" r:embed="rId25"/>
        <a:stretch>
          <a:fillRect/>
        </a:stretch>
      </xdr:blipFill>
      <xdr:spPr>
        <a:xfrm>
          <a:off x="187661550" y="170497193"/>
          <a:ext cx="3676649" cy="2238987"/>
        </a:xfrm>
        <a:prstGeom prst="rect">
          <a:avLst/>
        </a:prstGeom>
      </xdr:spPr>
    </xdr:pic>
    <xdr:clientData/>
  </xdr:oneCellAnchor>
  <xdr:oneCellAnchor>
    <xdr:from>
      <xdr:col>88</xdr:col>
      <xdr:colOff>466725</xdr:colOff>
      <xdr:row>70</xdr:row>
      <xdr:rowOff>295275</xdr:rowOff>
    </xdr:from>
    <xdr:ext cx="3657600" cy="2209572"/>
    <xdr:pic>
      <xdr:nvPicPr>
        <xdr:cNvPr id="29" name="Imagen 28">
          <a:extLst>
            <a:ext uri="{FF2B5EF4-FFF2-40B4-BE49-F238E27FC236}">
              <a16:creationId xmlns:a16="http://schemas.microsoft.com/office/drawing/2014/main" id="{7B5F9DE9-84BF-4D97-BA94-6E4E976F0688}"/>
            </a:ext>
          </a:extLst>
        </xdr:cNvPr>
        <xdr:cNvPicPr>
          <a:picLocks noChangeAspect="1"/>
        </xdr:cNvPicPr>
      </xdr:nvPicPr>
      <xdr:blipFill>
        <a:blip xmlns:r="http://schemas.openxmlformats.org/officeDocument/2006/relationships" r:embed="rId26"/>
        <a:stretch>
          <a:fillRect/>
        </a:stretch>
      </xdr:blipFill>
      <xdr:spPr>
        <a:xfrm>
          <a:off x="187718700" y="173393100"/>
          <a:ext cx="3657600" cy="2209572"/>
        </a:xfrm>
        <a:prstGeom prst="rect">
          <a:avLst/>
        </a:prstGeom>
      </xdr:spPr>
    </xdr:pic>
    <xdr:clientData/>
  </xdr:oneCellAnchor>
  <xdr:oneCellAnchor>
    <xdr:from>
      <xdr:col>88</xdr:col>
      <xdr:colOff>419100</xdr:colOff>
      <xdr:row>71</xdr:row>
      <xdr:rowOff>256868</xdr:rowOff>
    </xdr:from>
    <xdr:ext cx="3581400" cy="2295831"/>
    <xdr:pic>
      <xdr:nvPicPr>
        <xdr:cNvPr id="30" name="Imagen 29">
          <a:extLst>
            <a:ext uri="{FF2B5EF4-FFF2-40B4-BE49-F238E27FC236}">
              <a16:creationId xmlns:a16="http://schemas.microsoft.com/office/drawing/2014/main" id="{6EEC95E9-DA59-44C2-AE9F-6F5A52CF470C}"/>
            </a:ext>
          </a:extLst>
        </xdr:cNvPr>
        <xdr:cNvPicPr>
          <a:picLocks noChangeAspect="1"/>
        </xdr:cNvPicPr>
      </xdr:nvPicPr>
      <xdr:blipFill>
        <a:blip xmlns:r="http://schemas.openxmlformats.org/officeDocument/2006/relationships" r:embed="rId27"/>
        <a:stretch>
          <a:fillRect/>
        </a:stretch>
      </xdr:blipFill>
      <xdr:spPr>
        <a:xfrm>
          <a:off x="187671075" y="176174093"/>
          <a:ext cx="3581400" cy="2295831"/>
        </a:xfrm>
        <a:prstGeom prst="rect">
          <a:avLst/>
        </a:prstGeom>
      </xdr:spPr>
    </xdr:pic>
    <xdr:clientData/>
  </xdr:oneCellAnchor>
  <xdr:oneCellAnchor>
    <xdr:from>
      <xdr:col>88</xdr:col>
      <xdr:colOff>257175</xdr:colOff>
      <xdr:row>32</xdr:row>
      <xdr:rowOff>0</xdr:rowOff>
    </xdr:from>
    <xdr:ext cx="4001819" cy="2524125"/>
    <xdr:pic>
      <xdr:nvPicPr>
        <xdr:cNvPr id="31" name="Imagen 30">
          <a:extLst>
            <a:ext uri="{FF2B5EF4-FFF2-40B4-BE49-F238E27FC236}">
              <a16:creationId xmlns:a16="http://schemas.microsoft.com/office/drawing/2014/main" id="{B0E0A133-3140-4C3B-819E-A6AC3D58EB9C}"/>
            </a:ext>
          </a:extLst>
        </xdr:cNvPr>
        <xdr:cNvPicPr>
          <a:picLocks noChangeAspect="1"/>
        </xdr:cNvPicPr>
      </xdr:nvPicPr>
      <xdr:blipFill>
        <a:blip xmlns:r="http://schemas.openxmlformats.org/officeDocument/2006/relationships" r:embed="rId28"/>
        <a:stretch>
          <a:fillRect/>
        </a:stretch>
      </xdr:blipFill>
      <xdr:spPr>
        <a:xfrm>
          <a:off x="187509150" y="57816750"/>
          <a:ext cx="4001819" cy="2524125"/>
        </a:xfrm>
        <a:prstGeom prst="rect">
          <a:avLst/>
        </a:prstGeom>
      </xdr:spPr>
    </xdr:pic>
    <xdr:clientData/>
  </xdr:oneCellAnchor>
  <xdr:oneCellAnchor>
    <xdr:from>
      <xdr:col>88</xdr:col>
      <xdr:colOff>266700</xdr:colOff>
      <xdr:row>73</xdr:row>
      <xdr:rowOff>742950</xdr:rowOff>
    </xdr:from>
    <xdr:ext cx="4019549" cy="2543175"/>
    <xdr:pic>
      <xdr:nvPicPr>
        <xdr:cNvPr id="32" name="Imagen 31">
          <a:extLst>
            <a:ext uri="{FF2B5EF4-FFF2-40B4-BE49-F238E27FC236}">
              <a16:creationId xmlns:a16="http://schemas.microsoft.com/office/drawing/2014/main" id="{42E2052D-AC82-45B5-9E7F-AF2345CDF991}"/>
            </a:ext>
          </a:extLst>
        </xdr:cNvPr>
        <xdr:cNvPicPr>
          <a:picLocks noChangeAspect="1"/>
        </xdr:cNvPicPr>
      </xdr:nvPicPr>
      <xdr:blipFill>
        <a:blip xmlns:r="http://schemas.openxmlformats.org/officeDocument/2006/relationships" r:embed="rId29"/>
        <a:stretch>
          <a:fillRect/>
        </a:stretch>
      </xdr:blipFill>
      <xdr:spPr>
        <a:xfrm>
          <a:off x="187518675" y="182651400"/>
          <a:ext cx="4019549" cy="2543175"/>
        </a:xfrm>
        <a:prstGeom prst="rect">
          <a:avLst/>
        </a:prstGeom>
      </xdr:spPr>
    </xdr:pic>
    <xdr:clientData/>
  </xdr:oneCellAnchor>
  <xdr:oneCellAnchor>
    <xdr:from>
      <xdr:col>88</xdr:col>
      <xdr:colOff>266700</xdr:colOff>
      <xdr:row>74</xdr:row>
      <xdr:rowOff>495301</xdr:rowOff>
    </xdr:from>
    <xdr:ext cx="3952875" cy="2695574"/>
    <xdr:pic>
      <xdr:nvPicPr>
        <xdr:cNvPr id="33" name="Imagen 32">
          <a:extLst>
            <a:ext uri="{FF2B5EF4-FFF2-40B4-BE49-F238E27FC236}">
              <a16:creationId xmlns:a16="http://schemas.microsoft.com/office/drawing/2014/main" id="{65F7B07E-C4A8-4976-AF32-A769A2A48137}"/>
            </a:ext>
          </a:extLst>
        </xdr:cNvPr>
        <xdr:cNvPicPr>
          <a:picLocks noChangeAspect="1"/>
        </xdr:cNvPicPr>
      </xdr:nvPicPr>
      <xdr:blipFill>
        <a:blip xmlns:r="http://schemas.openxmlformats.org/officeDocument/2006/relationships" r:embed="rId30"/>
        <a:stretch>
          <a:fillRect/>
        </a:stretch>
      </xdr:blipFill>
      <xdr:spPr>
        <a:xfrm>
          <a:off x="187518675" y="185756551"/>
          <a:ext cx="3952875" cy="2695574"/>
        </a:xfrm>
        <a:prstGeom prst="rect">
          <a:avLst/>
        </a:prstGeom>
      </xdr:spPr>
    </xdr:pic>
    <xdr:clientData/>
  </xdr:oneCellAnchor>
  <xdr:oneCellAnchor>
    <xdr:from>
      <xdr:col>88</xdr:col>
      <xdr:colOff>333375</xdr:colOff>
      <xdr:row>75</xdr:row>
      <xdr:rowOff>1276039</xdr:rowOff>
    </xdr:from>
    <xdr:ext cx="3829050" cy="2676836"/>
    <xdr:pic>
      <xdr:nvPicPr>
        <xdr:cNvPr id="34" name="Imagen 33">
          <a:extLst>
            <a:ext uri="{FF2B5EF4-FFF2-40B4-BE49-F238E27FC236}">
              <a16:creationId xmlns:a16="http://schemas.microsoft.com/office/drawing/2014/main" id="{16100700-34AD-4A86-9F28-CE82C0173091}"/>
            </a:ext>
          </a:extLst>
        </xdr:cNvPr>
        <xdr:cNvPicPr>
          <a:picLocks noChangeAspect="1"/>
        </xdr:cNvPicPr>
      </xdr:nvPicPr>
      <xdr:blipFill>
        <a:blip xmlns:r="http://schemas.openxmlformats.org/officeDocument/2006/relationships" r:embed="rId31"/>
        <a:stretch>
          <a:fillRect/>
        </a:stretch>
      </xdr:blipFill>
      <xdr:spPr>
        <a:xfrm>
          <a:off x="187585350" y="189737689"/>
          <a:ext cx="3829050" cy="2676836"/>
        </a:xfrm>
        <a:prstGeom prst="rect">
          <a:avLst/>
        </a:prstGeom>
      </xdr:spPr>
    </xdr:pic>
    <xdr:clientData/>
  </xdr:oneCellAnchor>
  <xdr:oneCellAnchor>
    <xdr:from>
      <xdr:col>88</xdr:col>
      <xdr:colOff>295275</xdr:colOff>
      <xdr:row>76</xdr:row>
      <xdr:rowOff>762000</xdr:rowOff>
    </xdr:from>
    <xdr:ext cx="3820916" cy="2905125"/>
    <xdr:pic>
      <xdr:nvPicPr>
        <xdr:cNvPr id="35" name="Imagen 34">
          <a:extLst>
            <a:ext uri="{FF2B5EF4-FFF2-40B4-BE49-F238E27FC236}">
              <a16:creationId xmlns:a16="http://schemas.microsoft.com/office/drawing/2014/main" id="{6FB08A2A-23E5-4F40-8910-C8D7D08E3DD8}"/>
            </a:ext>
          </a:extLst>
        </xdr:cNvPr>
        <xdr:cNvPicPr>
          <a:picLocks noChangeAspect="1"/>
        </xdr:cNvPicPr>
      </xdr:nvPicPr>
      <xdr:blipFill>
        <a:blip xmlns:r="http://schemas.openxmlformats.org/officeDocument/2006/relationships" r:embed="rId32"/>
        <a:stretch>
          <a:fillRect/>
        </a:stretch>
      </xdr:blipFill>
      <xdr:spPr>
        <a:xfrm>
          <a:off x="187547250" y="194424300"/>
          <a:ext cx="3820916" cy="2905125"/>
        </a:xfrm>
        <a:prstGeom prst="rect">
          <a:avLst/>
        </a:prstGeom>
      </xdr:spPr>
    </xdr:pic>
    <xdr:clientData/>
  </xdr:oneCellAnchor>
  <xdr:oneCellAnchor>
    <xdr:from>
      <xdr:col>88</xdr:col>
      <xdr:colOff>266700</xdr:colOff>
      <xdr:row>68</xdr:row>
      <xdr:rowOff>933265</xdr:rowOff>
    </xdr:from>
    <xdr:ext cx="3867150" cy="2267136"/>
    <xdr:pic>
      <xdr:nvPicPr>
        <xdr:cNvPr id="36" name="Imagen 35">
          <a:extLst>
            <a:ext uri="{FF2B5EF4-FFF2-40B4-BE49-F238E27FC236}">
              <a16:creationId xmlns:a16="http://schemas.microsoft.com/office/drawing/2014/main" id="{197357FE-BB79-4A8F-BA7E-1238D85DB04B}"/>
            </a:ext>
          </a:extLst>
        </xdr:cNvPr>
        <xdr:cNvPicPr>
          <a:picLocks noChangeAspect="1"/>
        </xdr:cNvPicPr>
      </xdr:nvPicPr>
      <xdr:blipFill>
        <a:blip xmlns:r="http://schemas.openxmlformats.org/officeDocument/2006/relationships" r:embed="rId33"/>
        <a:stretch>
          <a:fillRect/>
        </a:stretch>
      </xdr:blipFill>
      <xdr:spPr>
        <a:xfrm>
          <a:off x="187518675" y="166954015"/>
          <a:ext cx="3867150" cy="2267136"/>
        </a:xfrm>
        <a:prstGeom prst="rect">
          <a:avLst/>
        </a:prstGeom>
      </xdr:spPr>
    </xdr:pic>
    <xdr:clientData/>
  </xdr:oneCellAnchor>
  <xdr:oneCellAnchor>
    <xdr:from>
      <xdr:col>12</xdr:col>
      <xdr:colOff>666750</xdr:colOff>
      <xdr:row>27</xdr:row>
      <xdr:rowOff>0</xdr:rowOff>
    </xdr:from>
    <xdr:ext cx="0" cy="6051194"/>
    <xdr:pic>
      <xdr:nvPicPr>
        <xdr:cNvPr id="37" name="Imagen 36">
          <a:extLst>
            <a:ext uri="{FF2B5EF4-FFF2-40B4-BE49-F238E27FC236}">
              <a16:creationId xmlns:a16="http://schemas.microsoft.com/office/drawing/2014/main" id="{7B9713E2-2D6A-40DA-AAEF-6B49DE78377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9107150" y="45500925"/>
          <a:ext cx="0" cy="6051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666750</xdr:colOff>
      <xdr:row>27</xdr:row>
      <xdr:rowOff>0</xdr:rowOff>
    </xdr:from>
    <xdr:ext cx="0" cy="6051194"/>
    <xdr:pic>
      <xdr:nvPicPr>
        <xdr:cNvPr id="38" name="Imagen 37">
          <a:extLst>
            <a:ext uri="{FF2B5EF4-FFF2-40B4-BE49-F238E27FC236}">
              <a16:creationId xmlns:a16="http://schemas.microsoft.com/office/drawing/2014/main" id="{651C8A3B-EBBC-4F44-B666-93B5CE180E4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9107150" y="45500925"/>
          <a:ext cx="0" cy="6051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437029</xdr:colOff>
      <xdr:row>30</xdr:row>
      <xdr:rowOff>44823</xdr:rowOff>
    </xdr:from>
    <xdr:ext cx="184731" cy="264560"/>
    <xdr:sp macro="" textlink="">
      <xdr:nvSpPr>
        <xdr:cNvPr id="39" name="CuadroTexto 38">
          <a:extLst>
            <a:ext uri="{FF2B5EF4-FFF2-40B4-BE49-F238E27FC236}">
              <a16:creationId xmlns:a16="http://schemas.microsoft.com/office/drawing/2014/main" id="{DCDCBE44-E0E6-4DC4-A427-63E53BC64972}"/>
            </a:ext>
          </a:extLst>
        </xdr:cNvPr>
        <xdr:cNvSpPr txBox="1"/>
      </xdr:nvSpPr>
      <xdr:spPr>
        <a:xfrm>
          <a:off x="14600704" y="55061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10</xdr:col>
      <xdr:colOff>437029</xdr:colOff>
      <xdr:row>29</xdr:row>
      <xdr:rowOff>44823</xdr:rowOff>
    </xdr:from>
    <xdr:ext cx="184731" cy="264560"/>
    <xdr:sp macro="" textlink="">
      <xdr:nvSpPr>
        <xdr:cNvPr id="40" name="CuadroTexto 39">
          <a:extLst>
            <a:ext uri="{FF2B5EF4-FFF2-40B4-BE49-F238E27FC236}">
              <a16:creationId xmlns:a16="http://schemas.microsoft.com/office/drawing/2014/main" id="{53033231-8CD3-4965-A197-F74A56836D81}"/>
            </a:ext>
          </a:extLst>
        </xdr:cNvPr>
        <xdr:cNvSpPr txBox="1"/>
      </xdr:nvSpPr>
      <xdr:spPr>
        <a:xfrm>
          <a:off x="14600704" y="518798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88</xdr:col>
      <xdr:colOff>285749</xdr:colOff>
      <xdr:row>25</xdr:row>
      <xdr:rowOff>552450</xdr:rowOff>
    </xdr:from>
    <xdr:ext cx="3924301" cy="2257425"/>
    <xdr:pic>
      <xdr:nvPicPr>
        <xdr:cNvPr id="41" name="Imagen 40">
          <a:extLst>
            <a:ext uri="{FF2B5EF4-FFF2-40B4-BE49-F238E27FC236}">
              <a16:creationId xmlns:a16="http://schemas.microsoft.com/office/drawing/2014/main" id="{1606F851-8E49-46FF-8FF1-5E88AD9BD3F4}"/>
            </a:ext>
          </a:extLst>
        </xdr:cNvPr>
        <xdr:cNvPicPr>
          <a:picLocks noChangeAspect="1"/>
        </xdr:cNvPicPr>
      </xdr:nvPicPr>
      <xdr:blipFill>
        <a:blip xmlns:r="http://schemas.openxmlformats.org/officeDocument/2006/relationships" r:embed="rId35"/>
        <a:stretch>
          <a:fillRect/>
        </a:stretch>
      </xdr:blipFill>
      <xdr:spPr>
        <a:xfrm>
          <a:off x="187537724" y="39785925"/>
          <a:ext cx="3924301" cy="2257425"/>
        </a:xfrm>
        <a:prstGeom prst="rect">
          <a:avLst/>
        </a:prstGeom>
      </xdr:spPr>
    </xdr:pic>
    <xdr:clientData/>
  </xdr:oneCellAnchor>
  <xdr:oneCellAnchor>
    <xdr:from>
      <xdr:col>88</xdr:col>
      <xdr:colOff>295275</xdr:colOff>
      <xdr:row>26</xdr:row>
      <xdr:rowOff>400050</xdr:rowOff>
    </xdr:from>
    <xdr:ext cx="3942692" cy="2324100"/>
    <xdr:pic>
      <xdr:nvPicPr>
        <xdr:cNvPr id="42" name="Imagen 41">
          <a:extLst>
            <a:ext uri="{FF2B5EF4-FFF2-40B4-BE49-F238E27FC236}">
              <a16:creationId xmlns:a16="http://schemas.microsoft.com/office/drawing/2014/main" id="{1C428328-3EF1-493A-9201-8C4154DD75FC}"/>
            </a:ext>
          </a:extLst>
        </xdr:cNvPr>
        <xdr:cNvPicPr>
          <a:picLocks noChangeAspect="1"/>
        </xdr:cNvPicPr>
      </xdr:nvPicPr>
      <xdr:blipFill>
        <a:blip xmlns:r="http://schemas.openxmlformats.org/officeDocument/2006/relationships" r:embed="rId36"/>
        <a:stretch>
          <a:fillRect/>
        </a:stretch>
      </xdr:blipFill>
      <xdr:spPr>
        <a:xfrm>
          <a:off x="187547250" y="42833925"/>
          <a:ext cx="3942692" cy="2324100"/>
        </a:xfrm>
        <a:prstGeom prst="rect">
          <a:avLst/>
        </a:prstGeom>
      </xdr:spPr>
    </xdr:pic>
    <xdr:clientData/>
  </xdr:oneCellAnchor>
  <xdr:oneCellAnchor>
    <xdr:from>
      <xdr:col>88</xdr:col>
      <xdr:colOff>295275</xdr:colOff>
      <xdr:row>27</xdr:row>
      <xdr:rowOff>323850</xdr:rowOff>
    </xdr:from>
    <xdr:ext cx="3924300" cy="2466975"/>
    <xdr:pic>
      <xdr:nvPicPr>
        <xdr:cNvPr id="43" name="Imagen 42">
          <a:extLst>
            <a:ext uri="{FF2B5EF4-FFF2-40B4-BE49-F238E27FC236}">
              <a16:creationId xmlns:a16="http://schemas.microsoft.com/office/drawing/2014/main" id="{28E4A2A6-C7BB-46FA-8982-1DFA766BE83A}"/>
            </a:ext>
          </a:extLst>
        </xdr:cNvPr>
        <xdr:cNvPicPr>
          <a:picLocks noChangeAspect="1"/>
        </xdr:cNvPicPr>
      </xdr:nvPicPr>
      <xdr:blipFill>
        <a:blip xmlns:r="http://schemas.openxmlformats.org/officeDocument/2006/relationships" r:embed="rId37"/>
        <a:stretch>
          <a:fillRect/>
        </a:stretch>
      </xdr:blipFill>
      <xdr:spPr>
        <a:xfrm>
          <a:off x="187547250" y="45824775"/>
          <a:ext cx="3924300" cy="2466975"/>
        </a:xfrm>
        <a:prstGeom prst="rect">
          <a:avLst/>
        </a:prstGeom>
      </xdr:spPr>
    </xdr:pic>
    <xdr:clientData/>
  </xdr:oneCellAnchor>
  <xdr:oneCellAnchor>
    <xdr:from>
      <xdr:col>88</xdr:col>
      <xdr:colOff>323850</xdr:colOff>
      <xdr:row>28</xdr:row>
      <xdr:rowOff>285750</xdr:rowOff>
    </xdr:from>
    <xdr:ext cx="3895158" cy="2638425"/>
    <xdr:pic>
      <xdr:nvPicPr>
        <xdr:cNvPr id="44" name="Imagen 43">
          <a:extLst>
            <a:ext uri="{FF2B5EF4-FFF2-40B4-BE49-F238E27FC236}">
              <a16:creationId xmlns:a16="http://schemas.microsoft.com/office/drawing/2014/main" id="{A7357E7D-D508-41E2-8875-4E812A2184CE}"/>
            </a:ext>
          </a:extLst>
        </xdr:cNvPr>
        <xdr:cNvPicPr>
          <a:picLocks noChangeAspect="1"/>
        </xdr:cNvPicPr>
      </xdr:nvPicPr>
      <xdr:blipFill>
        <a:blip xmlns:r="http://schemas.openxmlformats.org/officeDocument/2006/relationships" r:embed="rId38"/>
        <a:stretch>
          <a:fillRect/>
        </a:stretch>
      </xdr:blipFill>
      <xdr:spPr>
        <a:xfrm>
          <a:off x="187575825" y="48891825"/>
          <a:ext cx="3895158" cy="2638425"/>
        </a:xfrm>
        <a:prstGeom prst="rect">
          <a:avLst/>
        </a:prstGeom>
      </xdr:spPr>
    </xdr:pic>
    <xdr:clientData/>
  </xdr:oneCellAnchor>
  <xdr:oneCellAnchor>
    <xdr:from>
      <xdr:col>88</xdr:col>
      <xdr:colOff>352425</xdr:colOff>
      <xdr:row>29</xdr:row>
      <xdr:rowOff>295276</xdr:rowOff>
    </xdr:from>
    <xdr:ext cx="3838006" cy="2505074"/>
    <xdr:pic>
      <xdr:nvPicPr>
        <xdr:cNvPr id="45" name="Imagen 44">
          <a:extLst>
            <a:ext uri="{FF2B5EF4-FFF2-40B4-BE49-F238E27FC236}">
              <a16:creationId xmlns:a16="http://schemas.microsoft.com/office/drawing/2014/main" id="{F2BE08D4-5627-4180-B9FD-8C15A419D477}"/>
            </a:ext>
          </a:extLst>
        </xdr:cNvPr>
        <xdr:cNvPicPr>
          <a:picLocks noChangeAspect="1"/>
        </xdr:cNvPicPr>
      </xdr:nvPicPr>
      <xdr:blipFill>
        <a:blip xmlns:r="http://schemas.openxmlformats.org/officeDocument/2006/relationships" r:embed="rId39"/>
        <a:stretch>
          <a:fillRect/>
        </a:stretch>
      </xdr:blipFill>
      <xdr:spPr>
        <a:xfrm>
          <a:off x="187604400" y="52130326"/>
          <a:ext cx="3838006" cy="2505074"/>
        </a:xfrm>
        <a:prstGeom prst="rect">
          <a:avLst/>
        </a:prstGeom>
      </xdr:spPr>
    </xdr:pic>
    <xdr:clientData/>
  </xdr:oneCellAnchor>
  <xdr:oneCellAnchor>
    <xdr:from>
      <xdr:col>88</xdr:col>
      <xdr:colOff>342901</xdr:colOff>
      <xdr:row>30</xdr:row>
      <xdr:rowOff>285750</xdr:rowOff>
    </xdr:from>
    <xdr:ext cx="3790950" cy="2209571"/>
    <xdr:pic>
      <xdr:nvPicPr>
        <xdr:cNvPr id="46" name="Imagen 45">
          <a:extLst>
            <a:ext uri="{FF2B5EF4-FFF2-40B4-BE49-F238E27FC236}">
              <a16:creationId xmlns:a16="http://schemas.microsoft.com/office/drawing/2014/main" id="{BD3C9118-E76F-484D-A242-AB0753FB181E}"/>
            </a:ext>
          </a:extLst>
        </xdr:cNvPr>
        <xdr:cNvPicPr>
          <a:picLocks noChangeAspect="1"/>
        </xdr:cNvPicPr>
      </xdr:nvPicPr>
      <xdr:blipFill>
        <a:blip xmlns:r="http://schemas.openxmlformats.org/officeDocument/2006/relationships" r:embed="rId40"/>
        <a:stretch>
          <a:fillRect/>
        </a:stretch>
      </xdr:blipFill>
      <xdr:spPr>
        <a:xfrm>
          <a:off x="187594876" y="55302150"/>
          <a:ext cx="3790950" cy="2209571"/>
        </a:xfrm>
        <a:prstGeom prst="rect">
          <a:avLst/>
        </a:prstGeom>
      </xdr:spPr>
    </xdr:pic>
    <xdr:clientData/>
  </xdr:oneCellAnchor>
  <xdr:oneCellAnchor>
    <xdr:from>
      <xdr:col>88</xdr:col>
      <xdr:colOff>295274</xdr:colOff>
      <xdr:row>43</xdr:row>
      <xdr:rowOff>752173</xdr:rowOff>
    </xdr:from>
    <xdr:ext cx="3912555" cy="2457751"/>
    <xdr:pic>
      <xdr:nvPicPr>
        <xdr:cNvPr id="47" name="Imagen 46">
          <a:extLst>
            <a:ext uri="{FF2B5EF4-FFF2-40B4-BE49-F238E27FC236}">
              <a16:creationId xmlns:a16="http://schemas.microsoft.com/office/drawing/2014/main" id="{34ABE460-366C-48EC-A2B2-37FC6E149F17}"/>
            </a:ext>
          </a:extLst>
        </xdr:cNvPr>
        <xdr:cNvPicPr>
          <a:picLocks noChangeAspect="1"/>
        </xdr:cNvPicPr>
      </xdr:nvPicPr>
      <xdr:blipFill>
        <a:blip xmlns:r="http://schemas.openxmlformats.org/officeDocument/2006/relationships" r:embed="rId41"/>
        <a:stretch>
          <a:fillRect/>
        </a:stretch>
      </xdr:blipFill>
      <xdr:spPr>
        <a:xfrm>
          <a:off x="187547249" y="89534698"/>
          <a:ext cx="3912555" cy="2457751"/>
        </a:xfrm>
        <a:prstGeom prst="rect">
          <a:avLst/>
        </a:prstGeom>
      </xdr:spPr>
    </xdr:pic>
    <xdr:clientData/>
  </xdr:oneCellAnchor>
  <xdr:oneCellAnchor>
    <xdr:from>
      <xdr:col>88</xdr:col>
      <xdr:colOff>352425</xdr:colOff>
      <xdr:row>99</xdr:row>
      <xdr:rowOff>295276</xdr:rowOff>
    </xdr:from>
    <xdr:ext cx="3867151" cy="2209800"/>
    <xdr:pic>
      <xdr:nvPicPr>
        <xdr:cNvPr id="48" name="Imagen 47">
          <a:extLst>
            <a:ext uri="{FF2B5EF4-FFF2-40B4-BE49-F238E27FC236}">
              <a16:creationId xmlns:a16="http://schemas.microsoft.com/office/drawing/2014/main" id="{58C2331D-FEB1-4FB2-BD58-73B9B1BC609C}"/>
            </a:ext>
          </a:extLst>
        </xdr:cNvPr>
        <xdr:cNvPicPr>
          <a:picLocks noChangeAspect="1"/>
        </xdr:cNvPicPr>
      </xdr:nvPicPr>
      <xdr:blipFill>
        <a:blip xmlns:r="http://schemas.openxmlformats.org/officeDocument/2006/relationships" r:embed="rId42"/>
        <a:stretch>
          <a:fillRect/>
        </a:stretch>
      </xdr:blipFill>
      <xdr:spPr>
        <a:xfrm>
          <a:off x="187604400" y="262185151"/>
          <a:ext cx="3867151" cy="2209800"/>
        </a:xfrm>
        <a:prstGeom prst="rect">
          <a:avLst/>
        </a:prstGeom>
      </xdr:spPr>
    </xdr:pic>
    <xdr:clientData/>
  </xdr:oneCellAnchor>
  <xdr:oneCellAnchor>
    <xdr:from>
      <xdr:col>88</xdr:col>
      <xdr:colOff>333375</xdr:colOff>
      <xdr:row>95</xdr:row>
      <xdr:rowOff>257175</xdr:rowOff>
    </xdr:from>
    <xdr:ext cx="3855066" cy="2295525"/>
    <xdr:pic>
      <xdr:nvPicPr>
        <xdr:cNvPr id="49" name="Imagen 48">
          <a:extLst>
            <a:ext uri="{FF2B5EF4-FFF2-40B4-BE49-F238E27FC236}">
              <a16:creationId xmlns:a16="http://schemas.microsoft.com/office/drawing/2014/main" id="{D6E2119A-3A79-4240-A8DA-B4B26196ED12}"/>
            </a:ext>
          </a:extLst>
        </xdr:cNvPr>
        <xdr:cNvPicPr>
          <a:picLocks noChangeAspect="1"/>
        </xdr:cNvPicPr>
      </xdr:nvPicPr>
      <xdr:blipFill>
        <a:blip xmlns:r="http://schemas.openxmlformats.org/officeDocument/2006/relationships" r:embed="rId43"/>
        <a:stretch>
          <a:fillRect/>
        </a:stretch>
      </xdr:blipFill>
      <xdr:spPr>
        <a:xfrm>
          <a:off x="187585350" y="248602500"/>
          <a:ext cx="3855066" cy="2295525"/>
        </a:xfrm>
        <a:prstGeom prst="rect">
          <a:avLst/>
        </a:prstGeom>
      </xdr:spPr>
    </xdr:pic>
    <xdr:clientData/>
  </xdr:oneCellAnchor>
  <xdr:oneCellAnchor>
    <xdr:from>
      <xdr:col>88</xdr:col>
      <xdr:colOff>381000</xdr:colOff>
      <xdr:row>97</xdr:row>
      <xdr:rowOff>685800</xdr:rowOff>
    </xdr:from>
    <xdr:ext cx="3928885" cy="2733675"/>
    <xdr:pic>
      <xdr:nvPicPr>
        <xdr:cNvPr id="50" name="Imagen 49">
          <a:extLst>
            <a:ext uri="{FF2B5EF4-FFF2-40B4-BE49-F238E27FC236}">
              <a16:creationId xmlns:a16="http://schemas.microsoft.com/office/drawing/2014/main" id="{D460B709-42A9-41DC-9598-794788F2098C}"/>
            </a:ext>
          </a:extLst>
        </xdr:cNvPr>
        <xdr:cNvPicPr>
          <a:picLocks noChangeAspect="1"/>
        </xdr:cNvPicPr>
      </xdr:nvPicPr>
      <xdr:blipFill>
        <a:blip xmlns:r="http://schemas.openxmlformats.org/officeDocument/2006/relationships" r:embed="rId44"/>
        <a:stretch>
          <a:fillRect/>
        </a:stretch>
      </xdr:blipFill>
      <xdr:spPr>
        <a:xfrm>
          <a:off x="187632975" y="254650875"/>
          <a:ext cx="3928885" cy="2733675"/>
        </a:xfrm>
        <a:prstGeom prst="rect">
          <a:avLst/>
        </a:prstGeom>
      </xdr:spPr>
    </xdr:pic>
    <xdr:clientData/>
  </xdr:oneCellAnchor>
  <xdr:oneCellAnchor>
    <xdr:from>
      <xdr:col>88</xdr:col>
      <xdr:colOff>409575</xdr:colOff>
      <xdr:row>98</xdr:row>
      <xdr:rowOff>497682</xdr:rowOff>
    </xdr:from>
    <xdr:ext cx="3769342" cy="2807494"/>
    <xdr:pic>
      <xdr:nvPicPr>
        <xdr:cNvPr id="51" name="Imagen 50">
          <a:extLst>
            <a:ext uri="{FF2B5EF4-FFF2-40B4-BE49-F238E27FC236}">
              <a16:creationId xmlns:a16="http://schemas.microsoft.com/office/drawing/2014/main" id="{1D1C4B44-3ECE-49F8-BE5B-2FFC88B0363D}"/>
            </a:ext>
          </a:extLst>
        </xdr:cNvPr>
        <xdr:cNvPicPr>
          <a:picLocks noChangeAspect="1"/>
        </xdr:cNvPicPr>
      </xdr:nvPicPr>
      <xdr:blipFill>
        <a:blip xmlns:r="http://schemas.openxmlformats.org/officeDocument/2006/relationships" r:embed="rId45"/>
        <a:stretch>
          <a:fillRect/>
        </a:stretch>
      </xdr:blipFill>
      <xdr:spPr>
        <a:xfrm>
          <a:off x="187661550" y="258577557"/>
          <a:ext cx="3769342" cy="2807494"/>
        </a:xfrm>
        <a:prstGeom prst="rect">
          <a:avLst/>
        </a:prstGeom>
      </xdr:spPr>
    </xdr:pic>
    <xdr:clientData/>
  </xdr:oneCellAnchor>
  <xdr:oneCellAnchor>
    <xdr:from>
      <xdr:col>88</xdr:col>
      <xdr:colOff>352424</xdr:colOff>
      <xdr:row>96</xdr:row>
      <xdr:rowOff>276225</xdr:rowOff>
    </xdr:from>
    <xdr:ext cx="3876676" cy="2267909"/>
    <xdr:pic>
      <xdr:nvPicPr>
        <xdr:cNvPr id="52" name="Imagen 51">
          <a:extLst>
            <a:ext uri="{FF2B5EF4-FFF2-40B4-BE49-F238E27FC236}">
              <a16:creationId xmlns:a16="http://schemas.microsoft.com/office/drawing/2014/main" id="{8B61AECD-871B-451D-B625-793E35A63231}"/>
            </a:ext>
          </a:extLst>
        </xdr:cNvPr>
        <xdr:cNvPicPr>
          <a:picLocks noChangeAspect="1"/>
        </xdr:cNvPicPr>
      </xdr:nvPicPr>
      <xdr:blipFill>
        <a:blip xmlns:r="http://schemas.openxmlformats.org/officeDocument/2006/relationships" r:embed="rId46"/>
        <a:stretch>
          <a:fillRect/>
        </a:stretch>
      </xdr:blipFill>
      <xdr:spPr>
        <a:xfrm>
          <a:off x="187604399" y="251431425"/>
          <a:ext cx="3876676" cy="2267909"/>
        </a:xfrm>
        <a:prstGeom prst="rect">
          <a:avLst/>
        </a:prstGeom>
      </xdr:spPr>
    </xdr:pic>
    <xdr:clientData/>
  </xdr:oneCellAnchor>
  <xdr:oneCellAnchor>
    <xdr:from>
      <xdr:col>88</xdr:col>
      <xdr:colOff>323850</xdr:colOff>
      <xdr:row>63</xdr:row>
      <xdr:rowOff>427505</xdr:rowOff>
    </xdr:from>
    <xdr:ext cx="3905250" cy="2001370"/>
    <xdr:pic>
      <xdr:nvPicPr>
        <xdr:cNvPr id="53" name="Imagen 52">
          <a:extLst>
            <a:ext uri="{FF2B5EF4-FFF2-40B4-BE49-F238E27FC236}">
              <a16:creationId xmlns:a16="http://schemas.microsoft.com/office/drawing/2014/main" id="{77CFE468-1A4A-4EC4-A4CB-D8A5DFDD612D}"/>
            </a:ext>
          </a:extLst>
        </xdr:cNvPr>
        <xdr:cNvPicPr>
          <a:picLocks noChangeAspect="1"/>
        </xdr:cNvPicPr>
      </xdr:nvPicPr>
      <xdr:blipFill>
        <a:blip xmlns:r="http://schemas.openxmlformats.org/officeDocument/2006/relationships" r:embed="rId47"/>
        <a:stretch>
          <a:fillRect/>
        </a:stretch>
      </xdr:blipFill>
      <xdr:spPr>
        <a:xfrm>
          <a:off x="187575825" y="152846555"/>
          <a:ext cx="3905250" cy="2001370"/>
        </a:xfrm>
        <a:prstGeom prst="rect">
          <a:avLst/>
        </a:prstGeom>
      </xdr:spPr>
    </xdr:pic>
    <xdr:clientData/>
  </xdr:oneCellAnchor>
  <xdr:oneCellAnchor>
    <xdr:from>
      <xdr:col>12</xdr:col>
      <xdr:colOff>140795</xdr:colOff>
      <xdr:row>13</xdr:row>
      <xdr:rowOff>2819764</xdr:rowOff>
    </xdr:from>
    <xdr:ext cx="1668954" cy="409211"/>
    <xdr:pic>
      <xdr:nvPicPr>
        <xdr:cNvPr id="54" name="Imagen 4">
          <a:extLst>
            <a:ext uri="{FF2B5EF4-FFF2-40B4-BE49-F238E27FC236}">
              <a16:creationId xmlns:a16="http://schemas.microsoft.com/office/drawing/2014/main" id="{B30C9F3B-A3E9-4B3A-BAB8-0E7F968B9E34}"/>
            </a:ext>
          </a:extLst>
        </xdr:cNvPr>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18581195" y="9792064"/>
          <a:ext cx="1668954" cy="409211"/>
        </a:xfrm>
        <a:prstGeom prst="rect">
          <a:avLst/>
        </a:prstGeom>
        <a:noFill/>
        <a:ln>
          <a:noFill/>
        </a:ln>
      </xdr:spPr>
    </xdr:pic>
    <xdr:clientData/>
  </xdr:oneCellAnchor>
  <xdr:oneCellAnchor>
    <xdr:from>
      <xdr:col>88</xdr:col>
      <xdr:colOff>419099</xdr:colOff>
      <xdr:row>12</xdr:row>
      <xdr:rowOff>438149</xdr:rowOff>
    </xdr:from>
    <xdr:ext cx="3668289" cy="2619375"/>
    <xdr:pic>
      <xdr:nvPicPr>
        <xdr:cNvPr id="55" name="Imagen 54">
          <a:extLst>
            <a:ext uri="{FF2B5EF4-FFF2-40B4-BE49-F238E27FC236}">
              <a16:creationId xmlns:a16="http://schemas.microsoft.com/office/drawing/2014/main" id="{C6729633-B17E-4824-ABC9-23519BAFF25A}"/>
            </a:ext>
          </a:extLst>
        </xdr:cNvPr>
        <xdr:cNvPicPr>
          <a:picLocks noChangeAspect="1"/>
        </xdr:cNvPicPr>
      </xdr:nvPicPr>
      <xdr:blipFill>
        <a:blip xmlns:r="http://schemas.openxmlformats.org/officeDocument/2006/relationships" r:embed="rId49"/>
        <a:stretch>
          <a:fillRect/>
        </a:stretch>
      </xdr:blipFill>
      <xdr:spPr>
        <a:xfrm>
          <a:off x="187671074" y="4057649"/>
          <a:ext cx="3668289" cy="2619375"/>
        </a:xfrm>
        <a:prstGeom prst="rect">
          <a:avLst/>
        </a:prstGeom>
      </xdr:spPr>
    </xdr:pic>
    <xdr:clientData/>
  </xdr:oneCellAnchor>
  <xdr:oneCellAnchor>
    <xdr:from>
      <xdr:col>88</xdr:col>
      <xdr:colOff>342900</xdr:colOff>
      <xdr:row>13</xdr:row>
      <xdr:rowOff>390525</xdr:rowOff>
    </xdr:from>
    <xdr:ext cx="3773260" cy="2579914"/>
    <xdr:pic>
      <xdr:nvPicPr>
        <xdr:cNvPr id="56" name="Imagen 55">
          <a:extLst>
            <a:ext uri="{FF2B5EF4-FFF2-40B4-BE49-F238E27FC236}">
              <a16:creationId xmlns:a16="http://schemas.microsoft.com/office/drawing/2014/main" id="{F02733D8-6E97-44ED-9B29-9E7BB8110FFB}"/>
            </a:ext>
          </a:extLst>
        </xdr:cNvPr>
        <xdr:cNvPicPr>
          <a:picLocks noChangeAspect="1"/>
        </xdr:cNvPicPr>
      </xdr:nvPicPr>
      <xdr:blipFill>
        <a:blip xmlns:r="http://schemas.openxmlformats.org/officeDocument/2006/relationships" r:embed="rId50"/>
        <a:stretch>
          <a:fillRect/>
        </a:stretch>
      </xdr:blipFill>
      <xdr:spPr>
        <a:xfrm>
          <a:off x="187594875" y="7362825"/>
          <a:ext cx="3773260" cy="2579914"/>
        </a:xfrm>
        <a:prstGeom prst="rect">
          <a:avLst/>
        </a:prstGeom>
      </xdr:spPr>
    </xdr:pic>
    <xdr:clientData/>
  </xdr:oneCellAnchor>
  <xdr:oneCellAnchor>
    <xdr:from>
      <xdr:col>88</xdr:col>
      <xdr:colOff>381000</xdr:colOff>
      <xdr:row>14</xdr:row>
      <xdr:rowOff>361950</xdr:rowOff>
    </xdr:from>
    <xdr:ext cx="3775256" cy="2190750"/>
    <xdr:pic>
      <xdr:nvPicPr>
        <xdr:cNvPr id="57" name="Imagen 56">
          <a:extLst>
            <a:ext uri="{FF2B5EF4-FFF2-40B4-BE49-F238E27FC236}">
              <a16:creationId xmlns:a16="http://schemas.microsoft.com/office/drawing/2014/main" id="{3A025FAD-BB0A-4F2E-9B28-EFF83E1C7A94}"/>
            </a:ext>
          </a:extLst>
        </xdr:cNvPr>
        <xdr:cNvPicPr>
          <a:picLocks noChangeAspect="1"/>
        </xdr:cNvPicPr>
      </xdr:nvPicPr>
      <xdr:blipFill>
        <a:blip xmlns:r="http://schemas.openxmlformats.org/officeDocument/2006/relationships" r:embed="rId51"/>
        <a:stretch>
          <a:fillRect/>
        </a:stretch>
      </xdr:blipFill>
      <xdr:spPr>
        <a:xfrm>
          <a:off x="187632975" y="10687050"/>
          <a:ext cx="3775256" cy="2190750"/>
        </a:xfrm>
        <a:prstGeom prst="rect">
          <a:avLst/>
        </a:prstGeom>
      </xdr:spPr>
    </xdr:pic>
    <xdr:clientData/>
  </xdr:oneCellAnchor>
  <xdr:oneCellAnchor>
    <xdr:from>
      <xdr:col>88</xdr:col>
      <xdr:colOff>361950</xdr:colOff>
      <xdr:row>15</xdr:row>
      <xdr:rowOff>361950</xdr:rowOff>
    </xdr:from>
    <xdr:ext cx="3835853" cy="2181225"/>
    <xdr:pic>
      <xdr:nvPicPr>
        <xdr:cNvPr id="58" name="Imagen 57">
          <a:extLst>
            <a:ext uri="{FF2B5EF4-FFF2-40B4-BE49-F238E27FC236}">
              <a16:creationId xmlns:a16="http://schemas.microsoft.com/office/drawing/2014/main" id="{F60E9B46-D1E0-458F-95A1-107E5685F826}"/>
            </a:ext>
          </a:extLst>
        </xdr:cNvPr>
        <xdr:cNvPicPr>
          <a:picLocks noChangeAspect="1"/>
        </xdr:cNvPicPr>
      </xdr:nvPicPr>
      <xdr:blipFill>
        <a:blip xmlns:r="http://schemas.openxmlformats.org/officeDocument/2006/relationships" r:embed="rId52"/>
        <a:stretch>
          <a:fillRect/>
        </a:stretch>
      </xdr:blipFill>
      <xdr:spPr>
        <a:xfrm>
          <a:off x="187613925" y="13506450"/>
          <a:ext cx="3835853" cy="2181225"/>
        </a:xfrm>
        <a:prstGeom prst="rect">
          <a:avLst/>
        </a:prstGeom>
      </xdr:spPr>
    </xdr:pic>
    <xdr:clientData/>
  </xdr:oneCellAnchor>
  <xdr:oneCellAnchor>
    <xdr:from>
      <xdr:col>88</xdr:col>
      <xdr:colOff>349704</xdr:colOff>
      <xdr:row>46</xdr:row>
      <xdr:rowOff>334736</xdr:rowOff>
    </xdr:from>
    <xdr:ext cx="3850821" cy="2170339"/>
    <xdr:pic>
      <xdr:nvPicPr>
        <xdr:cNvPr id="59" name="Imagen 58">
          <a:extLst>
            <a:ext uri="{FF2B5EF4-FFF2-40B4-BE49-F238E27FC236}">
              <a16:creationId xmlns:a16="http://schemas.microsoft.com/office/drawing/2014/main" id="{74471E8C-81FA-4468-8D1C-453246483D7D}"/>
            </a:ext>
          </a:extLst>
        </xdr:cNvPr>
        <xdr:cNvPicPr>
          <a:picLocks noChangeAspect="1"/>
        </xdr:cNvPicPr>
      </xdr:nvPicPr>
      <xdr:blipFill>
        <a:blip xmlns:r="http://schemas.openxmlformats.org/officeDocument/2006/relationships" r:embed="rId53"/>
        <a:stretch>
          <a:fillRect/>
        </a:stretch>
      </xdr:blipFill>
      <xdr:spPr>
        <a:xfrm>
          <a:off x="187601679" y="100880636"/>
          <a:ext cx="3850821" cy="2170339"/>
        </a:xfrm>
        <a:prstGeom prst="rect">
          <a:avLst/>
        </a:prstGeom>
      </xdr:spPr>
    </xdr:pic>
    <xdr:clientData/>
  </xdr:oneCellAnchor>
  <xdr:oneCellAnchor>
    <xdr:from>
      <xdr:col>88</xdr:col>
      <xdr:colOff>406854</xdr:colOff>
      <xdr:row>47</xdr:row>
      <xdr:rowOff>390526</xdr:rowOff>
    </xdr:from>
    <xdr:ext cx="3802856" cy="2266950"/>
    <xdr:pic>
      <xdr:nvPicPr>
        <xdr:cNvPr id="60" name="Imagen 59">
          <a:extLst>
            <a:ext uri="{FF2B5EF4-FFF2-40B4-BE49-F238E27FC236}">
              <a16:creationId xmlns:a16="http://schemas.microsoft.com/office/drawing/2014/main" id="{F5EBF8A0-C4A3-476D-A087-EF1C4D29CA25}"/>
            </a:ext>
          </a:extLst>
        </xdr:cNvPr>
        <xdr:cNvPicPr>
          <a:picLocks noChangeAspect="1"/>
        </xdr:cNvPicPr>
      </xdr:nvPicPr>
      <xdr:blipFill>
        <a:blip xmlns:r="http://schemas.openxmlformats.org/officeDocument/2006/relationships" r:embed="rId54"/>
        <a:stretch>
          <a:fillRect/>
        </a:stretch>
      </xdr:blipFill>
      <xdr:spPr>
        <a:xfrm>
          <a:off x="187658829" y="103793926"/>
          <a:ext cx="3802856" cy="2266950"/>
        </a:xfrm>
        <a:prstGeom prst="rect">
          <a:avLst/>
        </a:prstGeom>
      </xdr:spPr>
    </xdr:pic>
    <xdr:clientData/>
  </xdr:oneCellAnchor>
  <xdr:oneCellAnchor>
    <xdr:from>
      <xdr:col>88</xdr:col>
      <xdr:colOff>304800</xdr:colOff>
      <xdr:row>60</xdr:row>
      <xdr:rowOff>333375</xdr:rowOff>
    </xdr:from>
    <xdr:ext cx="3844635" cy="2247900"/>
    <xdr:pic>
      <xdr:nvPicPr>
        <xdr:cNvPr id="61" name="Imagen 60">
          <a:extLst>
            <a:ext uri="{FF2B5EF4-FFF2-40B4-BE49-F238E27FC236}">
              <a16:creationId xmlns:a16="http://schemas.microsoft.com/office/drawing/2014/main" id="{DE94AB68-8190-49B2-8CF1-36FD4B9879D2}"/>
            </a:ext>
          </a:extLst>
        </xdr:cNvPr>
        <xdr:cNvPicPr>
          <a:picLocks noChangeAspect="1"/>
        </xdr:cNvPicPr>
      </xdr:nvPicPr>
      <xdr:blipFill>
        <a:blip xmlns:r="http://schemas.openxmlformats.org/officeDocument/2006/relationships" r:embed="rId55"/>
        <a:stretch>
          <a:fillRect/>
        </a:stretch>
      </xdr:blipFill>
      <xdr:spPr>
        <a:xfrm>
          <a:off x="187556775" y="143951325"/>
          <a:ext cx="3844635" cy="2247900"/>
        </a:xfrm>
        <a:prstGeom prst="rect">
          <a:avLst/>
        </a:prstGeom>
      </xdr:spPr>
    </xdr:pic>
    <xdr:clientData/>
  </xdr:oneCellAnchor>
  <xdr:oneCellAnchor>
    <xdr:from>
      <xdr:col>88</xdr:col>
      <xdr:colOff>387804</xdr:colOff>
      <xdr:row>66</xdr:row>
      <xdr:rowOff>266700</xdr:rowOff>
    </xdr:from>
    <xdr:ext cx="3746046" cy="2276475"/>
    <xdr:pic>
      <xdr:nvPicPr>
        <xdr:cNvPr id="62" name="Imagen 61">
          <a:extLst>
            <a:ext uri="{FF2B5EF4-FFF2-40B4-BE49-F238E27FC236}">
              <a16:creationId xmlns:a16="http://schemas.microsoft.com/office/drawing/2014/main" id="{C1A2212B-3278-4718-915C-6F81B7DC7DE5}"/>
            </a:ext>
          </a:extLst>
        </xdr:cNvPr>
        <xdr:cNvPicPr>
          <a:picLocks noChangeAspect="1"/>
        </xdr:cNvPicPr>
      </xdr:nvPicPr>
      <xdr:blipFill>
        <a:blip xmlns:r="http://schemas.openxmlformats.org/officeDocument/2006/relationships" r:embed="rId56"/>
        <a:stretch>
          <a:fillRect/>
        </a:stretch>
      </xdr:blipFill>
      <xdr:spPr>
        <a:xfrm>
          <a:off x="187639779" y="160705800"/>
          <a:ext cx="3746046" cy="2276475"/>
        </a:xfrm>
        <a:prstGeom prst="rect">
          <a:avLst/>
        </a:prstGeom>
      </xdr:spPr>
    </xdr:pic>
    <xdr:clientData/>
  </xdr:oneCellAnchor>
  <xdr:oneCellAnchor>
    <xdr:from>
      <xdr:col>88</xdr:col>
      <xdr:colOff>406852</xdr:colOff>
      <xdr:row>65</xdr:row>
      <xdr:rowOff>342900</xdr:rowOff>
    </xdr:from>
    <xdr:ext cx="3726997" cy="2152650"/>
    <xdr:pic>
      <xdr:nvPicPr>
        <xdr:cNvPr id="63" name="Imagen 62">
          <a:extLst>
            <a:ext uri="{FF2B5EF4-FFF2-40B4-BE49-F238E27FC236}">
              <a16:creationId xmlns:a16="http://schemas.microsoft.com/office/drawing/2014/main" id="{47C3F196-C9C8-4B90-8F69-6309681E359F}"/>
            </a:ext>
          </a:extLst>
        </xdr:cNvPr>
        <xdr:cNvPicPr>
          <a:picLocks noChangeAspect="1"/>
        </xdr:cNvPicPr>
      </xdr:nvPicPr>
      <xdr:blipFill>
        <a:blip xmlns:r="http://schemas.openxmlformats.org/officeDocument/2006/relationships" r:embed="rId57"/>
        <a:stretch>
          <a:fillRect/>
        </a:stretch>
      </xdr:blipFill>
      <xdr:spPr>
        <a:xfrm>
          <a:off x="187658827" y="157991175"/>
          <a:ext cx="3726997" cy="2152650"/>
        </a:xfrm>
        <a:prstGeom prst="rect">
          <a:avLst/>
        </a:prstGeom>
      </xdr:spPr>
    </xdr:pic>
    <xdr:clientData/>
  </xdr:oneCellAnchor>
  <xdr:oneCellAnchor>
    <xdr:from>
      <xdr:col>88</xdr:col>
      <xdr:colOff>395967</xdr:colOff>
      <xdr:row>64</xdr:row>
      <xdr:rowOff>304800</xdr:rowOff>
    </xdr:from>
    <xdr:ext cx="3747408" cy="2171700"/>
    <xdr:pic>
      <xdr:nvPicPr>
        <xdr:cNvPr id="64" name="Imagen 63">
          <a:extLst>
            <a:ext uri="{FF2B5EF4-FFF2-40B4-BE49-F238E27FC236}">
              <a16:creationId xmlns:a16="http://schemas.microsoft.com/office/drawing/2014/main" id="{D2B94B64-45CD-4BDA-9BC1-534EEE436EA4}"/>
            </a:ext>
          </a:extLst>
        </xdr:cNvPr>
        <xdr:cNvPicPr>
          <a:picLocks noChangeAspect="1"/>
        </xdr:cNvPicPr>
      </xdr:nvPicPr>
      <xdr:blipFill>
        <a:blip xmlns:r="http://schemas.openxmlformats.org/officeDocument/2006/relationships" r:embed="rId58"/>
        <a:stretch>
          <a:fillRect/>
        </a:stretch>
      </xdr:blipFill>
      <xdr:spPr>
        <a:xfrm>
          <a:off x="187647942" y="155162250"/>
          <a:ext cx="3747408" cy="2171700"/>
        </a:xfrm>
        <a:prstGeom prst="rect">
          <a:avLst/>
        </a:prstGeom>
      </xdr:spPr>
    </xdr:pic>
    <xdr:clientData/>
  </xdr:oneCellAnchor>
  <xdr:oneCellAnchor>
    <xdr:from>
      <xdr:col>88</xdr:col>
      <xdr:colOff>400049</xdr:colOff>
      <xdr:row>78</xdr:row>
      <xdr:rowOff>295275</xdr:rowOff>
    </xdr:from>
    <xdr:ext cx="3752851" cy="2248271"/>
    <xdr:pic>
      <xdr:nvPicPr>
        <xdr:cNvPr id="65" name="Imagen 64">
          <a:extLst>
            <a:ext uri="{FF2B5EF4-FFF2-40B4-BE49-F238E27FC236}">
              <a16:creationId xmlns:a16="http://schemas.microsoft.com/office/drawing/2014/main" id="{1416592E-D43D-4803-BA31-DF9B3FF86095}"/>
            </a:ext>
          </a:extLst>
        </xdr:cNvPr>
        <xdr:cNvPicPr>
          <a:picLocks noChangeAspect="1"/>
        </xdr:cNvPicPr>
      </xdr:nvPicPr>
      <xdr:blipFill>
        <a:blip xmlns:r="http://schemas.openxmlformats.org/officeDocument/2006/relationships" r:embed="rId59"/>
        <a:stretch>
          <a:fillRect/>
        </a:stretch>
      </xdr:blipFill>
      <xdr:spPr>
        <a:xfrm>
          <a:off x="187652024" y="201177525"/>
          <a:ext cx="3752851" cy="2248271"/>
        </a:xfrm>
        <a:prstGeom prst="rect">
          <a:avLst/>
        </a:prstGeom>
      </xdr:spPr>
    </xdr:pic>
    <xdr:clientData/>
  </xdr:oneCellAnchor>
  <xdr:oneCellAnchor>
    <xdr:from>
      <xdr:col>88</xdr:col>
      <xdr:colOff>323850</xdr:colOff>
      <xdr:row>82</xdr:row>
      <xdr:rowOff>257175</xdr:rowOff>
    </xdr:from>
    <xdr:ext cx="3867150" cy="2247900"/>
    <xdr:pic>
      <xdr:nvPicPr>
        <xdr:cNvPr id="66" name="Imagen 65">
          <a:extLst>
            <a:ext uri="{FF2B5EF4-FFF2-40B4-BE49-F238E27FC236}">
              <a16:creationId xmlns:a16="http://schemas.microsoft.com/office/drawing/2014/main" id="{58BC55E7-984F-4C6C-9047-00EB7839F207}"/>
            </a:ext>
          </a:extLst>
        </xdr:cNvPr>
        <xdr:cNvPicPr>
          <a:picLocks noChangeAspect="1"/>
        </xdr:cNvPicPr>
      </xdr:nvPicPr>
      <xdr:blipFill>
        <a:blip xmlns:r="http://schemas.openxmlformats.org/officeDocument/2006/relationships" r:embed="rId60"/>
        <a:stretch>
          <a:fillRect/>
        </a:stretch>
      </xdr:blipFill>
      <xdr:spPr>
        <a:xfrm>
          <a:off x="187575825" y="214750650"/>
          <a:ext cx="3867150" cy="2247900"/>
        </a:xfrm>
        <a:prstGeom prst="rect">
          <a:avLst/>
        </a:prstGeom>
      </xdr:spPr>
    </xdr:pic>
    <xdr:clientData/>
  </xdr:oneCellAnchor>
  <xdr:oneCellAnchor>
    <xdr:from>
      <xdr:col>88</xdr:col>
      <xdr:colOff>361949</xdr:colOff>
      <xdr:row>94</xdr:row>
      <xdr:rowOff>342900</xdr:rowOff>
    </xdr:from>
    <xdr:ext cx="3895725" cy="2181225"/>
    <xdr:pic>
      <xdr:nvPicPr>
        <xdr:cNvPr id="67" name="Imagen 66">
          <a:extLst>
            <a:ext uri="{FF2B5EF4-FFF2-40B4-BE49-F238E27FC236}">
              <a16:creationId xmlns:a16="http://schemas.microsoft.com/office/drawing/2014/main" id="{3723FD10-EDC0-4E63-9105-BA35CABB3D21}"/>
            </a:ext>
          </a:extLst>
        </xdr:cNvPr>
        <xdr:cNvPicPr>
          <a:picLocks noChangeAspect="1"/>
        </xdr:cNvPicPr>
      </xdr:nvPicPr>
      <xdr:blipFill>
        <a:blip xmlns:r="http://schemas.openxmlformats.org/officeDocument/2006/relationships" r:embed="rId61"/>
        <a:stretch>
          <a:fillRect/>
        </a:stretch>
      </xdr:blipFill>
      <xdr:spPr>
        <a:xfrm>
          <a:off x="187613924" y="245887875"/>
          <a:ext cx="3895725" cy="2181225"/>
        </a:xfrm>
        <a:prstGeom prst="rect">
          <a:avLst/>
        </a:prstGeom>
      </xdr:spPr>
    </xdr:pic>
    <xdr:clientData/>
  </xdr:oneCellAnchor>
  <xdr:oneCellAnchor>
    <xdr:from>
      <xdr:col>88</xdr:col>
      <xdr:colOff>447675</xdr:colOff>
      <xdr:row>89</xdr:row>
      <xdr:rowOff>190499</xdr:rowOff>
    </xdr:from>
    <xdr:ext cx="3612696" cy="2381251"/>
    <xdr:pic>
      <xdr:nvPicPr>
        <xdr:cNvPr id="68" name="Imagen 67">
          <a:extLst>
            <a:ext uri="{FF2B5EF4-FFF2-40B4-BE49-F238E27FC236}">
              <a16:creationId xmlns:a16="http://schemas.microsoft.com/office/drawing/2014/main" id="{36CDBD2B-C20C-45E5-B997-43ACB2C593BB}"/>
            </a:ext>
          </a:extLst>
        </xdr:cNvPr>
        <xdr:cNvPicPr>
          <a:picLocks noChangeAspect="1"/>
        </xdr:cNvPicPr>
      </xdr:nvPicPr>
      <xdr:blipFill>
        <a:blip xmlns:r="http://schemas.openxmlformats.org/officeDocument/2006/relationships" r:embed="rId62"/>
        <a:stretch>
          <a:fillRect/>
        </a:stretch>
      </xdr:blipFill>
      <xdr:spPr>
        <a:xfrm>
          <a:off x="187699650" y="231714674"/>
          <a:ext cx="3612696" cy="2381251"/>
        </a:xfrm>
        <a:prstGeom prst="rect">
          <a:avLst/>
        </a:prstGeom>
      </xdr:spPr>
    </xdr:pic>
    <xdr:clientData/>
  </xdr:oneCellAnchor>
  <xdr:oneCellAnchor>
    <xdr:from>
      <xdr:col>88</xdr:col>
      <xdr:colOff>381000</xdr:colOff>
      <xdr:row>90</xdr:row>
      <xdr:rowOff>266700</xdr:rowOff>
    </xdr:from>
    <xdr:ext cx="3750128" cy="2190750"/>
    <xdr:pic>
      <xdr:nvPicPr>
        <xdr:cNvPr id="69" name="Imagen 68">
          <a:extLst>
            <a:ext uri="{FF2B5EF4-FFF2-40B4-BE49-F238E27FC236}">
              <a16:creationId xmlns:a16="http://schemas.microsoft.com/office/drawing/2014/main" id="{6DD0EE0C-7825-4DBE-A283-7F52F9461B68}"/>
            </a:ext>
          </a:extLst>
        </xdr:cNvPr>
        <xdr:cNvPicPr>
          <a:picLocks noChangeAspect="1"/>
        </xdr:cNvPicPr>
      </xdr:nvPicPr>
      <xdr:blipFill>
        <a:blip xmlns:r="http://schemas.openxmlformats.org/officeDocument/2006/relationships" r:embed="rId63"/>
        <a:stretch>
          <a:fillRect/>
        </a:stretch>
      </xdr:blipFill>
      <xdr:spPr>
        <a:xfrm>
          <a:off x="187632975" y="234591225"/>
          <a:ext cx="3750128" cy="2190750"/>
        </a:xfrm>
        <a:prstGeom prst="rect">
          <a:avLst/>
        </a:prstGeom>
      </xdr:spPr>
    </xdr:pic>
    <xdr:clientData/>
  </xdr:oneCellAnchor>
  <xdr:oneCellAnchor>
    <xdr:from>
      <xdr:col>88</xdr:col>
      <xdr:colOff>381000</xdr:colOff>
      <xdr:row>91</xdr:row>
      <xdr:rowOff>314325</xdr:rowOff>
    </xdr:from>
    <xdr:ext cx="3790950" cy="2238375"/>
    <xdr:pic>
      <xdr:nvPicPr>
        <xdr:cNvPr id="70" name="Imagen 69">
          <a:extLst>
            <a:ext uri="{FF2B5EF4-FFF2-40B4-BE49-F238E27FC236}">
              <a16:creationId xmlns:a16="http://schemas.microsoft.com/office/drawing/2014/main" id="{54B8FAB9-26C0-47BA-B6A5-8D70EB94A310}"/>
            </a:ext>
          </a:extLst>
        </xdr:cNvPr>
        <xdr:cNvPicPr>
          <a:picLocks noChangeAspect="1"/>
        </xdr:cNvPicPr>
      </xdr:nvPicPr>
      <xdr:blipFill>
        <a:blip xmlns:r="http://schemas.openxmlformats.org/officeDocument/2006/relationships" r:embed="rId64"/>
        <a:stretch>
          <a:fillRect/>
        </a:stretch>
      </xdr:blipFill>
      <xdr:spPr>
        <a:xfrm>
          <a:off x="187632975" y="237439200"/>
          <a:ext cx="3790950" cy="2238375"/>
        </a:xfrm>
        <a:prstGeom prst="rect">
          <a:avLst/>
        </a:prstGeom>
      </xdr:spPr>
    </xdr:pic>
    <xdr:clientData/>
  </xdr:oneCellAnchor>
  <xdr:oneCellAnchor>
    <xdr:from>
      <xdr:col>88</xdr:col>
      <xdr:colOff>333375</xdr:colOff>
      <xdr:row>92</xdr:row>
      <xdr:rowOff>333375</xdr:rowOff>
    </xdr:from>
    <xdr:ext cx="3809999" cy="2162175"/>
    <xdr:pic>
      <xdr:nvPicPr>
        <xdr:cNvPr id="71" name="Imagen 70">
          <a:extLst>
            <a:ext uri="{FF2B5EF4-FFF2-40B4-BE49-F238E27FC236}">
              <a16:creationId xmlns:a16="http://schemas.microsoft.com/office/drawing/2014/main" id="{10C303C9-D1B8-45A9-9B29-6378834225D9}"/>
            </a:ext>
          </a:extLst>
        </xdr:cNvPr>
        <xdr:cNvPicPr>
          <a:picLocks noChangeAspect="1"/>
        </xdr:cNvPicPr>
      </xdr:nvPicPr>
      <xdr:blipFill>
        <a:blip xmlns:r="http://schemas.openxmlformats.org/officeDocument/2006/relationships" r:embed="rId65"/>
        <a:stretch>
          <a:fillRect/>
        </a:stretch>
      </xdr:blipFill>
      <xdr:spPr>
        <a:xfrm>
          <a:off x="187585350" y="240268125"/>
          <a:ext cx="3809999" cy="2162175"/>
        </a:xfrm>
        <a:prstGeom prst="rect">
          <a:avLst/>
        </a:prstGeom>
      </xdr:spPr>
    </xdr:pic>
    <xdr:clientData/>
  </xdr:oneCellAnchor>
  <xdr:oneCellAnchor>
    <xdr:from>
      <xdr:col>13</xdr:col>
      <xdr:colOff>666750</xdr:colOff>
      <xdr:row>61</xdr:row>
      <xdr:rowOff>0</xdr:rowOff>
    </xdr:from>
    <xdr:ext cx="0" cy="5883275"/>
    <xdr:pic>
      <xdr:nvPicPr>
        <xdr:cNvPr id="72" name="Imagen 4">
          <a:extLst>
            <a:ext uri="{FF2B5EF4-FFF2-40B4-BE49-F238E27FC236}">
              <a16:creationId xmlns:a16="http://schemas.microsoft.com/office/drawing/2014/main" id="{3B1C98B0-E998-4193-843A-002E84C06567}"/>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669750" y="146427825"/>
          <a:ext cx="0" cy="588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61</xdr:row>
      <xdr:rowOff>0</xdr:rowOff>
    </xdr:from>
    <xdr:ext cx="0" cy="5883275"/>
    <xdr:pic>
      <xdr:nvPicPr>
        <xdr:cNvPr id="73" name="Imagen 4">
          <a:extLst>
            <a:ext uri="{FF2B5EF4-FFF2-40B4-BE49-F238E27FC236}">
              <a16:creationId xmlns:a16="http://schemas.microsoft.com/office/drawing/2014/main" id="{94D267B2-760B-41E9-B377-B9A86C850E33}"/>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669750" y="146427825"/>
          <a:ext cx="0" cy="588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61</xdr:row>
      <xdr:rowOff>0</xdr:rowOff>
    </xdr:from>
    <xdr:ext cx="0" cy="5883275"/>
    <xdr:pic>
      <xdr:nvPicPr>
        <xdr:cNvPr id="74" name="Imagen 4">
          <a:extLst>
            <a:ext uri="{FF2B5EF4-FFF2-40B4-BE49-F238E27FC236}">
              <a16:creationId xmlns:a16="http://schemas.microsoft.com/office/drawing/2014/main" id="{DFA506F2-208A-4EE6-A291-5DEFD1244D88}"/>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669750" y="146427825"/>
          <a:ext cx="0" cy="588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61</xdr:row>
      <xdr:rowOff>0</xdr:rowOff>
    </xdr:from>
    <xdr:ext cx="0" cy="5883275"/>
    <xdr:pic>
      <xdr:nvPicPr>
        <xdr:cNvPr id="75" name="Imagen 74">
          <a:extLst>
            <a:ext uri="{FF2B5EF4-FFF2-40B4-BE49-F238E27FC236}">
              <a16:creationId xmlns:a16="http://schemas.microsoft.com/office/drawing/2014/main" id="{93199F32-E85B-4C61-918B-ED71F617E797}"/>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669750" y="146427825"/>
          <a:ext cx="0" cy="588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61</xdr:row>
      <xdr:rowOff>0</xdr:rowOff>
    </xdr:from>
    <xdr:ext cx="0" cy="5883275"/>
    <xdr:pic>
      <xdr:nvPicPr>
        <xdr:cNvPr id="76" name="Imagen 4">
          <a:extLst>
            <a:ext uri="{FF2B5EF4-FFF2-40B4-BE49-F238E27FC236}">
              <a16:creationId xmlns:a16="http://schemas.microsoft.com/office/drawing/2014/main" id="{B477ADFD-9D5D-4221-83E9-CC4227E2F0BF}"/>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669750" y="146427825"/>
          <a:ext cx="0" cy="588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61</xdr:row>
      <xdr:rowOff>0</xdr:rowOff>
    </xdr:from>
    <xdr:ext cx="0" cy="5883275"/>
    <xdr:pic>
      <xdr:nvPicPr>
        <xdr:cNvPr id="77" name="Imagen 4">
          <a:extLst>
            <a:ext uri="{FF2B5EF4-FFF2-40B4-BE49-F238E27FC236}">
              <a16:creationId xmlns:a16="http://schemas.microsoft.com/office/drawing/2014/main" id="{909F4A22-B21E-41C3-B311-D2E9E36AEE5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669750" y="146427825"/>
          <a:ext cx="0" cy="588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61</xdr:row>
      <xdr:rowOff>0</xdr:rowOff>
    </xdr:from>
    <xdr:ext cx="0" cy="5883275"/>
    <xdr:pic>
      <xdr:nvPicPr>
        <xdr:cNvPr id="78" name="Imagen 4">
          <a:extLst>
            <a:ext uri="{FF2B5EF4-FFF2-40B4-BE49-F238E27FC236}">
              <a16:creationId xmlns:a16="http://schemas.microsoft.com/office/drawing/2014/main" id="{9A5FF728-80CC-48A3-9B6A-20861765AF13}"/>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669750" y="146427825"/>
          <a:ext cx="0" cy="588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61</xdr:row>
      <xdr:rowOff>0</xdr:rowOff>
    </xdr:from>
    <xdr:ext cx="0" cy="5883275"/>
    <xdr:pic>
      <xdr:nvPicPr>
        <xdr:cNvPr id="79" name="Imagen 4">
          <a:extLst>
            <a:ext uri="{FF2B5EF4-FFF2-40B4-BE49-F238E27FC236}">
              <a16:creationId xmlns:a16="http://schemas.microsoft.com/office/drawing/2014/main" id="{B2136206-B5D6-4A95-BFB1-CCC74791F586}"/>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669750" y="146427825"/>
          <a:ext cx="0" cy="588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61</xdr:row>
      <xdr:rowOff>0</xdr:rowOff>
    </xdr:from>
    <xdr:ext cx="0" cy="5883275"/>
    <xdr:pic>
      <xdr:nvPicPr>
        <xdr:cNvPr id="80" name="Imagen 4">
          <a:extLst>
            <a:ext uri="{FF2B5EF4-FFF2-40B4-BE49-F238E27FC236}">
              <a16:creationId xmlns:a16="http://schemas.microsoft.com/office/drawing/2014/main" id="{9F5129AB-7AFA-4153-8AAA-21EB340610FB}"/>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669750" y="146427825"/>
          <a:ext cx="0" cy="588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61</xdr:row>
      <xdr:rowOff>0</xdr:rowOff>
    </xdr:from>
    <xdr:ext cx="0" cy="5883275"/>
    <xdr:pic>
      <xdr:nvPicPr>
        <xdr:cNvPr id="81" name="Imagen 4">
          <a:extLst>
            <a:ext uri="{FF2B5EF4-FFF2-40B4-BE49-F238E27FC236}">
              <a16:creationId xmlns:a16="http://schemas.microsoft.com/office/drawing/2014/main" id="{834470AE-02C5-4790-8066-917E4DF805EC}"/>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669750" y="146427825"/>
          <a:ext cx="0" cy="588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61</xdr:row>
      <xdr:rowOff>0</xdr:rowOff>
    </xdr:from>
    <xdr:ext cx="0" cy="5883275"/>
    <xdr:pic>
      <xdr:nvPicPr>
        <xdr:cNvPr id="82" name="Imagen 4">
          <a:extLst>
            <a:ext uri="{FF2B5EF4-FFF2-40B4-BE49-F238E27FC236}">
              <a16:creationId xmlns:a16="http://schemas.microsoft.com/office/drawing/2014/main" id="{8433C0EC-F1AD-49D4-AB2E-A2DF8F5B29DB}"/>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669750" y="146427825"/>
          <a:ext cx="0" cy="588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295274</xdr:colOff>
      <xdr:row>61</xdr:row>
      <xdr:rowOff>295275</xdr:rowOff>
    </xdr:from>
    <xdr:ext cx="3819525" cy="2200275"/>
    <xdr:pic>
      <xdr:nvPicPr>
        <xdr:cNvPr id="83" name="Imagen 82">
          <a:extLst>
            <a:ext uri="{FF2B5EF4-FFF2-40B4-BE49-F238E27FC236}">
              <a16:creationId xmlns:a16="http://schemas.microsoft.com/office/drawing/2014/main" id="{764B5FD7-24E8-476F-A8A2-094D5963DEC9}"/>
            </a:ext>
          </a:extLst>
        </xdr:cNvPr>
        <xdr:cNvPicPr>
          <a:picLocks noChangeAspect="1"/>
        </xdr:cNvPicPr>
      </xdr:nvPicPr>
      <xdr:blipFill>
        <a:blip xmlns:r="http://schemas.openxmlformats.org/officeDocument/2006/relationships" r:embed="rId66"/>
        <a:stretch>
          <a:fillRect/>
        </a:stretch>
      </xdr:blipFill>
      <xdr:spPr>
        <a:xfrm>
          <a:off x="187547249" y="146723100"/>
          <a:ext cx="3819525" cy="2200275"/>
        </a:xfrm>
        <a:prstGeom prst="rect">
          <a:avLst/>
        </a:prstGeom>
      </xdr:spPr>
    </xdr:pic>
    <xdr:clientData/>
  </xdr:oneCellAnchor>
  <xdr:oneCellAnchor>
    <xdr:from>
      <xdr:col>13</xdr:col>
      <xdr:colOff>666750</xdr:colOff>
      <xdr:row>77</xdr:row>
      <xdr:rowOff>0</xdr:rowOff>
    </xdr:from>
    <xdr:ext cx="5452" cy="352128"/>
    <xdr:pic>
      <xdr:nvPicPr>
        <xdr:cNvPr id="84" name="Imagen 4">
          <a:extLst>
            <a:ext uri="{FF2B5EF4-FFF2-40B4-BE49-F238E27FC236}">
              <a16:creationId xmlns:a16="http://schemas.microsoft.com/office/drawing/2014/main" id="{CA0AA408-5950-4246-BF41-59DEB97E929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24669750" y="198081900"/>
          <a:ext cx="5452" cy="35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666750</xdr:colOff>
      <xdr:row>77</xdr:row>
      <xdr:rowOff>0</xdr:rowOff>
    </xdr:from>
    <xdr:ext cx="0" cy="355244"/>
    <xdr:pic>
      <xdr:nvPicPr>
        <xdr:cNvPr id="85" name="Imagen 84">
          <a:extLst>
            <a:ext uri="{FF2B5EF4-FFF2-40B4-BE49-F238E27FC236}">
              <a16:creationId xmlns:a16="http://schemas.microsoft.com/office/drawing/2014/main" id="{EB1078F0-ED73-4CB0-B9DD-419C1D7198C8}"/>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9107150" y="198081900"/>
          <a:ext cx="0" cy="35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77</xdr:row>
      <xdr:rowOff>0</xdr:rowOff>
    </xdr:from>
    <xdr:ext cx="5452" cy="352128"/>
    <xdr:pic>
      <xdr:nvPicPr>
        <xdr:cNvPr id="86" name="Imagen 4">
          <a:extLst>
            <a:ext uri="{FF2B5EF4-FFF2-40B4-BE49-F238E27FC236}">
              <a16:creationId xmlns:a16="http://schemas.microsoft.com/office/drawing/2014/main" id="{B67F81E8-0E1D-4614-9DBE-5F88D397268A}"/>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24669750" y="198081900"/>
          <a:ext cx="5452" cy="35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666750</xdr:colOff>
      <xdr:row>77</xdr:row>
      <xdr:rowOff>0</xdr:rowOff>
    </xdr:from>
    <xdr:ext cx="0" cy="355244"/>
    <xdr:pic>
      <xdr:nvPicPr>
        <xdr:cNvPr id="87" name="Imagen 86">
          <a:extLst>
            <a:ext uri="{FF2B5EF4-FFF2-40B4-BE49-F238E27FC236}">
              <a16:creationId xmlns:a16="http://schemas.microsoft.com/office/drawing/2014/main" id="{CE8ACDBF-7F3C-442E-925A-4A03034FC58C}"/>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9107150" y="198081900"/>
          <a:ext cx="0" cy="35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1285875</xdr:colOff>
      <xdr:row>77</xdr:row>
      <xdr:rowOff>0</xdr:rowOff>
    </xdr:from>
    <xdr:ext cx="0" cy="2614083"/>
    <xdr:pic>
      <xdr:nvPicPr>
        <xdr:cNvPr id="88" name="Imagen 87">
          <a:extLst>
            <a:ext uri="{FF2B5EF4-FFF2-40B4-BE49-F238E27FC236}">
              <a16:creationId xmlns:a16="http://schemas.microsoft.com/office/drawing/2014/main" id="{7E5ADB6D-B9DF-4605-AE83-F5DF1714F0E8}"/>
            </a:ext>
          </a:extLst>
        </xdr:cNvPr>
        <xdr:cNvPicPr>
          <a:picLocks noChangeAspect="1"/>
        </xdr:cNvPicPr>
      </xdr:nvPicPr>
      <xdr:blipFill rotWithShape="1">
        <a:blip xmlns:r="http://schemas.openxmlformats.org/officeDocument/2006/relationships" r:embed="rId68"/>
        <a:srcRect l="30785" t="37033" r="28875" b="19548"/>
        <a:stretch/>
      </xdr:blipFill>
      <xdr:spPr>
        <a:xfrm>
          <a:off x="188537850" y="198081900"/>
          <a:ext cx="0" cy="2614083"/>
        </a:xfrm>
        <a:prstGeom prst="rect">
          <a:avLst/>
        </a:prstGeom>
      </xdr:spPr>
    </xdr:pic>
    <xdr:clientData/>
  </xdr:oneCellAnchor>
  <xdr:oneCellAnchor>
    <xdr:from>
      <xdr:col>88</xdr:col>
      <xdr:colOff>114300</xdr:colOff>
      <xdr:row>77</xdr:row>
      <xdr:rowOff>0</xdr:rowOff>
    </xdr:from>
    <xdr:ext cx="0" cy="38100"/>
    <xdr:pic>
      <xdr:nvPicPr>
        <xdr:cNvPr id="89" name="32 Imagen">
          <a:extLst>
            <a:ext uri="{FF2B5EF4-FFF2-40B4-BE49-F238E27FC236}">
              <a16:creationId xmlns:a16="http://schemas.microsoft.com/office/drawing/2014/main" id="{3A56A4B4-3365-4569-8D6E-F81C79CE20E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87366275" y="19808190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76200</xdr:colOff>
      <xdr:row>77</xdr:row>
      <xdr:rowOff>0</xdr:rowOff>
    </xdr:from>
    <xdr:ext cx="0" cy="19050"/>
    <xdr:pic>
      <xdr:nvPicPr>
        <xdr:cNvPr id="90" name="33 Imagen">
          <a:extLst>
            <a:ext uri="{FF2B5EF4-FFF2-40B4-BE49-F238E27FC236}">
              <a16:creationId xmlns:a16="http://schemas.microsoft.com/office/drawing/2014/main" id="{FD6D280C-C129-49AD-A5EF-7A760D5C369A}"/>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87328175" y="1980819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409574</xdr:colOff>
      <xdr:row>77</xdr:row>
      <xdr:rowOff>300568</xdr:rowOff>
    </xdr:from>
    <xdr:ext cx="3695701" cy="2223558"/>
    <xdr:pic>
      <xdr:nvPicPr>
        <xdr:cNvPr id="91" name="Imagen 90">
          <a:extLst>
            <a:ext uri="{FF2B5EF4-FFF2-40B4-BE49-F238E27FC236}">
              <a16:creationId xmlns:a16="http://schemas.microsoft.com/office/drawing/2014/main" id="{FA7183A5-F8F6-4ED8-A754-6E2411DF3835}"/>
            </a:ext>
          </a:extLst>
        </xdr:cNvPr>
        <xdr:cNvPicPr>
          <a:picLocks noChangeAspect="1"/>
        </xdr:cNvPicPr>
      </xdr:nvPicPr>
      <xdr:blipFill>
        <a:blip xmlns:r="http://schemas.openxmlformats.org/officeDocument/2006/relationships" r:embed="rId71"/>
        <a:stretch>
          <a:fillRect/>
        </a:stretch>
      </xdr:blipFill>
      <xdr:spPr>
        <a:xfrm>
          <a:off x="187661549" y="198382468"/>
          <a:ext cx="3695701" cy="2223558"/>
        </a:xfrm>
        <a:prstGeom prst="rect">
          <a:avLst/>
        </a:prstGeom>
      </xdr:spPr>
    </xdr:pic>
    <xdr:clientData/>
  </xdr:oneCellAnchor>
  <xdr:oneCellAnchor>
    <xdr:from>
      <xdr:col>88</xdr:col>
      <xdr:colOff>371475</xdr:colOff>
      <xdr:row>41</xdr:row>
      <xdr:rowOff>247652</xdr:rowOff>
    </xdr:from>
    <xdr:ext cx="3771900" cy="2333624"/>
    <xdr:pic>
      <xdr:nvPicPr>
        <xdr:cNvPr id="92" name="Imagen 91">
          <a:extLst>
            <a:ext uri="{FF2B5EF4-FFF2-40B4-BE49-F238E27FC236}">
              <a16:creationId xmlns:a16="http://schemas.microsoft.com/office/drawing/2014/main" id="{FE144CB1-8309-450C-A22A-B87839449603}"/>
            </a:ext>
          </a:extLst>
        </xdr:cNvPr>
        <xdr:cNvPicPr>
          <a:picLocks noChangeAspect="1"/>
        </xdr:cNvPicPr>
      </xdr:nvPicPr>
      <xdr:blipFill>
        <a:blip xmlns:r="http://schemas.openxmlformats.org/officeDocument/2006/relationships" r:embed="rId72"/>
        <a:stretch>
          <a:fillRect/>
        </a:stretch>
      </xdr:blipFill>
      <xdr:spPr>
        <a:xfrm>
          <a:off x="187623450" y="83410427"/>
          <a:ext cx="3771900" cy="2333624"/>
        </a:xfrm>
        <a:prstGeom prst="rect">
          <a:avLst/>
        </a:prstGeom>
      </xdr:spPr>
    </xdr:pic>
    <xdr:clientData/>
  </xdr:oneCellAnchor>
  <xdr:oneCellAnchor>
    <xdr:from>
      <xdr:col>88</xdr:col>
      <xdr:colOff>354324</xdr:colOff>
      <xdr:row>42</xdr:row>
      <xdr:rowOff>428626</xdr:rowOff>
    </xdr:from>
    <xdr:ext cx="3817627" cy="2114549"/>
    <xdr:pic>
      <xdr:nvPicPr>
        <xdr:cNvPr id="93" name="Imagen 92">
          <a:extLst>
            <a:ext uri="{FF2B5EF4-FFF2-40B4-BE49-F238E27FC236}">
              <a16:creationId xmlns:a16="http://schemas.microsoft.com/office/drawing/2014/main" id="{B6D7F960-DC41-4EC2-B471-2EC99B476C85}"/>
            </a:ext>
          </a:extLst>
        </xdr:cNvPr>
        <xdr:cNvPicPr>
          <a:picLocks noChangeAspect="1"/>
        </xdr:cNvPicPr>
      </xdr:nvPicPr>
      <xdr:blipFill>
        <a:blip xmlns:r="http://schemas.openxmlformats.org/officeDocument/2006/relationships" r:embed="rId73"/>
        <a:stretch>
          <a:fillRect/>
        </a:stretch>
      </xdr:blipFill>
      <xdr:spPr>
        <a:xfrm>
          <a:off x="187606299" y="86401276"/>
          <a:ext cx="3817627" cy="2114549"/>
        </a:xfrm>
        <a:prstGeom prst="rect">
          <a:avLst/>
        </a:prstGeom>
      </xdr:spPr>
    </xdr:pic>
    <xdr:clientData/>
  </xdr:oneCellAnchor>
  <xdr:oneCellAnchor>
    <xdr:from>
      <xdr:col>88</xdr:col>
      <xdr:colOff>443593</xdr:colOff>
      <xdr:row>80</xdr:row>
      <xdr:rowOff>888546</xdr:rowOff>
    </xdr:from>
    <xdr:ext cx="3737882" cy="3121479"/>
    <xdr:pic>
      <xdr:nvPicPr>
        <xdr:cNvPr id="94" name="Imagen 93">
          <a:extLst>
            <a:ext uri="{FF2B5EF4-FFF2-40B4-BE49-F238E27FC236}">
              <a16:creationId xmlns:a16="http://schemas.microsoft.com/office/drawing/2014/main" id="{70D6A4BA-2CFA-4E74-869F-7D74D06DA8E4}"/>
            </a:ext>
          </a:extLst>
        </xdr:cNvPr>
        <xdr:cNvPicPr>
          <a:picLocks noChangeAspect="1"/>
        </xdr:cNvPicPr>
      </xdr:nvPicPr>
      <xdr:blipFill>
        <a:blip xmlns:r="http://schemas.openxmlformats.org/officeDocument/2006/relationships" r:embed="rId74"/>
        <a:stretch>
          <a:fillRect/>
        </a:stretch>
      </xdr:blipFill>
      <xdr:spPr>
        <a:xfrm>
          <a:off x="187695568" y="207600096"/>
          <a:ext cx="3737882" cy="3121479"/>
        </a:xfrm>
        <a:prstGeom prst="rect">
          <a:avLst/>
        </a:prstGeom>
      </xdr:spPr>
    </xdr:pic>
    <xdr:clientData/>
  </xdr:oneCellAnchor>
  <xdr:oneCellAnchor>
    <xdr:from>
      <xdr:col>88</xdr:col>
      <xdr:colOff>323850</xdr:colOff>
      <xdr:row>81</xdr:row>
      <xdr:rowOff>292894</xdr:rowOff>
    </xdr:from>
    <xdr:ext cx="3850006" cy="2326481"/>
    <xdr:pic>
      <xdr:nvPicPr>
        <xdr:cNvPr id="95" name="Imagen 94">
          <a:extLst>
            <a:ext uri="{FF2B5EF4-FFF2-40B4-BE49-F238E27FC236}">
              <a16:creationId xmlns:a16="http://schemas.microsoft.com/office/drawing/2014/main" id="{841DBDC8-05ED-4B0B-B667-E7669FD72C0E}"/>
            </a:ext>
          </a:extLst>
        </xdr:cNvPr>
        <xdr:cNvPicPr>
          <a:picLocks noChangeAspect="1"/>
        </xdr:cNvPicPr>
      </xdr:nvPicPr>
      <xdr:blipFill>
        <a:blip xmlns:r="http://schemas.openxmlformats.org/officeDocument/2006/relationships" r:embed="rId75"/>
        <a:stretch>
          <a:fillRect/>
        </a:stretch>
      </xdr:blipFill>
      <xdr:spPr>
        <a:xfrm>
          <a:off x="187575825" y="211881244"/>
          <a:ext cx="3850006" cy="2326481"/>
        </a:xfrm>
        <a:prstGeom prst="rect">
          <a:avLst/>
        </a:prstGeom>
      </xdr:spPr>
    </xdr:pic>
    <xdr:clientData/>
  </xdr:oneCellAnchor>
  <xdr:oneCellAnchor>
    <xdr:from>
      <xdr:col>88</xdr:col>
      <xdr:colOff>1285875</xdr:colOff>
      <xdr:row>22</xdr:row>
      <xdr:rowOff>107157</xdr:rowOff>
    </xdr:from>
    <xdr:ext cx="0" cy="9365048"/>
    <xdr:pic>
      <xdr:nvPicPr>
        <xdr:cNvPr id="96" name="Imagen 95">
          <a:extLst>
            <a:ext uri="{FF2B5EF4-FFF2-40B4-BE49-F238E27FC236}">
              <a16:creationId xmlns:a16="http://schemas.microsoft.com/office/drawing/2014/main" id="{35152782-3706-4645-985D-E4021FABC682}"/>
            </a:ext>
          </a:extLst>
        </xdr:cNvPr>
        <xdr:cNvPicPr>
          <a:picLocks noChangeAspect="1"/>
        </xdr:cNvPicPr>
      </xdr:nvPicPr>
      <xdr:blipFill rotWithShape="1">
        <a:blip xmlns:r="http://schemas.openxmlformats.org/officeDocument/2006/relationships" r:embed="rId68"/>
        <a:srcRect l="30785" t="37033" r="28875" b="19548"/>
        <a:stretch/>
      </xdr:blipFill>
      <xdr:spPr>
        <a:xfrm>
          <a:off x="188537850" y="33739932"/>
          <a:ext cx="0" cy="9365048"/>
        </a:xfrm>
        <a:prstGeom prst="rect">
          <a:avLst/>
        </a:prstGeom>
      </xdr:spPr>
    </xdr:pic>
    <xdr:clientData/>
  </xdr:oneCellAnchor>
  <xdr:oneCellAnchor>
    <xdr:from>
      <xdr:col>88</xdr:col>
      <xdr:colOff>342900</xdr:colOff>
      <xdr:row>21</xdr:row>
      <xdr:rowOff>266700</xdr:rowOff>
    </xdr:from>
    <xdr:ext cx="3829050" cy="2276475"/>
    <xdr:pic>
      <xdr:nvPicPr>
        <xdr:cNvPr id="97" name="Imagen 96">
          <a:extLst>
            <a:ext uri="{FF2B5EF4-FFF2-40B4-BE49-F238E27FC236}">
              <a16:creationId xmlns:a16="http://schemas.microsoft.com/office/drawing/2014/main" id="{262B393F-1597-4B6F-907B-28360B018DDA}"/>
            </a:ext>
          </a:extLst>
        </xdr:cNvPr>
        <xdr:cNvPicPr>
          <a:picLocks noChangeAspect="1"/>
        </xdr:cNvPicPr>
      </xdr:nvPicPr>
      <xdr:blipFill>
        <a:blip xmlns:r="http://schemas.openxmlformats.org/officeDocument/2006/relationships" r:embed="rId76"/>
        <a:stretch>
          <a:fillRect/>
        </a:stretch>
      </xdr:blipFill>
      <xdr:spPr>
        <a:xfrm>
          <a:off x="187594875" y="31099125"/>
          <a:ext cx="3829050" cy="2276475"/>
        </a:xfrm>
        <a:prstGeom prst="rect">
          <a:avLst/>
        </a:prstGeom>
      </xdr:spPr>
    </xdr:pic>
    <xdr:clientData/>
  </xdr:oneCellAnchor>
  <xdr:oneCellAnchor>
    <xdr:from>
      <xdr:col>88</xdr:col>
      <xdr:colOff>381000</xdr:colOff>
      <xdr:row>22</xdr:row>
      <xdr:rowOff>219075</xdr:rowOff>
    </xdr:from>
    <xdr:ext cx="3816804" cy="2324100"/>
    <xdr:pic>
      <xdr:nvPicPr>
        <xdr:cNvPr id="98" name="Imagen 97">
          <a:extLst>
            <a:ext uri="{FF2B5EF4-FFF2-40B4-BE49-F238E27FC236}">
              <a16:creationId xmlns:a16="http://schemas.microsoft.com/office/drawing/2014/main" id="{02575AFF-FCB4-4532-9A0A-71B1D45B4300}"/>
            </a:ext>
          </a:extLst>
        </xdr:cNvPr>
        <xdr:cNvPicPr>
          <a:picLocks noChangeAspect="1"/>
        </xdr:cNvPicPr>
      </xdr:nvPicPr>
      <xdr:blipFill>
        <a:blip xmlns:r="http://schemas.openxmlformats.org/officeDocument/2006/relationships" r:embed="rId77"/>
        <a:stretch>
          <a:fillRect/>
        </a:stretch>
      </xdr:blipFill>
      <xdr:spPr>
        <a:xfrm>
          <a:off x="187632975" y="33851850"/>
          <a:ext cx="3816804" cy="2324100"/>
        </a:xfrm>
        <a:prstGeom prst="rect">
          <a:avLst/>
        </a:prstGeom>
      </xdr:spPr>
    </xdr:pic>
    <xdr:clientData/>
  </xdr:oneCellAnchor>
  <xdr:oneCellAnchor>
    <xdr:from>
      <xdr:col>88</xdr:col>
      <xdr:colOff>400050</xdr:colOff>
      <xdr:row>23</xdr:row>
      <xdr:rowOff>285751</xdr:rowOff>
    </xdr:from>
    <xdr:ext cx="3841296" cy="2247900"/>
    <xdr:pic>
      <xdr:nvPicPr>
        <xdr:cNvPr id="99" name="Imagen 98">
          <a:extLst>
            <a:ext uri="{FF2B5EF4-FFF2-40B4-BE49-F238E27FC236}">
              <a16:creationId xmlns:a16="http://schemas.microsoft.com/office/drawing/2014/main" id="{3A578304-EA14-466E-A5C9-3D4B2E9DF275}"/>
            </a:ext>
          </a:extLst>
        </xdr:cNvPr>
        <xdr:cNvPicPr>
          <a:picLocks noChangeAspect="1"/>
        </xdr:cNvPicPr>
      </xdr:nvPicPr>
      <xdr:blipFill>
        <a:blip xmlns:r="http://schemas.openxmlformats.org/officeDocument/2006/relationships" r:embed="rId78"/>
        <a:stretch>
          <a:fillRect/>
        </a:stretch>
      </xdr:blipFill>
      <xdr:spPr>
        <a:xfrm>
          <a:off x="187652025" y="36718876"/>
          <a:ext cx="3841296" cy="2247900"/>
        </a:xfrm>
        <a:prstGeom prst="rect">
          <a:avLst/>
        </a:prstGeom>
      </xdr:spPr>
    </xdr:pic>
    <xdr:clientData/>
  </xdr:oneCellAnchor>
  <xdr:oneCellAnchor>
    <xdr:from>
      <xdr:col>88</xdr:col>
      <xdr:colOff>352425</xdr:colOff>
      <xdr:row>35</xdr:row>
      <xdr:rowOff>304799</xdr:rowOff>
    </xdr:from>
    <xdr:ext cx="3777685" cy="2190751"/>
    <xdr:pic>
      <xdr:nvPicPr>
        <xdr:cNvPr id="100" name="Imagen 99">
          <a:extLst>
            <a:ext uri="{FF2B5EF4-FFF2-40B4-BE49-F238E27FC236}">
              <a16:creationId xmlns:a16="http://schemas.microsoft.com/office/drawing/2014/main" id="{E627F819-F284-4648-84DA-14A84B70085D}"/>
            </a:ext>
          </a:extLst>
        </xdr:cNvPr>
        <xdr:cNvPicPr>
          <a:picLocks noChangeAspect="1"/>
        </xdr:cNvPicPr>
      </xdr:nvPicPr>
      <xdr:blipFill>
        <a:blip xmlns:r="http://schemas.openxmlformats.org/officeDocument/2006/relationships" r:embed="rId79"/>
        <a:stretch>
          <a:fillRect/>
        </a:stretch>
      </xdr:blipFill>
      <xdr:spPr>
        <a:xfrm>
          <a:off x="187604400" y="65084324"/>
          <a:ext cx="3777685" cy="2190751"/>
        </a:xfrm>
        <a:prstGeom prst="rect">
          <a:avLst/>
        </a:prstGeom>
      </xdr:spPr>
    </xdr:pic>
    <xdr:clientData/>
  </xdr:oneCellAnchor>
  <xdr:oneCellAnchor>
    <xdr:from>
      <xdr:col>88</xdr:col>
      <xdr:colOff>371475</xdr:colOff>
      <xdr:row>36</xdr:row>
      <xdr:rowOff>314325</xdr:rowOff>
    </xdr:from>
    <xdr:ext cx="3800476" cy="2743200"/>
    <xdr:pic>
      <xdr:nvPicPr>
        <xdr:cNvPr id="101" name="Imagen 100">
          <a:extLst>
            <a:ext uri="{FF2B5EF4-FFF2-40B4-BE49-F238E27FC236}">
              <a16:creationId xmlns:a16="http://schemas.microsoft.com/office/drawing/2014/main" id="{33022DD3-A993-4A31-B489-05C531EFA052}"/>
            </a:ext>
          </a:extLst>
        </xdr:cNvPr>
        <xdr:cNvPicPr>
          <a:picLocks noChangeAspect="1"/>
        </xdr:cNvPicPr>
      </xdr:nvPicPr>
      <xdr:blipFill>
        <a:blip xmlns:r="http://schemas.openxmlformats.org/officeDocument/2006/relationships" r:embed="rId80"/>
        <a:stretch>
          <a:fillRect/>
        </a:stretch>
      </xdr:blipFill>
      <xdr:spPr>
        <a:xfrm>
          <a:off x="187623450" y="67894200"/>
          <a:ext cx="3800476" cy="2743200"/>
        </a:xfrm>
        <a:prstGeom prst="rect">
          <a:avLst/>
        </a:prstGeom>
      </xdr:spPr>
    </xdr:pic>
    <xdr:clientData/>
  </xdr:oneCellAnchor>
  <xdr:oneCellAnchor>
    <xdr:from>
      <xdr:col>88</xdr:col>
      <xdr:colOff>361950</xdr:colOff>
      <xdr:row>37</xdr:row>
      <xdr:rowOff>352425</xdr:rowOff>
    </xdr:from>
    <xdr:ext cx="3778705" cy="2584024"/>
    <xdr:pic>
      <xdr:nvPicPr>
        <xdr:cNvPr id="102" name="Imagen 101">
          <a:extLst>
            <a:ext uri="{FF2B5EF4-FFF2-40B4-BE49-F238E27FC236}">
              <a16:creationId xmlns:a16="http://schemas.microsoft.com/office/drawing/2014/main" id="{FF15711A-65E0-464A-92BA-2D5F62AD981F}"/>
            </a:ext>
          </a:extLst>
        </xdr:cNvPr>
        <xdr:cNvPicPr>
          <a:picLocks noChangeAspect="1"/>
        </xdr:cNvPicPr>
      </xdr:nvPicPr>
      <xdr:blipFill>
        <a:blip xmlns:r="http://schemas.openxmlformats.org/officeDocument/2006/relationships" r:embed="rId81"/>
        <a:stretch>
          <a:fillRect/>
        </a:stretch>
      </xdr:blipFill>
      <xdr:spPr>
        <a:xfrm>
          <a:off x="187613925" y="71285100"/>
          <a:ext cx="3778705" cy="2584024"/>
        </a:xfrm>
        <a:prstGeom prst="rect">
          <a:avLst/>
        </a:prstGeom>
      </xdr:spPr>
    </xdr:pic>
    <xdr:clientData/>
  </xdr:oneCellAnchor>
  <xdr:oneCellAnchor>
    <xdr:from>
      <xdr:col>88</xdr:col>
      <xdr:colOff>409575</xdr:colOff>
      <xdr:row>38</xdr:row>
      <xdr:rowOff>419099</xdr:rowOff>
    </xdr:from>
    <xdr:ext cx="3714750" cy="2428876"/>
    <xdr:pic>
      <xdr:nvPicPr>
        <xdr:cNvPr id="103" name="Imagen 102">
          <a:extLst>
            <a:ext uri="{FF2B5EF4-FFF2-40B4-BE49-F238E27FC236}">
              <a16:creationId xmlns:a16="http://schemas.microsoft.com/office/drawing/2014/main" id="{98DC535C-49CC-4697-AF55-A3198F2BCD58}"/>
            </a:ext>
          </a:extLst>
        </xdr:cNvPr>
        <xdr:cNvPicPr>
          <a:picLocks noChangeAspect="1"/>
        </xdr:cNvPicPr>
      </xdr:nvPicPr>
      <xdr:blipFill>
        <a:blip xmlns:r="http://schemas.openxmlformats.org/officeDocument/2006/relationships" r:embed="rId82"/>
        <a:stretch>
          <a:fillRect/>
        </a:stretch>
      </xdr:blipFill>
      <xdr:spPr>
        <a:xfrm>
          <a:off x="187661550" y="74552174"/>
          <a:ext cx="3714750" cy="2428876"/>
        </a:xfrm>
        <a:prstGeom prst="rect">
          <a:avLst/>
        </a:prstGeom>
      </xdr:spPr>
    </xdr:pic>
    <xdr:clientData/>
  </xdr:oneCellAnchor>
  <xdr:oneCellAnchor>
    <xdr:from>
      <xdr:col>88</xdr:col>
      <xdr:colOff>381000</xdr:colOff>
      <xdr:row>39</xdr:row>
      <xdr:rowOff>200024</xdr:rowOff>
    </xdr:from>
    <xdr:ext cx="3723780" cy="2438401"/>
    <xdr:pic>
      <xdr:nvPicPr>
        <xdr:cNvPr id="104" name="Imagen 103">
          <a:extLst>
            <a:ext uri="{FF2B5EF4-FFF2-40B4-BE49-F238E27FC236}">
              <a16:creationId xmlns:a16="http://schemas.microsoft.com/office/drawing/2014/main" id="{EBA32E6D-EF15-40C7-80BD-2B5257FDE842}"/>
            </a:ext>
          </a:extLst>
        </xdr:cNvPr>
        <xdr:cNvPicPr>
          <a:picLocks noChangeAspect="1"/>
        </xdr:cNvPicPr>
      </xdr:nvPicPr>
      <xdr:blipFill>
        <a:blip xmlns:r="http://schemas.openxmlformats.org/officeDocument/2006/relationships" r:embed="rId83"/>
        <a:stretch>
          <a:fillRect/>
        </a:stretch>
      </xdr:blipFill>
      <xdr:spPr>
        <a:xfrm>
          <a:off x="187632975" y="77533499"/>
          <a:ext cx="3723780" cy="2438401"/>
        </a:xfrm>
        <a:prstGeom prst="rect">
          <a:avLst/>
        </a:prstGeom>
      </xdr:spPr>
    </xdr:pic>
    <xdr:clientData/>
  </xdr:oneCellAnchor>
  <xdr:oneCellAnchor>
    <xdr:from>
      <xdr:col>88</xdr:col>
      <xdr:colOff>323850</xdr:colOff>
      <xdr:row>40</xdr:row>
      <xdr:rowOff>247650</xdr:rowOff>
    </xdr:from>
    <xdr:ext cx="3858622" cy="2371725"/>
    <xdr:pic>
      <xdr:nvPicPr>
        <xdr:cNvPr id="105" name="Imagen 104">
          <a:extLst>
            <a:ext uri="{FF2B5EF4-FFF2-40B4-BE49-F238E27FC236}">
              <a16:creationId xmlns:a16="http://schemas.microsoft.com/office/drawing/2014/main" id="{B47694A6-A914-4FC9-A222-8683B084A59A}"/>
            </a:ext>
          </a:extLst>
        </xdr:cNvPr>
        <xdr:cNvPicPr>
          <a:picLocks noChangeAspect="1"/>
        </xdr:cNvPicPr>
      </xdr:nvPicPr>
      <xdr:blipFill>
        <a:blip xmlns:r="http://schemas.openxmlformats.org/officeDocument/2006/relationships" r:embed="rId84"/>
        <a:stretch>
          <a:fillRect/>
        </a:stretch>
      </xdr:blipFill>
      <xdr:spPr>
        <a:xfrm>
          <a:off x="187575825" y="80495775"/>
          <a:ext cx="3858622" cy="2371725"/>
        </a:xfrm>
        <a:prstGeom prst="rect">
          <a:avLst/>
        </a:prstGeom>
      </xdr:spPr>
    </xdr:pic>
    <xdr:clientData/>
  </xdr:oneCellAnchor>
  <xdr:oneCellAnchor>
    <xdr:from>
      <xdr:col>88</xdr:col>
      <xdr:colOff>383383</xdr:colOff>
      <xdr:row>48</xdr:row>
      <xdr:rowOff>280987</xdr:rowOff>
    </xdr:from>
    <xdr:ext cx="3788567" cy="2195513"/>
    <xdr:pic>
      <xdr:nvPicPr>
        <xdr:cNvPr id="106" name="Imagen 105">
          <a:extLst>
            <a:ext uri="{FF2B5EF4-FFF2-40B4-BE49-F238E27FC236}">
              <a16:creationId xmlns:a16="http://schemas.microsoft.com/office/drawing/2014/main" id="{6A49DAE6-829D-4DB1-8D91-ACAB529AEA36}"/>
            </a:ext>
          </a:extLst>
        </xdr:cNvPr>
        <xdr:cNvPicPr>
          <a:picLocks noChangeAspect="1"/>
        </xdr:cNvPicPr>
      </xdr:nvPicPr>
      <xdr:blipFill>
        <a:blip xmlns:r="http://schemas.openxmlformats.org/officeDocument/2006/relationships" r:embed="rId85"/>
        <a:stretch>
          <a:fillRect/>
        </a:stretch>
      </xdr:blipFill>
      <xdr:spPr>
        <a:xfrm>
          <a:off x="187635358" y="106541887"/>
          <a:ext cx="3788567" cy="2195513"/>
        </a:xfrm>
        <a:prstGeom prst="rect">
          <a:avLst/>
        </a:prstGeom>
      </xdr:spPr>
    </xdr:pic>
    <xdr:clientData/>
  </xdr:oneCellAnchor>
  <xdr:oneCellAnchor>
    <xdr:from>
      <xdr:col>88</xdr:col>
      <xdr:colOff>295275</xdr:colOff>
      <xdr:row>49</xdr:row>
      <xdr:rowOff>269081</xdr:rowOff>
    </xdr:from>
    <xdr:ext cx="4019676" cy="2321719"/>
    <xdr:pic>
      <xdr:nvPicPr>
        <xdr:cNvPr id="107" name="Imagen 106">
          <a:extLst>
            <a:ext uri="{FF2B5EF4-FFF2-40B4-BE49-F238E27FC236}">
              <a16:creationId xmlns:a16="http://schemas.microsoft.com/office/drawing/2014/main" id="{2B817A2B-6470-4407-B6FD-D66C38522968}"/>
            </a:ext>
          </a:extLst>
        </xdr:cNvPr>
        <xdr:cNvPicPr>
          <a:picLocks noChangeAspect="1"/>
        </xdr:cNvPicPr>
      </xdr:nvPicPr>
      <xdr:blipFill>
        <a:blip xmlns:r="http://schemas.openxmlformats.org/officeDocument/2006/relationships" r:embed="rId86"/>
        <a:stretch>
          <a:fillRect/>
        </a:stretch>
      </xdr:blipFill>
      <xdr:spPr>
        <a:xfrm>
          <a:off x="187547250" y="109339856"/>
          <a:ext cx="4019676" cy="2321719"/>
        </a:xfrm>
        <a:prstGeom prst="rect">
          <a:avLst/>
        </a:prstGeom>
      </xdr:spPr>
    </xdr:pic>
    <xdr:clientData/>
  </xdr:oneCellAnchor>
  <xdr:oneCellAnchor>
    <xdr:from>
      <xdr:col>88</xdr:col>
      <xdr:colOff>371475</xdr:colOff>
      <xdr:row>51</xdr:row>
      <xdr:rowOff>288131</xdr:rowOff>
    </xdr:from>
    <xdr:ext cx="3857625" cy="2226469"/>
    <xdr:pic>
      <xdr:nvPicPr>
        <xdr:cNvPr id="108" name="Imagen 107">
          <a:extLst>
            <a:ext uri="{FF2B5EF4-FFF2-40B4-BE49-F238E27FC236}">
              <a16:creationId xmlns:a16="http://schemas.microsoft.com/office/drawing/2014/main" id="{60F4920D-53B0-4150-A18D-1BE047A0A87E}"/>
            </a:ext>
          </a:extLst>
        </xdr:cNvPr>
        <xdr:cNvPicPr>
          <a:picLocks noChangeAspect="1"/>
        </xdr:cNvPicPr>
      </xdr:nvPicPr>
      <xdr:blipFill>
        <a:blip xmlns:r="http://schemas.openxmlformats.org/officeDocument/2006/relationships" r:embed="rId87"/>
        <a:stretch>
          <a:fillRect/>
        </a:stretch>
      </xdr:blipFill>
      <xdr:spPr>
        <a:xfrm>
          <a:off x="187623450" y="114978656"/>
          <a:ext cx="3857625" cy="2226469"/>
        </a:xfrm>
        <a:prstGeom prst="rect">
          <a:avLst/>
        </a:prstGeom>
      </xdr:spPr>
    </xdr:pic>
    <xdr:clientData/>
  </xdr:oneCellAnchor>
  <xdr:oneCellAnchor>
    <xdr:from>
      <xdr:col>88</xdr:col>
      <xdr:colOff>323850</xdr:colOff>
      <xdr:row>50</xdr:row>
      <xdr:rowOff>257175</xdr:rowOff>
    </xdr:from>
    <xdr:ext cx="3829050" cy="2295525"/>
    <xdr:pic>
      <xdr:nvPicPr>
        <xdr:cNvPr id="109" name="Imagen 108">
          <a:extLst>
            <a:ext uri="{FF2B5EF4-FFF2-40B4-BE49-F238E27FC236}">
              <a16:creationId xmlns:a16="http://schemas.microsoft.com/office/drawing/2014/main" id="{3616376A-897C-4200-90BC-FB1DBE333565}"/>
            </a:ext>
          </a:extLst>
        </xdr:cNvPr>
        <xdr:cNvPicPr>
          <a:picLocks noChangeAspect="1"/>
        </xdr:cNvPicPr>
      </xdr:nvPicPr>
      <xdr:blipFill>
        <a:blip xmlns:r="http://schemas.openxmlformats.org/officeDocument/2006/relationships" r:embed="rId88"/>
        <a:stretch>
          <a:fillRect/>
        </a:stretch>
      </xdr:blipFill>
      <xdr:spPr>
        <a:xfrm>
          <a:off x="187575825" y="112137825"/>
          <a:ext cx="3829050" cy="2295525"/>
        </a:xfrm>
        <a:prstGeom prst="rect">
          <a:avLst/>
        </a:prstGeom>
      </xdr:spPr>
    </xdr:pic>
    <xdr:clientData/>
  </xdr:oneCellAnchor>
  <xdr:oneCellAnchor>
    <xdr:from>
      <xdr:col>88</xdr:col>
      <xdr:colOff>114300</xdr:colOff>
      <xdr:row>44</xdr:row>
      <xdr:rowOff>0</xdr:rowOff>
    </xdr:from>
    <xdr:ext cx="0" cy="38100"/>
    <xdr:pic>
      <xdr:nvPicPr>
        <xdr:cNvPr id="110" name="32 Imagen">
          <a:extLst>
            <a:ext uri="{FF2B5EF4-FFF2-40B4-BE49-F238E27FC236}">
              <a16:creationId xmlns:a16="http://schemas.microsoft.com/office/drawing/2014/main" id="{CA4B771C-34CE-4D1A-83BD-7CCE4DE4C90E}"/>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87366275" y="925925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76200</xdr:colOff>
      <xdr:row>44</xdr:row>
      <xdr:rowOff>0</xdr:rowOff>
    </xdr:from>
    <xdr:ext cx="0" cy="19050"/>
    <xdr:pic>
      <xdr:nvPicPr>
        <xdr:cNvPr id="111" name="33 Imagen">
          <a:extLst>
            <a:ext uri="{FF2B5EF4-FFF2-40B4-BE49-F238E27FC236}">
              <a16:creationId xmlns:a16="http://schemas.microsoft.com/office/drawing/2014/main" id="{2135C299-7757-4C37-B4A5-F6C14B04DF01}"/>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87328175" y="92592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88</xdr:col>
      <xdr:colOff>1114425</xdr:colOff>
      <xdr:row>45</xdr:row>
      <xdr:rowOff>0</xdr:rowOff>
    </xdr:from>
    <xdr:to>
      <xdr:col>88</xdr:col>
      <xdr:colOff>4829175</xdr:colOff>
      <xdr:row>45</xdr:row>
      <xdr:rowOff>0</xdr:rowOff>
    </xdr:to>
    <xdr:graphicFrame macro="">
      <xdr:nvGraphicFramePr>
        <xdr:cNvPr id="112" name="3 Gráfico">
          <a:extLst>
            <a:ext uri="{FF2B5EF4-FFF2-40B4-BE49-F238E27FC236}">
              <a16:creationId xmlns:a16="http://schemas.microsoft.com/office/drawing/2014/main" id="{A3E59135-090D-48DF-93C8-4716DA956B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oneCellAnchor>
    <xdr:from>
      <xdr:col>88</xdr:col>
      <xdr:colOff>304800</xdr:colOff>
      <xdr:row>44</xdr:row>
      <xdr:rowOff>219075</xdr:rowOff>
    </xdr:from>
    <xdr:ext cx="3949628" cy="2457450"/>
    <xdr:pic>
      <xdr:nvPicPr>
        <xdr:cNvPr id="113" name="Imagen 112">
          <a:extLst>
            <a:ext uri="{FF2B5EF4-FFF2-40B4-BE49-F238E27FC236}">
              <a16:creationId xmlns:a16="http://schemas.microsoft.com/office/drawing/2014/main" id="{3056CCBF-5C53-4116-8493-9606370D9768}"/>
            </a:ext>
          </a:extLst>
        </xdr:cNvPr>
        <xdr:cNvPicPr>
          <a:picLocks noChangeAspect="1"/>
        </xdr:cNvPicPr>
      </xdr:nvPicPr>
      <xdr:blipFill>
        <a:blip xmlns:r="http://schemas.openxmlformats.org/officeDocument/2006/relationships" r:embed="rId90"/>
        <a:stretch>
          <a:fillRect/>
        </a:stretch>
      </xdr:blipFill>
      <xdr:spPr>
        <a:xfrm>
          <a:off x="187556775" y="92811600"/>
          <a:ext cx="3949628" cy="2457450"/>
        </a:xfrm>
        <a:prstGeom prst="rect">
          <a:avLst/>
        </a:prstGeom>
      </xdr:spPr>
    </xdr:pic>
    <xdr:clientData/>
  </xdr:oneCellAnchor>
  <xdr:oneCellAnchor>
    <xdr:from>
      <xdr:col>88</xdr:col>
      <xdr:colOff>219076</xdr:colOff>
      <xdr:row>45</xdr:row>
      <xdr:rowOff>1164431</xdr:rowOff>
    </xdr:from>
    <xdr:ext cx="4114800" cy="2912269"/>
    <xdr:pic>
      <xdr:nvPicPr>
        <xdr:cNvPr id="114" name="Imagen 113">
          <a:extLst>
            <a:ext uri="{FF2B5EF4-FFF2-40B4-BE49-F238E27FC236}">
              <a16:creationId xmlns:a16="http://schemas.microsoft.com/office/drawing/2014/main" id="{4E851420-DE5F-4C44-9782-5CF51D257658}"/>
            </a:ext>
          </a:extLst>
        </xdr:cNvPr>
        <xdr:cNvPicPr>
          <a:picLocks noChangeAspect="1"/>
        </xdr:cNvPicPr>
      </xdr:nvPicPr>
      <xdr:blipFill>
        <a:blip xmlns:r="http://schemas.openxmlformats.org/officeDocument/2006/relationships" r:embed="rId91"/>
        <a:stretch>
          <a:fillRect/>
        </a:stretch>
      </xdr:blipFill>
      <xdr:spPr>
        <a:xfrm>
          <a:off x="187471051" y="96681131"/>
          <a:ext cx="4114800" cy="2912269"/>
        </a:xfrm>
        <a:prstGeom prst="rect">
          <a:avLst/>
        </a:prstGeom>
      </xdr:spPr>
    </xdr:pic>
    <xdr:clientData/>
  </xdr:oneCellAnchor>
  <xdr:oneCellAnchor>
    <xdr:from>
      <xdr:col>88</xdr:col>
      <xdr:colOff>371475</xdr:colOff>
      <xdr:row>79</xdr:row>
      <xdr:rowOff>276224</xdr:rowOff>
    </xdr:from>
    <xdr:ext cx="3810000" cy="2371725"/>
    <xdr:pic>
      <xdr:nvPicPr>
        <xdr:cNvPr id="115" name="Imagen 114">
          <a:extLst>
            <a:ext uri="{FF2B5EF4-FFF2-40B4-BE49-F238E27FC236}">
              <a16:creationId xmlns:a16="http://schemas.microsoft.com/office/drawing/2014/main" id="{941DAD8C-A2FF-415B-9FE3-082817658462}"/>
            </a:ext>
          </a:extLst>
        </xdr:cNvPr>
        <xdr:cNvPicPr>
          <a:picLocks noChangeAspect="1"/>
        </xdr:cNvPicPr>
      </xdr:nvPicPr>
      <xdr:blipFill>
        <a:blip xmlns:r="http://schemas.openxmlformats.org/officeDocument/2006/relationships" r:embed="rId92"/>
        <a:stretch>
          <a:fillRect/>
        </a:stretch>
      </xdr:blipFill>
      <xdr:spPr>
        <a:xfrm>
          <a:off x="187623450" y="204073124"/>
          <a:ext cx="3810000" cy="2371725"/>
        </a:xfrm>
        <a:prstGeom prst="rect">
          <a:avLst/>
        </a:prstGeom>
      </xdr:spPr>
    </xdr:pic>
    <xdr:clientData/>
  </xdr:oneCellAnchor>
  <xdr:oneCellAnchor>
    <xdr:from>
      <xdr:col>88</xdr:col>
      <xdr:colOff>323850</xdr:colOff>
      <xdr:row>67</xdr:row>
      <xdr:rowOff>285750</xdr:rowOff>
    </xdr:from>
    <xdr:ext cx="3822523" cy="2304488"/>
    <xdr:pic>
      <xdr:nvPicPr>
        <xdr:cNvPr id="116" name="Imagen 115">
          <a:extLst>
            <a:ext uri="{FF2B5EF4-FFF2-40B4-BE49-F238E27FC236}">
              <a16:creationId xmlns:a16="http://schemas.microsoft.com/office/drawing/2014/main" id="{601CD213-8BCD-47CF-BF16-FCBE6873AF0C}"/>
            </a:ext>
          </a:extLst>
        </xdr:cNvPr>
        <xdr:cNvPicPr>
          <a:picLocks noChangeAspect="1"/>
        </xdr:cNvPicPr>
      </xdr:nvPicPr>
      <xdr:blipFill>
        <a:blip xmlns:r="http://schemas.openxmlformats.org/officeDocument/2006/relationships" r:embed="rId93"/>
        <a:stretch>
          <a:fillRect/>
        </a:stretch>
      </xdr:blipFill>
      <xdr:spPr>
        <a:xfrm>
          <a:off x="187575825" y="163515675"/>
          <a:ext cx="3822523" cy="2304488"/>
        </a:xfrm>
        <a:prstGeom prst="rect">
          <a:avLst/>
        </a:prstGeom>
      </xdr:spPr>
    </xdr:pic>
    <xdr:clientData/>
  </xdr:oneCellAnchor>
  <xdr:oneCellAnchor>
    <xdr:from>
      <xdr:col>88</xdr:col>
      <xdr:colOff>0</xdr:colOff>
      <xdr:row>93</xdr:row>
      <xdr:rowOff>0</xdr:rowOff>
    </xdr:from>
    <xdr:ext cx="304800" cy="304800"/>
    <xdr:sp macro="" textlink="">
      <xdr:nvSpPr>
        <xdr:cNvPr id="117" name="AutoShape 2" descr="blob:https://web.whatsapp.com/9c20c383-1b0c-483e-a4e2-a303f565d808">
          <a:extLst>
            <a:ext uri="{FF2B5EF4-FFF2-40B4-BE49-F238E27FC236}">
              <a16:creationId xmlns:a16="http://schemas.microsoft.com/office/drawing/2014/main" id="{140BFC9A-91F5-40B6-8BC7-DB5F1ACF408D}"/>
            </a:ext>
          </a:extLst>
        </xdr:cNvPr>
        <xdr:cNvSpPr>
          <a:spLocks noChangeAspect="1" noChangeArrowheads="1"/>
        </xdr:cNvSpPr>
      </xdr:nvSpPr>
      <xdr:spPr bwMode="auto">
        <a:xfrm>
          <a:off x="187251975" y="24274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88</xdr:col>
      <xdr:colOff>0</xdr:colOff>
      <xdr:row>93</xdr:row>
      <xdr:rowOff>0</xdr:rowOff>
    </xdr:from>
    <xdr:ext cx="304800" cy="304800"/>
    <xdr:sp macro="" textlink="">
      <xdr:nvSpPr>
        <xdr:cNvPr id="118" name="AutoShape 4" descr="blob:https://web.whatsapp.com/9c20c383-1b0c-483e-a4e2-a303f565d808">
          <a:extLst>
            <a:ext uri="{FF2B5EF4-FFF2-40B4-BE49-F238E27FC236}">
              <a16:creationId xmlns:a16="http://schemas.microsoft.com/office/drawing/2014/main" id="{19AE59B0-12B3-474C-B62C-E7323BFBF981}"/>
            </a:ext>
          </a:extLst>
        </xdr:cNvPr>
        <xdr:cNvSpPr>
          <a:spLocks noChangeAspect="1" noChangeArrowheads="1"/>
        </xdr:cNvSpPr>
      </xdr:nvSpPr>
      <xdr:spPr bwMode="auto">
        <a:xfrm>
          <a:off x="187251975" y="24274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88</xdr:col>
      <xdr:colOff>342901</xdr:colOff>
      <xdr:row>93</xdr:row>
      <xdr:rowOff>257176</xdr:rowOff>
    </xdr:from>
    <xdr:ext cx="3867150" cy="2343150"/>
    <xdr:pic>
      <xdr:nvPicPr>
        <xdr:cNvPr id="119" name="Imagen 118">
          <a:extLst>
            <a:ext uri="{FF2B5EF4-FFF2-40B4-BE49-F238E27FC236}">
              <a16:creationId xmlns:a16="http://schemas.microsoft.com/office/drawing/2014/main" id="{357233A1-F12F-430A-B3F3-548DBE731540}"/>
            </a:ext>
          </a:extLst>
        </xdr:cNvPr>
        <xdr:cNvPicPr>
          <a:picLocks noChangeAspect="1"/>
        </xdr:cNvPicPr>
      </xdr:nvPicPr>
      <xdr:blipFill>
        <a:blip xmlns:r="http://schemas.openxmlformats.org/officeDocument/2006/relationships" r:embed="rId94"/>
        <a:stretch>
          <a:fillRect/>
        </a:stretch>
      </xdr:blipFill>
      <xdr:spPr>
        <a:xfrm>
          <a:off x="187594876" y="243001801"/>
          <a:ext cx="3867150" cy="23431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297754</xdr:colOff>
      <xdr:row>0</xdr:row>
      <xdr:rowOff>118409</xdr:rowOff>
    </xdr:from>
    <xdr:to>
      <xdr:col>1</xdr:col>
      <xdr:colOff>828539</xdr:colOff>
      <xdr:row>3</xdr:row>
      <xdr:rowOff>175559</xdr:rowOff>
    </xdr:to>
    <xdr:pic>
      <xdr:nvPicPr>
        <xdr:cNvPr id="2" name="Picture 1" descr="escudo-alc">
          <a:extLst>
            <a:ext uri="{FF2B5EF4-FFF2-40B4-BE49-F238E27FC236}">
              <a16:creationId xmlns:a16="http://schemas.microsoft.com/office/drawing/2014/main" id="{0871558C-020C-4138-8AE2-407C1729D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754" y="118409"/>
          <a:ext cx="154996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381000</xdr:colOff>
      <xdr:row>52</xdr:row>
      <xdr:rowOff>1378324</xdr:rowOff>
    </xdr:from>
    <xdr:ext cx="184731" cy="264560"/>
    <xdr:sp macro="" textlink="">
      <xdr:nvSpPr>
        <xdr:cNvPr id="3" name="CuadroTexto 2">
          <a:extLst>
            <a:ext uri="{FF2B5EF4-FFF2-40B4-BE49-F238E27FC236}">
              <a16:creationId xmlns:a16="http://schemas.microsoft.com/office/drawing/2014/main" id="{40F0F3F0-756D-466D-AC5C-C84868183BE1}"/>
            </a:ext>
          </a:extLst>
        </xdr:cNvPr>
        <xdr:cNvSpPr txBox="1"/>
      </xdr:nvSpPr>
      <xdr:spPr>
        <a:xfrm>
          <a:off x="14297025" y="1010955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OFIA/OneDrive%20-%20sdis.gov.co/2023%20contrato%20551/10.%20Octubre/2.%20Indicadores/Septiembre/20231012_indicadores_7757_habiatnte_calle_septiembr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Users/cmartinc/Downloads/riesgos_gestion_pss%20actualizad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Viviana%20Mendoza/Downloads/20230417_riesgos_gestio&#769;n_I_trimestre_atc_v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Viviana%20Mendoza/Downloads/13-04-2023%20TH%20riesgos_gesti&#243;n_1er%20Trim%20202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Viviana%20Mendoza/Downloads/20230414_riesgos_smt_1monitore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David%20Moncayo/OneDrive%20-%20sdis.gov.co/DADE/SIG/PROCESOS/GESTI&#211;N%20DE%20SOPORTE%20Y%20MANTENIMIENTO%20TECNOL&#211;GICO/RIESGOS/riesgo_smt_interrupcion.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SDIS\Riesgos%20continuidad%20del%20negocio\Versi&#243;n%20final%20aprobada\FOR-SG-013%20Formulacion_riesgo_interrupcion%20V%20fina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Viviana%20Mendoza/Downloads/20230414_riesgos_gec_v0_1monitore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Viviana%20Mendoza/Downloads/20230411_riesgos_gestion_I_trimestre_gf_v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Viviana%20Mendoza/Downloads/20230411_riesgos_gif_v0_1monitore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Jilmar/AppData/Local/Microsoft/Windows/INetCache/Content.Outlook/LOWAHCOG/20221226_mapa_riesgos_interrupcion_gi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fo/descargas/Indicadores%20de%20gesti&#243;n_GD_Marzo_OK.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Viviana%20Mendoza/Downloads/20230414_riesgos_gestion_I_trimestre_ga_v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Viviana%20Mendoza/Downloads/13-04-2023%20GD%20riesgos_gestion_1er%20trimestre%20202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Viviana%20Mendoza/Downloads/20230413_riesgos_gl_v0_1monitoreo.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USUARIO/Downloads/20211224_for_sg_013_v2_mapa_riesgos_plan.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Viviana%20Mendoza/Downloads/12-04-2023%20GJ_riesgos%20de%20gesti&#243;n_1er%20trimestre.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Viviana%20Mendoza/Downloads/20230414_riesgos_sg_v0_1monitoreo.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Viviana%20Mendoza/Downloads/20230410_riesgos_ac_v0_1monitoreo.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Viviana%20Mendoza/Downloads/20230411_riesgos_ivc_v0_1monitore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lsaavedraa_sdis_gov_co/Documents/LAURA%20S/1_SDIS/2021_2023/Plan%20de%20Acci&#243;n%20Institucional%20Integrado/PAII%202023/Seguimiento/20230930_riesgos_gestion_consolidado_3trim.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1b69819925566103/Documentos/SDIS/SIG%20Planeacion%20Estrategica/Riesgos%20Planeaci&#243;n%20Estrat&#233;gica/Riesgos%20de%20Gesti&#243;n/Vigencia%202023/Actualizaci&#243;n%20riesgos%20gesti&#243;n%202023/20230207_mapa_riesgos_gestion_interrupcion_pe_2023.xlsx?D7F68DDB" TargetMode="External"/><Relationship Id="rId1" Type="http://schemas.openxmlformats.org/officeDocument/2006/relationships/externalLinkPath" Target="file:///\\D7F68DDB\20230207_mapa_riesgos_gestion_interrupcion_pe_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Viviana%20Mendoza/Downloads/17-04-2023%20CE_riesgos_gesti&#243;n_1er%20trimestre_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Viviana%20Mendoza/Downloads/20230414_riesgos_ti_1monitore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Viviana%20Mendoza/Downloads/20231011_riesgos_gc_v1_3monitore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Viviana%20Mendoza/OneDrive%20-%20sdis.gov.co/Documentos/Viviana/SDIS/Contrato%20661-2023/03_Riesgos/Abril/Mapa%20de%20Riesgos%20Gesti&#243;n%20-%20PSS%202023_OK.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martinc/Downloads/mapa_riesgos_INTERRUPCI&#211;N%20AJUSTADA%20VF%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Gráfica"/>
      <sheetName val="Listas desplegables"/>
    </sheetNames>
    <sheetDataSet>
      <sheetData sheetId="0" refreshError="1"/>
      <sheetData sheetId="1" refreshError="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 val="Hoja1"/>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Hoja1"/>
      <sheetName val="Listas desplegables"/>
    </sheetNames>
    <sheetDataSet>
      <sheetData sheetId="0"/>
      <sheetData sheetId="1">
        <row r="6">
          <cell r="A6" t="str">
            <v>Semestre 1</v>
          </cell>
          <cell r="B6" t="e">
            <v>#REF!</v>
          </cell>
          <cell r="C6" t="e">
            <v>#REF!</v>
          </cell>
        </row>
        <row r="7">
          <cell r="A7" t="str">
            <v>Semestre 2</v>
          </cell>
          <cell r="B7" t="e">
            <v>#REF!</v>
          </cell>
          <cell r="C7" t="e">
            <v>#REF!</v>
          </cell>
        </row>
        <row r="8">
          <cell r="A8" t="str">
            <v>Vigencia</v>
          </cell>
          <cell r="B8" t="e">
            <v>#REF!</v>
          </cell>
          <cell r="C8">
            <v>1</v>
          </cell>
        </row>
      </sheetData>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2022"/>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persons/person.xml><?xml version="1.0" encoding="utf-8"?>
<personList xmlns="http://schemas.microsoft.com/office/spreadsheetml/2018/threadedcomments" xmlns:x="http://schemas.openxmlformats.org/spreadsheetml/2006/main">
  <person displayName="Blanca Aurora Amado Cadena" id="{B49CA3C7-FB9A-409F-9B5D-D90DB736EA83}" userId="S::bamado@sdis.gov.co::3046d9e5-02c0-44a5-9a38-e9316677b552" providerId="AD"/>
  <person displayName="Sonia Giselle Tovar Jimenez" id="{973E7398-4251-4681-B0A8-A10165DC567D}" userId="S::stovar@sdis.gov.co::2ed489b1-c14e-4004-8b57-19d40c6c02d5"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0BD1BD6-9D8B-4816-A1DA-9ECE1B676CCD}" name="metaproyecto" displayName="metaproyecto" ref="B7:J110" totalsRowShown="0" headerRowDxfId="178" tableBorderDxfId="177">
  <autoFilter ref="B7:J110" xr:uid="{C8AEDE25-A267-4E3D-9D2F-F4DEE31C2F4F}"/>
  <tableColumns count="9">
    <tableColumn id="1" xr3:uid="{203BEDF8-8325-444D-B11A-43F0BB3B01B4}" name="CÓDIGO PROYECTO" dataDxfId="176" totalsRowDxfId="175"/>
    <tableColumn id="13" xr3:uid="{9D43728B-0CDC-458D-851F-D54F36982F84}" name="NOMBRE PROYECTO" dataDxfId="174" totalsRowDxfId="173"/>
    <tableColumn id="3" xr3:uid="{BFDE9F85-D98F-4C3F-81C4-FBE2C3F3768D}" name="OBJETIVO GENERAL PROYECTO DE INVERSIÓN" dataDxfId="172" totalsRowDxfId="171"/>
    <tableColumn id="2" xr3:uid="{0B562E8A-DD70-4247-8808-2CCF938FCA07}" name="META" dataDxfId="170" totalsRowDxfId="169"/>
    <tableColumn id="12" xr3:uid="{DF80625F-3A14-420F-A141-1A41D397E2EB}" name="DESCRIPCIÓN META" dataDxfId="168" totalsRowDxfId="167"/>
    <tableColumn id="10" xr3:uid="{8E55FA83-A301-4562-9705-15C08F60B9A3}" name="PERIODICIDAD DE MEDICIÓN" dataDxfId="166" totalsRowDxfId="165"/>
    <tableColumn id="5" xr3:uid="{B13F7D67-7007-4527-859C-C75BF9AB5864}" name="TIPO DE META" dataDxfId="164" totalsRowDxfId="163"/>
    <tableColumn id="15" xr3:uid="{E2379A39-34BB-4632-AA00-7B61256415B9}" name="PROGRAMADO CUATRIENO " dataDxfId="162" totalsRowDxfId="161"/>
    <tableColumn id="18" xr3:uid="{907D5EE6-6FC4-4B3D-B7D9-8D19C8E439FA}" name="PROGRAMADO 2024" dataDxfId="160"/>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DB1C8F-53C7-4880-9C18-C521D4684687}" name="metaspdd" displayName="metaspdd" ref="D3:I58" totalsRowShown="0" headerRowDxfId="159" dataDxfId="157" headerRowBorderDxfId="158" tableBorderDxfId="156" totalsRowBorderDxfId="155">
  <autoFilter ref="D3:I58" xr:uid="{F6113849-11A9-43AB-857A-11319A47B387}"/>
  <tableColumns count="6">
    <tableColumn id="1" xr3:uid="{B8F9649E-75D4-4975-8CFB-CF3CD3492023}" name="PROYECTO ASOCIADO " dataDxfId="154" totalsRowDxfId="153"/>
    <tableColumn id="2" xr3:uid="{28058CC1-1CAA-4468-9269-060D42D211B3}" name="CODIGO META SECTORIAL" dataDxfId="152" totalsRowDxfId="151"/>
    <tableColumn id="21" xr3:uid="{A8BABFB0-A20C-4F14-B0E0-3C5402F5C8F5}" name="DESCRIPCIÓN META SECTORIAL " totalsRowDxfId="150"/>
    <tableColumn id="7" xr3:uid="{F1858792-1AD4-49B6-9D3E-F6B53CAACB21}" name="NOMBRE INDICADOR" dataDxfId="149" totalsRowDxfId="148"/>
    <tableColumn id="24" xr3:uid="{35F3EADB-9D9F-475B-8E1F-4E9D001EA61A}" name="PROGRAMADO CUATRIENIO " dataDxfId="147" totalsRowDxfId="146"/>
    <tableColumn id="4" xr3:uid="{77480EF4-F54B-4231-AA1E-D08E2F87B669}" name="2024" totalsRowDxfId="145"/>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0190E-4657-4509-8716-C85DCD1D0605}">
  <sheetPr>
    <tabColor theme="5" tint="0.59999389629810485"/>
  </sheetPr>
  <dimension ref="A1"/>
  <sheetViews>
    <sheetView showGridLines="0" workbookViewId="0">
      <selection activeCell="D4" sqref="D4"/>
    </sheetView>
  </sheetViews>
  <sheetFormatPr baseColWidth="10" defaultColWidth="11.42578125" defaultRowHeight="15" x14ac:dyDescent="0.25"/>
  <cols>
    <col min="5" max="5" width="34.42578125" customWidth="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BC14F-B118-46D8-BEF3-D1240773125F}">
  <sheetPr>
    <tabColor theme="0"/>
    <pageSetUpPr fitToPage="1"/>
  </sheetPr>
  <dimension ref="A1:AY166"/>
  <sheetViews>
    <sheetView showGridLines="0" tabSelected="1" zoomScale="80" zoomScaleNormal="80" workbookViewId="0">
      <selection activeCell="F17" sqref="F17"/>
    </sheetView>
  </sheetViews>
  <sheetFormatPr baseColWidth="10" defaultColWidth="11.42578125" defaultRowHeight="14.25" x14ac:dyDescent="0.2"/>
  <cols>
    <col min="1" max="1" width="0.85546875" style="15" customWidth="1"/>
    <col min="2" max="2" width="18" style="15" customWidth="1"/>
    <col min="3" max="3" width="21.5703125" style="1" customWidth="1"/>
    <col min="4" max="4" width="21.5703125" style="15" customWidth="1"/>
    <col min="5" max="5" width="20" style="1" customWidth="1"/>
    <col min="6" max="6" width="31" style="15" customWidth="1"/>
    <col min="7" max="7" width="21.5703125" style="1" customWidth="1"/>
    <col min="8" max="8" width="21.140625" style="1" bestFit="1" customWidth="1"/>
    <col min="9" max="9" width="23.5703125" style="1" bestFit="1" customWidth="1"/>
    <col min="10" max="10" width="23.5703125" style="15" bestFit="1" customWidth="1"/>
    <col min="11" max="11" width="32" style="1" customWidth="1"/>
    <col min="12" max="12" width="47.5703125" style="15" customWidth="1"/>
    <col min="13" max="13" width="20" style="30" customWidth="1"/>
    <col min="14" max="14" width="20.140625" style="30" customWidth="1"/>
    <col min="15" max="15" width="15" style="4" bestFit="1" customWidth="1"/>
    <col min="16" max="16" width="22.85546875" style="4" customWidth="1"/>
    <col min="17" max="17" width="18.28515625" style="15" customWidth="1"/>
    <col min="18" max="18" width="19.5703125" style="15" customWidth="1"/>
    <col min="19" max="19" width="17.140625" style="71" bestFit="1" customWidth="1"/>
    <col min="20" max="20" width="16.5703125" style="71" customWidth="1"/>
    <col min="21" max="21" width="16.5703125" style="16" customWidth="1"/>
    <col min="22" max="22" width="18" style="1" customWidth="1"/>
    <col min="23" max="23" width="15.5703125" style="2" customWidth="1"/>
    <col min="24" max="25" width="15.5703125" style="15" customWidth="1"/>
    <col min="26" max="27" width="16.7109375" style="15" customWidth="1"/>
    <col min="28" max="28" width="15.5703125" style="1" customWidth="1"/>
    <col min="29" max="29" width="15.5703125" style="2" customWidth="1"/>
    <col min="30" max="31" width="15.5703125" style="15" customWidth="1"/>
    <col min="32" max="33" width="16.7109375" style="15" customWidth="1"/>
    <col min="34" max="34" width="15.5703125" style="1" customWidth="1"/>
    <col min="35" max="35" width="15.5703125" style="2" customWidth="1"/>
    <col min="36" max="37" width="15.5703125" style="15" customWidth="1"/>
    <col min="38" max="39" width="16.7109375" style="15" customWidth="1"/>
    <col min="40" max="40" width="17.28515625" style="1" customWidth="1"/>
    <col min="41" max="41" width="15.5703125" style="2" customWidth="1"/>
    <col min="42" max="43" width="15.5703125" style="15" customWidth="1"/>
    <col min="44" max="45" width="16.7109375" style="15" customWidth="1"/>
    <col min="46" max="46" width="3.42578125" style="15" customWidth="1"/>
    <col min="47" max="47" width="25" style="2" bestFit="1" customWidth="1"/>
    <col min="48" max="48" width="16.5703125" style="15" bestFit="1" customWidth="1"/>
    <col min="49" max="49" width="25.28515625" style="15" bestFit="1" customWidth="1"/>
    <col min="50" max="50" width="21.42578125" style="15" bestFit="1" customWidth="1"/>
    <col min="51" max="16384" width="11.42578125" style="15"/>
  </cols>
  <sheetData>
    <row r="1" spans="1:50" x14ac:dyDescent="0.2">
      <c r="M1" s="15"/>
      <c r="N1" s="15"/>
      <c r="O1" s="2"/>
      <c r="P1" s="2"/>
    </row>
    <row r="2" spans="1:50" x14ac:dyDescent="0.2">
      <c r="B2" s="17"/>
      <c r="C2" s="65"/>
      <c r="D2" s="662" t="s">
        <v>908</v>
      </c>
      <c r="E2" s="663"/>
      <c r="F2" s="663"/>
      <c r="G2" s="663"/>
      <c r="H2" s="663"/>
      <c r="I2" s="663"/>
      <c r="J2" s="663"/>
      <c r="K2" s="663"/>
      <c r="L2" s="663"/>
      <c r="M2" s="663"/>
      <c r="N2" s="664"/>
      <c r="O2" s="663"/>
      <c r="P2" s="663"/>
      <c r="Q2" s="663"/>
      <c r="R2" s="663"/>
      <c r="S2" s="663"/>
      <c r="T2" s="663"/>
      <c r="U2" s="663"/>
      <c r="V2" s="663"/>
      <c r="W2" s="663"/>
      <c r="X2" s="663"/>
      <c r="Y2" s="663"/>
      <c r="Z2" s="663"/>
      <c r="AA2" s="663"/>
      <c r="AB2" s="663"/>
      <c r="AC2" s="663"/>
      <c r="AD2" s="663"/>
      <c r="AE2" s="663"/>
      <c r="AF2" s="663"/>
      <c r="AG2" s="663"/>
      <c r="AH2" s="663"/>
      <c r="AI2" s="663"/>
      <c r="AJ2" s="663"/>
      <c r="AK2" s="663"/>
      <c r="AL2" s="663"/>
      <c r="AM2" s="663"/>
      <c r="AN2" s="663"/>
      <c r="AO2" s="665"/>
      <c r="AP2" s="18" t="s">
        <v>0</v>
      </c>
      <c r="AQ2" s="19"/>
      <c r="AR2" s="19"/>
      <c r="AS2" s="20"/>
      <c r="AT2" s="21"/>
    </row>
    <row r="3" spans="1:50" x14ac:dyDescent="0.2">
      <c r="B3" s="22"/>
      <c r="C3" s="66"/>
      <c r="D3" s="666"/>
      <c r="E3" s="667"/>
      <c r="F3" s="667"/>
      <c r="G3" s="667"/>
      <c r="H3" s="667"/>
      <c r="I3" s="667"/>
      <c r="J3" s="667"/>
      <c r="K3" s="667"/>
      <c r="L3" s="667"/>
      <c r="M3" s="667"/>
      <c r="N3" s="668"/>
      <c r="O3" s="667"/>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667"/>
      <c r="AO3" s="669"/>
      <c r="AP3" s="18" t="s">
        <v>1</v>
      </c>
      <c r="AQ3" s="19"/>
      <c r="AR3" s="19"/>
      <c r="AS3" s="20"/>
      <c r="AT3" s="21"/>
    </row>
    <row r="4" spans="1:50" x14ac:dyDescent="0.2">
      <c r="B4" s="22"/>
      <c r="C4" s="66"/>
      <c r="D4" s="666"/>
      <c r="E4" s="667"/>
      <c r="F4" s="667"/>
      <c r="G4" s="667"/>
      <c r="H4" s="667"/>
      <c r="I4" s="667"/>
      <c r="J4" s="667"/>
      <c r="K4" s="667"/>
      <c r="L4" s="667"/>
      <c r="M4" s="667"/>
      <c r="N4" s="668"/>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9"/>
      <c r="AP4" s="18" t="s">
        <v>2</v>
      </c>
      <c r="AQ4" s="19"/>
      <c r="AR4" s="19"/>
      <c r="AS4" s="20"/>
      <c r="AT4" s="21"/>
    </row>
    <row r="5" spans="1:50" x14ac:dyDescent="0.2">
      <c r="B5" s="23"/>
      <c r="C5" s="67"/>
      <c r="D5" s="670"/>
      <c r="E5" s="671"/>
      <c r="F5" s="671"/>
      <c r="G5" s="671"/>
      <c r="H5" s="671"/>
      <c r="I5" s="671"/>
      <c r="J5" s="671"/>
      <c r="K5" s="671"/>
      <c r="L5" s="671"/>
      <c r="M5" s="671"/>
      <c r="N5" s="672"/>
      <c r="O5" s="671"/>
      <c r="P5" s="671"/>
      <c r="Q5" s="671"/>
      <c r="R5" s="671"/>
      <c r="S5" s="671"/>
      <c r="T5" s="671"/>
      <c r="U5" s="671"/>
      <c r="V5" s="671"/>
      <c r="W5" s="671"/>
      <c r="X5" s="671"/>
      <c r="Y5" s="671"/>
      <c r="Z5" s="671"/>
      <c r="AA5" s="671"/>
      <c r="AB5" s="671"/>
      <c r="AC5" s="671"/>
      <c r="AD5" s="671"/>
      <c r="AE5" s="671"/>
      <c r="AF5" s="671"/>
      <c r="AG5" s="671"/>
      <c r="AH5" s="671"/>
      <c r="AI5" s="671"/>
      <c r="AJ5" s="671"/>
      <c r="AK5" s="671"/>
      <c r="AL5" s="671"/>
      <c r="AM5" s="671"/>
      <c r="AN5" s="671"/>
      <c r="AO5" s="673"/>
      <c r="AP5" s="18" t="s">
        <v>3</v>
      </c>
      <c r="AQ5" s="19"/>
      <c r="AR5" s="19"/>
      <c r="AS5" s="20"/>
      <c r="AT5" s="21"/>
    </row>
    <row r="6" spans="1:50" x14ac:dyDescent="0.2">
      <c r="B6" s="24"/>
      <c r="C6" s="6"/>
      <c r="D6" s="24"/>
      <c r="E6" s="6"/>
      <c r="F6" s="24"/>
      <c r="G6" s="6"/>
      <c r="H6" s="6"/>
      <c r="I6" s="6"/>
      <c r="J6" s="24"/>
      <c r="K6" s="6"/>
      <c r="L6" s="24"/>
      <c r="M6" s="24"/>
      <c r="N6" s="24"/>
      <c r="O6" s="8"/>
      <c r="P6" s="8"/>
      <c r="Q6" s="24"/>
      <c r="R6" s="24"/>
      <c r="S6" s="100"/>
      <c r="T6" s="8"/>
      <c r="U6" s="24"/>
      <c r="V6" s="6"/>
      <c r="W6" s="8"/>
      <c r="X6" s="24"/>
      <c r="Y6" s="24"/>
      <c r="Z6" s="24"/>
      <c r="AA6" s="24"/>
      <c r="AB6" s="6"/>
      <c r="AC6" s="8"/>
      <c r="AD6" s="24"/>
      <c r="AE6" s="24"/>
      <c r="AF6" s="24"/>
      <c r="AG6" s="24"/>
      <c r="AH6" s="6"/>
      <c r="AI6" s="8"/>
      <c r="AJ6" s="24"/>
      <c r="AK6" s="24"/>
      <c r="AL6" s="24"/>
      <c r="AM6" s="24"/>
      <c r="AN6" s="6"/>
      <c r="AO6" s="8"/>
      <c r="AP6" s="24"/>
      <c r="AQ6" s="24"/>
      <c r="AR6" s="24"/>
    </row>
    <row r="7" spans="1:50" x14ac:dyDescent="0.2">
      <c r="B7" s="14" t="s">
        <v>4</v>
      </c>
      <c r="C7" s="68" t="s">
        <v>5</v>
      </c>
      <c r="D7" s="9"/>
      <c r="E7" s="70"/>
      <c r="F7" s="9"/>
      <c r="G7" s="70"/>
      <c r="H7" s="70"/>
      <c r="I7" s="70"/>
      <c r="J7" s="9"/>
      <c r="K7" s="70"/>
      <c r="L7" s="9"/>
      <c r="M7" s="10"/>
      <c r="N7" s="11"/>
      <c r="O7" s="31"/>
      <c r="P7" s="31"/>
      <c r="Q7" s="9"/>
      <c r="R7" s="9"/>
      <c r="S7" s="101"/>
      <c r="T7" s="31"/>
      <c r="U7" s="9"/>
      <c r="V7" s="70"/>
      <c r="W7" s="31"/>
      <c r="X7" s="9"/>
      <c r="Y7" s="9"/>
      <c r="Z7" s="9"/>
      <c r="AA7" s="9"/>
      <c r="AB7" s="70"/>
      <c r="AC7" s="31"/>
      <c r="AD7" s="9"/>
      <c r="AE7" s="9"/>
      <c r="AF7" s="9"/>
      <c r="AG7" s="9"/>
      <c r="AH7" s="70"/>
      <c r="AI7" s="31"/>
      <c r="AJ7" s="9"/>
      <c r="AK7" s="9"/>
      <c r="AL7" s="9"/>
      <c r="AM7" s="9"/>
      <c r="AN7" s="70"/>
      <c r="AO7" s="31"/>
      <c r="AP7" s="9"/>
      <c r="AQ7" s="9"/>
      <c r="AR7" s="9"/>
      <c r="AS7" s="12"/>
    </row>
    <row r="8" spans="1:50" x14ac:dyDescent="0.2">
      <c r="B8" s="14" t="s">
        <v>6</v>
      </c>
      <c r="C8" s="677" t="s">
        <v>7</v>
      </c>
      <c r="D8" s="678"/>
      <c r="E8" s="678"/>
      <c r="F8" s="679"/>
      <c r="G8" s="679"/>
      <c r="H8" s="679"/>
      <c r="I8" s="679"/>
      <c r="J8" s="678"/>
      <c r="K8" s="679"/>
      <c r="L8" s="678"/>
      <c r="M8" s="678"/>
      <c r="N8" s="678"/>
      <c r="O8" s="680"/>
      <c r="P8" s="678"/>
      <c r="Q8" s="678"/>
      <c r="R8" s="678"/>
      <c r="S8" s="678"/>
      <c r="T8" s="678"/>
      <c r="U8" s="678"/>
      <c r="V8" s="678"/>
      <c r="W8" s="678"/>
      <c r="X8" s="678"/>
      <c r="Y8" s="678"/>
      <c r="Z8" s="678"/>
      <c r="AA8" s="678"/>
      <c r="AB8" s="678"/>
      <c r="AC8" s="678"/>
      <c r="AD8" s="678"/>
      <c r="AE8" s="678"/>
      <c r="AF8" s="678"/>
      <c r="AG8" s="678"/>
      <c r="AH8" s="678"/>
      <c r="AI8" s="678"/>
      <c r="AJ8" s="678"/>
      <c r="AK8" s="678"/>
      <c r="AL8" s="678"/>
      <c r="AM8" s="678"/>
      <c r="AN8" s="678"/>
      <c r="AO8" s="681"/>
      <c r="AP8" s="13"/>
      <c r="AQ8" s="13"/>
      <c r="AR8" s="13"/>
      <c r="AS8" s="13"/>
    </row>
    <row r="9" spans="1:50" x14ac:dyDescent="0.2">
      <c r="B9" s="14" t="s">
        <v>8</v>
      </c>
      <c r="C9" s="677" t="s">
        <v>9</v>
      </c>
      <c r="D9" s="678"/>
      <c r="E9" s="678"/>
      <c r="F9" s="679"/>
      <c r="G9" s="679"/>
      <c r="H9" s="679"/>
      <c r="I9" s="679"/>
      <c r="J9" s="678"/>
      <c r="K9" s="679"/>
      <c r="L9" s="678"/>
      <c r="M9" s="678"/>
      <c r="N9" s="678"/>
      <c r="O9" s="680"/>
      <c r="P9" s="678"/>
      <c r="Q9" s="678"/>
      <c r="R9" s="678"/>
      <c r="S9" s="678"/>
      <c r="T9" s="678"/>
      <c r="U9" s="678"/>
      <c r="V9" s="678"/>
      <c r="W9" s="678"/>
      <c r="X9" s="678"/>
      <c r="Y9" s="678"/>
      <c r="Z9" s="678"/>
      <c r="AA9" s="678"/>
      <c r="AB9" s="678"/>
      <c r="AC9" s="678"/>
      <c r="AD9" s="678"/>
      <c r="AE9" s="678"/>
      <c r="AF9" s="678"/>
      <c r="AG9" s="678"/>
      <c r="AH9" s="678"/>
      <c r="AI9" s="678"/>
      <c r="AJ9" s="678"/>
      <c r="AK9" s="678"/>
      <c r="AL9" s="678"/>
      <c r="AM9" s="678"/>
      <c r="AN9" s="678"/>
      <c r="AO9" s="681"/>
      <c r="AP9" s="13"/>
      <c r="AQ9" s="13"/>
      <c r="AR9" s="13"/>
      <c r="AS9" s="13"/>
    </row>
    <row r="10" spans="1:50" x14ac:dyDescent="0.2">
      <c r="M10" s="15"/>
      <c r="N10" s="15"/>
      <c r="O10" s="2"/>
      <c r="P10" s="2"/>
      <c r="T10" s="2"/>
      <c r="U10" s="15"/>
    </row>
    <row r="11" spans="1:50" ht="15" x14ac:dyDescent="0.2">
      <c r="B11" s="682" t="s">
        <v>10</v>
      </c>
      <c r="C11" s="683"/>
      <c r="D11" s="682" t="s">
        <v>11</v>
      </c>
      <c r="E11" s="683"/>
      <c r="F11" s="674" t="s">
        <v>12</v>
      </c>
      <c r="G11" s="675"/>
      <c r="H11" s="675"/>
      <c r="I11" s="675"/>
      <c r="J11" s="675"/>
      <c r="K11" s="675"/>
      <c r="L11" s="675"/>
      <c r="M11" s="675"/>
      <c r="N11" s="675"/>
      <c r="O11" s="675"/>
      <c r="P11" s="675"/>
      <c r="Q11" s="675"/>
      <c r="R11" s="675"/>
      <c r="S11" s="675"/>
      <c r="T11" s="675"/>
      <c r="U11" s="675"/>
      <c r="V11" s="675"/>
      <c r="W11" s="675"/>
      <c r="X11" s="675"/>
      <c r="Y11" s="675"/>
      <c r="Z11" s="675"/>
      <c r="AA11" s="675"/>
      <c r="AB11" s="675"/>
      <c r="AC11" s="675"/>
      <c r="AD11" s="675"/>
      <c r="AE11" s="675"/>
      <c r="AF11" s="675"/>
      <c r="AG11" s="675"/>
      <c r="AH11" s="675"/>
      <c r="AI11" s="675"/>
      <c r="AJ11" s="675"/>
      <c r="AK11" s="675"/>
      <c r="AL11" s="675"/>
      <c r="AM11" s="675"/>
      <c r="AN11" s="675"/>
      <c r="AO11" s="675"/>
      <c r="AP11" s="675"/>
      <c r="AQ11" s="675"/>
      <c r="AR11" s="675"/>
      <c r="AS11" s="676"/>
    </row>
    <row r="12" spans="1:50" ht="15" customHeight="1" x14ac:dyDescent="0.2">
      <c r="B12" s="684"/>
      <c r="C12" s="685"/>
      <c r="D12" s="684"/>
      <c r="E12" s="685"/>
      <c r="F12" s="682" t="s">
        <v>13</v>
      </c>
      <c r="G12" s="688"/>
      <c r="H12" s="688"/>
      <c r="I12" s="688"/>
      <c r="J12" s="689"/>
      <c r="K12" s="688"/>
      <c r="L12" s="683"/>
      <c r="M12" s="656" t="s">
        <v>14</v>
      </c>
      <c r="N12" s="657"/>
      <c r="O12" s="657"/>
      <c r="P12" s="657"/>
      <c r="Q12" s="657"/>
      <c r="R12" s="657"/>
      <c r="S12" s="657"/>
      <c r="T12" s="657"/>
      <c r="U12" s="658"/>
      <c r="V12" s="692" t="s">
        <v>15</v>
      </c>
      <c r="W12" s="693"/>
      <c r="X12" s="656" t="s">
        <v>16</v>
      </c>
      <c r="Y12" s="657"/>
      <c r="Z12" s="657"/>
      <c r="AA12" s="658"/>
      <c r="AB12" s="692" t="s">
        <v>17</v>
      </c>
      <c r="AC12" s="693"/>
      <c r="AD12" s="656" t="s">
        <v>18</v>
      </c>
      <c r="AE12" s="657"/>
      <c r="AF12" s="657"/>
      <c r="AG12" s="658"/>
      <c r="AH12" s="692" t="s">
        <v>19</v>
      </c>
      <c r="AI12" s="693"/>
      <c r="AJ12" s="656" t="s">
        <v>20</v>
      </c>
      <c r="AK12" s="657"/>
      <c r="AL12" s="657"/>
      <c r="AM12" s="658"/>
      <c r="AN12" s="692" t="s">
        <v>21</v>
      </c>
      <c r="AO12" s="693"/>
      <c r="AP12" s="656" t="s">
        <v>22</v>
      </c>
      <c r="AQ12" s="657"/>
      <c r="AR12" s="657"/>
      <c r="AS12" s="658"/>
    </row>
    <row r="13" spans="1:50" ht="15" customHeight="1" x14ac:dyDescent="0.2">
      <c r="B13" s="686"/>
      <c r="C13" s="687"/>
      <c r="D13" s="686"/>
      <c r="E13" s="687"/>
      <c r="F13" s="686"/>
      <c r="G13" s="690"/>
      <c r="H13" s="690"/>
      <c r="I13" s="690"/>
      <c r="J13" s="691"/>
      <c r="K13" s="690"/>
      <c r="L13" s="687"/>
      <c r="M13" s="659"/>
      <c r="N13" s="660"/>
      <c r="O13" s="660"/>
      <c r="P13" s="660"/>
      <c r="Q13" s="660"/>
      <c r="R13" s="660"/>
      <c r="S13" s="660"/>
      <c r="T13" s="660"/>
      <c r="U13" s="661"/>
      <c r="V13" s="694"/>
      <c r="W13" s="695"/>
      <c r="X13" s="659"/>
      <c r="Y13" s="660"/>
      <c r="Z13" s="660"/>
      <c r="AA13" s="661"/>
      <c r="AB13" s="694"/>
      <c r="AC13" s="695"/>
      <c r="AD13" s="659"/>
      <c r="AE13" s="660"/>
      <c r="AF13" s="660"/>
      <c r="AG13" s="661"/>
      <c r="AH13" s="694"/>
      <c r="AI13" s="695"/>
      <c r="AJ13" s="659"/>
      <c r="AK13" s="660"/>
      <c r="AL13" s="660"/>
      <c r="AM13" s="661"/>
      <c r="AN13" s="694"/>
      <c r="AO13" s="695"/>
      <c r="AP13" s="659"/>
      <c r="AQ13" s="660"/>
      <c r="AR13" s="660"/>
      <c r="AS13" s="661"/>
      <c r="AU13" s="96" t="s">
        <v>23</v>
      </c>
      <c r="AV13" s="25"/>
      <c r="AW13" s="25"/>
      <c r="AX13" s="25"/>
    </row>
    <row r="14" spans="1:50" x14ac:dyDescent="0.2">
      <c r="B14" s="40" t="s">
        <v>24</v>
      </c>
      <c r="C14" s="62" t="s">
        <v>25</v>
      </c>
      <c r="D14" s="40" t="s">
        <v>26</v>
      </c>
      <c r="E14" s="62" t="s">
        <v>27</v>
      </c>
      <c r="F14" s="40" t="s">
        <v>28</v>
      </c>
      <c r="G14" s="62" t="s">
        <v>29</v>
      </c>
      <c r="H14" s="62" t="s">
        <v>30</v>
      </c>
      <c r="I14" s="62" t="s">
        <v>31</v>
      </c>
      <c r="J14" s="40" t="s">
        <v>32</v>
      </c>
      <c r="K14" s="62" t="s">
        <v>33</v>
      </c>
      <c r="L14" s="40" t="s">
        <v>34</v>
      </c>
      <c r="M14" s="40" t="s">
        <v>35</v>
      </c>
      <c r="N14" s="40" t="s">
        <v>36</v>
      </c>
      <c r="O14" s="42" t="s">
        <v>37</v>
      </c>
      <c r="P14" s="42" t="s">
        <v>38</v>
      </c>
      <c r="Q14" s="40" t="s">
        <v>39</v>
      </c>
      <c r="R14" s="40" t="s">
        <v>40</v>
      </c>
      <c r="S14" s="102" t="s">
        <v>906</v>
      </c>
      <c r="T14" s="42" t="s">
        <v>907</v>
      </c>
      <c r="U14" s="41" t="s">
        <v>41</v>
      </c>
      <c r="V14" s="62" t="s">
        <v>42</v>
      </c>
      <c r="W14" s="42" t="s">
        <v>43</v>
      </c>
      <c r="X14" s="41" t="s">
        <v>44</v>
      </c>
      <c r="Y14" s="41" t="s">
        <v>45</v>
      </c>
      <c r="Z14" s="41" t="s">
        <v>46</v>
      </c>
      <c r="AA14" s="41" t="s">
        <v>47</v>
      </c>
      <c r="AB14" s="62" t="s">
        <v>48</v>
      </c>
      <c r="AC14" s="42" t="s">
        <v>49</v>
      </c>
      <c r="AD14" s="41" t="s">
        <v>50</v>
      </c>
      <c r="AE14" s="41" t="s">
        <v>51</v>
      </c>
      <c r="AF14" s="41" t="s">
        <v>52</v>
      </c>
      <c r="AG14" s="41" t="s">
        <v>47</v>
      </c>
      <c r="AH14" s="62" t="s">
        <v>53</v>
      </c>
      <c r="AI14" s="42" t="s">
        <v>54</v>
      </c>
      <c r="AJ14" s="41" t="s">
        <v>55</v>
      </c>
      <c r="AK14" s="41" t="s">
        <v>56</v>
      </c>
      <c r="AL14" s="41" t="s">
        <v>57</v>
      </c>
      <c r="AM14" s="41" t="s">
        <v>47</v>
      </c>
      <c r="AN14" s="62" t="s">
        <v>58</v>
      </c>
      <c r="AO14" s="42" t="s">
        <v>59</v>
      </c>
      <c r="AP14" s="37" t="s">
        <v>60</v>
      </c>
      <c r="AQ14" s="26" t="s">
        <v>61</v>
      </c>
      <c r="AR14" s="26" t="s">
        <v>62</v>
      </c>
      <c r="AS14" s="26" t="s">
        <v>47</v>
      </c>
      <c r="AU14" s="97" t="s">
        <v>63</v>
      </c>
      <c r="AV14" s="27" t="s">
        <v>64</v>
      </c>
      <c r="AW14" s="27" t="s">
        <v>65</v>
      </c>
      <c r="AX14" s="27" t="s">
        <v>66</v>
      </c>
    </row>
    <row r="15" spans="1:50" s="28" customFormat="1" ht="12.75" x14ac:dyDescent="0.2">
      <c r="B15" s="43" t="s">
        <v>121</v>
      </c>
      <c r="C15" s="51" t="s">
        <v>834</v>
      </c>
      <c r="D15" s="43" t="s">
        <v>111</v>
      </c>
      <c r="E15" s="51" t="s">
        <v>880</v>
      </c>
      <c r="F15" s="43" t="s">
        <v>508</v>
      </c>
      <c r="G15" s="43" t="s">
        <v>332</v>
      </c>
      <c r="H15" s="43" t="s">
        <v>73</v>
      </c>
      <c r="I15" s="43" t="s">
        <v>180</v>
      </c>
      <c r="J15" s="43" t="s">
        <v>146</v>
      </c>
      <c r="K15" s="43" t="s">
        <v>115</v>
      </c>
      <c r="L15" s="43" t="s">
        <v>77</v>
      </c>
      <c r="M15" s="60">
        <v>1</v>
      </c>
      <c r="N15" s="43" t="s">
        <v>881</v>
      </c>
      <c r="O15" s="45">
        <v>2</v>
      </c>
      <c r="P15" s="45" t="s">
        <v>79</v>
      </c>
      <c r="Q15" s="43" t="s">
        <v>882</v>
      </c>
      <c r="R15" s="44" t="s">
        <v>883</v>
      </c>
      <c r="S15" s="72">
        <v>45383</v>
      </c>
      <c r="T15" s="72">
        <v>45657</v>
      </c>
      <c r="U15" s="77" t="s">
        <v>863</v>
      </c>
      <c r="V15" s="51" t="s">
        <v>91</v>
      </c>
      <c r="W15" s="45">
        <v>0</v>
      </c>
      <c r="X15" s="39"/>
      <c r="Y15" s="39"/>
      <c r="Z15" s="39"/>
      <c r="AA15" s="39"/>
      <c r="AB15" s="51" t="s">
        <v>884</v>
      </c>
      <c r="AC15" s="45">
        <v>1</v>
      </c>
      <c r="AD15" s="39"/>
      <c r="AE15" s="39"/>
      <c r="AF15" s="39"/>
      <c r="AG15" s="39"/>
      <c r="AH15" s="51" t="s">
        <v>91</v>
      </c>
      <c r="AI15" s="45">
        <v>0</v>
      </c>
      <c r="AJ15" s="39"/>
      <c r="AK15" s="39"/>
      <c r="AL15" s="39"/>
      <c r="AM15" s="39"/>
      <c r="AN15" s="51" t="s">
        <v>885</v>
      </c>
      <c r="AO15" s="45">
        <v>1</v>
      </c>
      <c r="AP15" s="39"/>
      <c r="AQ15" s="39"/>
      <c r="AR15" s="39"/>
      <c r="AS15" s="39"/>
      <c r="AU15" s="98">
        <v>2</v>
      </c>
      <c r="AV15" s="32"/>
      <c r="AW15" s="32"/>
      <c r="AX15" s="32"/>
    </row>
    <row r="16" spans="1:50" s="29" customFormat="1" ht="12.75" x14ac:dyDescent="0.2">
      <c r="A16" s="28"/>
      <c r="B16" s="57" t="s">
        <v>121</v>
      </c>
      <c r="C16" s="63" t="s">
        <v>68</v>
      </c>
      <c r="D16" s="57" t="s">
        <v>144</v>
      </c>
      <c r="E16" s="63" t="s">
        <v>123</v>
      </c>
      <c r="F16" s="57" t="s">
        <v>408</v>
      </c>
      <c r="G16" s="63" t="s">
        <v>380</v>
      </c>
      <c r="H16" s="63" t="s">
        <v>73</v>
      </c>
      <c r="I16" s="63" t="s">
        <v>216</v>
      </c>
      <c r="J16" s="57" t="s">
        <v>381</v>
      </c>
      <c r="K16" s="63" t="s">
        <v>115</v>
      </c>
      <c r="L16" s="39" t="s">
        <v>77</v>
      </c>
      <c r="M16" s="95">
        <v>2</v>
      </c>
      <c r="N16" s="57" t="s">
        <v>409</v>
      </c>
      <c r="O16" s="47">
        <v>4</v>
      </c>
      <c r="P16" s="47" t="s">
        <v>79</v>
      </c>
      <c r="Q16" s="57" t="s">
        <v>410</v>
      </c>
      <c r="R16" s="57" t="s">
        <v>411</v>
      </c>
      <c r="S16" s="72">
        <v>45292</v>
      </c>
      <c r="T16" s="72">
        <v>45657</v>
      </c>
      <c r="U16" s="82" t="s">
        <v>412</v>
      </c>
      <c r="V16" s="63" t="s">
        <v>413</v>
      </c>
      <c r="W16" s="47">
        <v>1</v>
      </c>
      <c r="X16" s="39"/>
      <c r="Y16" s="39"/>
      <c r="Z16" s="39"/>
      <c r="AA16" s="39"/>
      <c r="AB16" s="63" t="s">
        <v>414</v>
      </c>
      <c r="AC16" s="47">
        <v>1</v>
      </c>
      <c r="AD16" s="39"/>
      <c r="AE16" s="39"/>
      <c r="AF16" s="39"/>
      <c r="AG16" s="39"/>
      <c r="AH16" s="63" t="s">
        <v>415</v>
      </c>
      <c r="AI16" s="47">
        <v>1</v>
      </c>
      <c r="AJ16" s="39"/>
      <c r="AK16" s="39"/>
      <c r="AL16" s="39"/>
      <c r="AM16" s="39"/>
      <c r="AN16" s="63" t="s">
        <v>416</v>
      </c>
      <c r="AO16" s="47">
        <v>1</v>
      </c>
      <c r="AP16" s="39"/>
      <c r="AQ16" s="39"/>
      <c r="AR16" s="39"/>
      <c r="AS16" s="39"/>
      <c r="AT16" s="28"/>
      <c r="AU16" s="98">
        <v>4</v>
      </c>
      <c r="AV16" s="32"/>
      <c r="AW16" s="32"/>
      <c r="AX16" s="32"/>
    </row>
    <row r="17" spans="1:50" s="29" customFormat="1" ht="12.75" x14ac:dyDescent="0.2">
      <c r="A17" s="28"/>
      <c r="B17" s="57" t="s">
        <v>121</v>
      </c>
      <c r="C17" s="63" t="s">
        <v>68</v>
      </c>
      <c r="D17" s="57" t="s">
        <v>144</v>
      </c>
      <c r="E17" s="63" t="s">
        <v>123</v>
      </c>
      <c r="F17" s="57" t="s">
        <v>408</v>
      </c>
      <c r="G17" s="63" t="s">
        <v>380</v>
      </c>
      <c r="H17" s="63" t="s">
        <v>73</v>
      </c>
      <c r="I17" s="63" t="s">
        <v>216</v>
      </c>
      <c r="J17" s="57" t="s">
        <v>381</v>
      </c>
      <c r="K17" s="63" t="s">
        <v>115</v>
      </c>
      <c r="L17" s="39" t="s">
        <v>77</v>
      </c>
      <c r="M17" s="60">
        <v>3</v>
      </c>
      <c r="N17" s="57" t="s">
        <v>417</v>
      </c>
      <c r="O17" s="47">
        <v>3</v>
      </c>
      <c r="P17" s="47" t="s">
        <v>79</v>
      </c>
      <c r="Q17" s="57" t="s">
        <v>418</v>
      </c>
      <c r="R17" s="57" t="s">
        <v>419</v>
      </c>
      <c r="S17" s="72">
        <v>45383</v>
      </c>
      <c r="T17" s="72">
        <v>45657</v>
      </c>
      <c r="U17" s="82" t="s">
        <v>412</v>
      </c>
      <c r="V17" s="51" t="s">
        <v>91</v>
      </c>
      <c r="W17" s="45">
        <v>0</v>
      </c>
      <c r="X17" s="39"/>
      <c r="Y17" s="39"/>
      <c r="Z17" s="39"/>
      <c r="AA17" s="39"/>
      <c r="AB17" s="63" t="s">
        <v>420</v>
      </c>
      <c r="AC17" s="47">
        <v>1</v>
      </c>
      <c r="AD17" s="39"/>
      <c r="AE17" s="39"/>
      <c r="AF17" s="39"/>
      <c r="AG17" s="39"/>
      <c r="AH17" s="63" t="s">
        <v>420</v>
      </c>
      <c r="AI17" s="47">
        <v>1</v>
      </c>
      <c r="AJ17" s="39"/>
      <c r="AK17" s="39"/>
      <c r="AL17" s="39"/>
      <c r="AM17" s="39"/>
      <c r="AN17" s="63" t="s">
        <v>420</v>
      </c>
      <c r="AO17" s="47">
        <v>1</v>
      </c>
      <c r="AP17" s="39"/>
      <c r="AQ17" s="39"/>
      <c r="AR17" s="39"/>
      <c r="AS17" s="39"/>
      <c r="AT17" s="28"/>
      <c r="AU17" s="98">
        <v>3</v>
      </c>
      <c r="AV17" s="32"/>
      <c r="AW17" s="32"/>
      <c r="AX17" s="32"/>
    </row>
    <row r="18" spans="1:50" s="29" customFormat="1" ht="12.75" x14ac:dyDescent="0.2">
      <c r="A18" s="28"/>
      <c r="B18" s="57" t="s">
        <v>421</v>
      </c>
      <c r="C18" s="63" t="s">
        <v>122</v>
      </c>
      <c r="D18" s="57" t="s">
        <v>144</v>
      </c>
      <c r="E18" s="63" t="s">
        <v>422</v>
      </c>
      <c r="F18" s="57" t="s">
        <v>408</v>
      </c>
      <c r="G18" s="57" t="s">
        <v>332</v>
      </c>
      <c r="H18" s="57" t="s">
        <v>73</v>
      </c>
      <c r="I18" s="57" t="s">
        <v>216</v>
      </c>
      <c r="J18" s="57" t="s">
        <v>423</v>
      </c>
      <c r="K18" s="57" t="s">
        <v>115</v>
      </c>
      <c r="L18" s="57" t="s">
        <v>77</v>
      </c>
      <c r="M18" s="95">
        <v>4</v>
      </c>
      <c r="N18" s="57" t="s">
        <v>424</v>
      </c>
      <c r="O18" s="47">
        <v>12</v>
      </c>
      <c r="P18" s="47" t="s">
        <v>79</v>
      </c>
      <c r="Q18" s="57" t="s">
        <v>425</v>
      </c>
      <c r="R18" s="57" t="s">
        <v>426</v>
      </c>
      <c r="S18" s="72">
        <v>45292</v>
      </c>
      <c r="T18" s="72">
        <v>45657</v>
      </c>
      <c r="U18" s="82" t="s">
        <v>412</v>
      </c>
      <c r="V18" s="63" t="s">
        <v>427</v>
      </c>
      <c r="W18" s="47">
        <v>3</v>
      </c>
      <c r="X18" s="39"/>
      <c r="Y18" s="39"/>
      <c r="Z18" s="39"/>
      <c r="AA18" s="39"/>
      <c r="AB18" s="63" t="s">
        <v>427</v>
      </c>
      <c r="AC18" s="47">
        <v>3</v>
      </c>
      <c r="AD18" s="39"/>
      <c r="AE18" s="39"/>
      <c r="AF18" s="39"/>
      <c r="AG18" s="39"/>
      <c r="AH18" s="63" t="s">
        <v>427</v>
      </c>
      <c r="AI18" s="47">
        <v>3</v>
      </c>
      <c r="AJ18" s="39"/>
      <c r="AK18" s="39"/>
      <c r="AL18" s="39"/>
      <c r="AM18" s="39"/>
      <c r="AN18" s="63" t="s">
        <v>427</v>
      </c>
      <c r="AO18" s="47">
        <v>3</v>
      </c>
      <c r="AP18" s="39"/>
      <c r="AQ18" s="39"/>
      <c r="AR18" s="39"/>
      <c r="AS18" s="39"/>
      <c r="AT18" s="28"/>
      <c r="AU18" s="98">
        <v>12</v>
      </c>
      <c r="AV18" s="32"/>
      <c r="AW18" s="32"/>
      <c r="AX18" s="32"/>
    </row>
    <row r="19" spans="1:50" s="29" customFormat="1" ht="12.75" x14ac:dyDescent="0.2">
      <c r="A19" s="28"/>
      <c r="B19" s="57" t="s">
        <v>121</v>
      </c>
      <c r="C19" s="63" t="s">
        <v>68</v>
      </c>
      <c r="D19" s="57" t="s">
        <v>144</v>
      </c>
      <c r="E19" s="63" t="s">
        <v>123</v>
      </c>
      <c r="F19" s="57" t="s">
        <v>408</v>
      </c>
      <c r="G19" s="63" t="s">
        <v>380</v>
      </c>
      <c r="H19" s="63" t="s">
        <v>401</v>
      </c>
      <c r="I19" s="63" t="s">
        <v>216</v>
      </c>
      <c r="J19" s="57" t="s">
        <v>381</v>
      </c>
      <c r="K19" s="63" t="s">
        <v>115</v>
      </c>
      <c r="L19" s="39" t="s">
        <v>77</v>
      </c>
      <c r="M19" s="60">
        <v>5</v>
      </c>
      <c r="N19" s="57" t="s">
        <v>428</v>
      </c>
      <c r="O19" s="47">
        <v>28</v>
      </c>
      <c r="P19" s="47" t="s">
        <v>79</v>
      </c>
      <c r="Q19" s="57" t="s">
        <v>429</v>
      </c>
      <c r="R19" s="57" t="s">
        <v>430</v>
      </c>
      <c r="S19" s="72">
        <v>45292</v>
      </c>
      <c r="T19" s="72">
        <v>45657</v>
      </c>
      <c r="U19" s="82" t="s">
        <v>412</v>
      </c>
      <c r="V19" s="63" t="s">
        <v>431</v>
      </c>
      <c r="W19" s="47">
        <v>7</v>
      </c>
      <c r="X19" s="39"/>
      <c r="Y19" s="39"/>
      <c r="Z19" s="39"/>
      <c r="AA19" s="39"/>
      <c r="AB19" s="63" t="s">
        <v>431</v>
      </c>
      <c r="AC19" s="47">
        <v>7</v>
      </c>
      <c r="AD19" s="39"/>
      <c r="AE19" s="39"/>
      <c r="AF19" s="39"/>
      <c r="AG19" s="39"/>
      <c r="AH19" s="63" t="s">
        <v>431</v>
      </c>
      <c r="AI19" s="47">
        <v>7</v>
      </c>
      <c r="AJ19" s="39"/>
      <c r="AK19" s="39"/>
      <c r="AL19" s="39"/>
      <c r="AM19" s="39"/>
      <c r="AN19" s="63" t="s">
        <v>431</v>
      </c>
      <c r="AO19" s="47">
        <v>7</v>
      </c>
      <c r="AP19" s="39"/>
      <c r="AQ19" s="39"/>
      <c r="AR19" s="39"/>
      <c r="AS19" s="39"/>
      <c r="AT19" s="28"/>
      <c r="AU19" s="98">
        <v>28</v>
      </c>
      <c r="AV19" s="32"/>
      <c r="AW19" s="32"/>
      <c r="AX19" s="32"/>
    </row>
    <row r="20" spans="1:50" s="28" customFormat="1" ht="12.75" x14ac:dyDescent="0.2">
      <c r="B20" s="57" t="s">
        <v>121</v>
      </c>
      <c r="C20" s="63" t="s">
        <v>68</v>
      </c>
      <c r="D20" s="57" t="s">
        <v>177</v>
      </c>
      <c r="E20" s="63" t="s">
        <v>123</v>
      </c>
      <c r="F20" s="57" t="s">
        <v>189</v>
      </c>
      <c r="G20" s="63" t="s">
        <v>190</v>
      </c>
      <c r="H20" s="63" t="s">
        <v>73</v>
      </c>
      <c r="I20" s="63" t="s">
        <v>216</v>
      </c>
      <c r="J20" s="57" t="s">
        <v>333</v>
      </c>
      <c r="K20" s="63" t="s">
        <v>115</v>
      </c>
      <c r="L20" s="39" t="s">
        <v>77</v>
      </c>
      <c r="M20" s="95">
        <v>6</v>
      </c>
      <c r="N20" s="57" t="s">
        <v>432</v>
      </c>
      <c r="O20" s="47">
        <v>4</v>
      </c>
      <c r="P20" s="47" t="s">
        <v>79</v>
      </c>
      <c r="Q20" s="57" t="s">
        <v>433</v>
      </c>
      <c r="R20" s="57" t="s">
        <v>434</v>
      </c>
      <c r="S20" s="72">
        <v>45292</v>
      </c>
      <c r="T20" s="72">
        <v>45657</v>
      </c>
      <c r="U20" s="82" t="s">
        <v>412</v>
      </c>
      <c r="V20" s="63" t="s">
        <v>435</v>
      </c>
      <c r="W20" s="47">
        <v>1</v>
      </c>
      <c r="X20" s="39"/>
      <c r="Y20" s="39"/>
      <c r="Z20" s="39"/>
      <c r="AA20" s="39"/>
      <c r="AB20" s="63" t="s">
        <v>435</v>
      </c>
      <c r="AC20" s="47">
        <v>1</v>
      </c>
      <c r="AD20" s="39"/>
      <c r="AE20" s="39"/>
      <c r="AF20" s="39"/>
      <c r="AG20" s="39"/>
      <c r="AH20" s="63" t="s">
        <v>435</v>
      </c>
      <c r="AI20" s="47">
        <v>1</v>
      </c>
      <c r="AJ20" s="39"/>
      <c r="AK20" s="39"/>
      <c r="AL20" s="39"/>
      <c r="AM20" s="39"/>
      <c r="AN20" s="63" t="s">
        <v>435</v>
      </c>
      <c r="AO20" s="47">
        <v>1</v>
      </c>
      <c r="AP20" s="39"/>
      <c r="AQ20" s="39"/>
      <c r="AR20" s="39"/>
      <c r="AS20" s="39"/>
      <c r="AU20" s="98">
        <v>4</v>
      </c>
      <c r="AV20" s="32"/>
      <c r="AW20" s="32"/>
      <c r="AX20" s="32"/>
    </row>
    <row r="21" spans="1:50" s="28" customFormat="1" ht="12.75" x14ac:dyDescent="0.2">
      <c r="B21" s="57" t="s">
        <v>121</v>
      </c>
      <c r="C21" s="63" t="s">
        <v>68</v>
      </c>
      <c r="D21" s="57" t="s">
        <v>177</v>
      </c>
      <c r="E21" s="63" t="s">
        <v>123</v>
      </c>
      <c r="F21" s="57" t="s">
        <v>189</v>
      </c>
      <c r="G21" s="63" t="s">
        <v>190</v>
      </c>
      <c r="H21" s="63" t="s">
        <v>73</v>
      </c>
      <c r="I21" s="63" t="s">
        <v>216</v>
      </c>
      <c r="J21" s="57" t="s">
        <v>333</v>
      </c>
      <c r="K21" s="63" t="s">
        <v>115</v>
      </c>
      <c r="L21" s="39" t="s">
        <v>77</v>
      </c>
      <c r="M21" s="60">
        <v>7</v>
      </c>
      <c r="N21" s="57" t="s">
        <v>436</v>
      </c>
      <c r="O21" s="48">
        <v>1</v>
      </c>
      <c r="P21" s="47" t="s">
        <v>158</v>
      </c>
      <c r="Q21" s="57" t="s">
        <v>437</v>
      </c>
      <c r="R21" s="57" t="s">
        <v>438</v>
      </c>
      <c r="S21" s="72">
        <v>45292</v>
      </c>
      <c r="T21" s="72">
        <v>45657</v>
      </c>
      <c r="U21" s="82" t="s">
        <v>412</v>
      </c>
      <c r="V21" s="63" t="s">
        <v>439</v>
      </c>
      <c r="W21" s="48">
        <v>1</v>
      </c>
      <c r="X21" s="39"/>
      <c r="Y21" s="39"/>
      <c r="Z21" s="39"/>
      <c r="AA21" s="39"/>
      <c r="AB21" s="63" t="s">
        <v>439</v>
      </c>
      <c r="AC21" s="48">
        <v>1</v>
      </c>
      <c r="AD21" s="39"/>
      <c r="AE21" s="39"/>
      <c r="AF21" s="39"/>
      <c r="AG21" s="39"/>
      <c r="AH21" s="63" t="s">
        <v>439</v>
      </c>
      <c r="AI21" s="48">
        <v>1</v>
      </c>
      <c r="AJ21" s="39"/>
      <c r="AK21" s="39"/>
      <c r="AL21" s="39"/>
      <c r="AM21" s="39"/>
      <c r="AN21" s="63" t="s">
        <v>439</v>
      </c>
      <c r="AO21" s="48">
        <v>1</v>
      </c>
      <c r="AP21" s="39"/>
      <c r="AQ21" s="39"/>
      <c r="AR21" s="39"/>
      <c r="AS21" s="39"/>
      <c r="AU21" s="99">
        <v>1</v>
      </c>
      <c r="AV21" s="32"/>
      <c r="AW21" s="32"/>
      <c r="AX21" s="32"/>
    </row>
    <row r="22" spans="1:50" s="28" customFormat="1" ht="12.75" x14ac:dyDescent="0.2">
      <c r="B22" s="57" t="s">
        <v>121</v>
      </c>
      <c r="C22" s="63" t="s">
        <v>68</v>
      </c>
      <c r="D22" s="57" t="s">
        <v>177</v>
      </c>
      <c r="E22" s="63" t="s">
        <v>123</v>
      </c>
      <c r="F22" s="57" t="s">
        <v>189</v>
      </c>
      <c r="G22" s="63" t="s">
        <v>190</v>
      </c>
      <c r="H22" s="63" t="s">
        <v>73</v>
      </c>
      <c r="I22" s="63" t="s">
        <v>216</v>
      </c>
      <c r="J22" s="57" t="s">
        <v>333</v>
      </c>
      <c r="K22" s="63" t="s">
        <v>115</v>
      </c>
      <c r="L22" s="39" t="s">
        <v>77</v>
      </c>
      <c r="M22" s="95">
        <v>8</v>
      </c>
      <c r="N22" s="57" t="s">
        <v>440</v>
      </c>
      <c r="O22" s="48">
        <v>1</v>
      </c>
      <c r="P22" s="47" t="s">
        <v>158</v>
      </c>
      <c r="Q22" s="57" t="s">
        <v>441</v>
      </c>
      <c r="R22" s="57" t="s">
        <v>442</v>
      </c>
      <c r="S22" s="72">
        <v>45292</v>
      </c>
      <c r="T22" s="72">
        <v>45657</v>
      </c>
      <c r="U22" s="82" t="s">
        <v>412</v>
      </c>
      <c r="V22" s="63" t="s">
        <v>443</v>
      </c>
      <c r="W22" s="48">
        <v>1</v>
      </c>
      <c r="X22" s="39"/>
      <c r="Y22" s="39"/>
      <c r="Z22" s="39"/>
      <c r="AA22" s="39"/>
      <c r="AB22" s="63" t="s">
        <v>443</v>
      </c>
      <c r="AC22" s="48">
        <v>1</v>
      </c>
      <c r="AD22" s="39"/>
      <c r="AE22" s="39"/>
      <c r="AF22" s="39"/>
      <c r="AG22" s="39"/>
      <c r="AH22" s="63" t="s">
        <v>443</v>
      </c>
      <c r="AI22" s="48">
        <v>1</v>
      </c>
      <c r="AJ22" s="39"/>
      <c r="AK22" s="39"/>
      <c r="AL22" s="39"/>
      <c r="AM22" s="39"/>
      <c r="AN22" s="63" t="s">
        <v>443</v>
      </c>
      <c r="AO22" s="48">
        <v>1</v>
      </c>
      <c r="AP22" s="39"/>
      <c r="AQ22" s="39"/>
      <c r="AR22" s="39"/>
      <c r="AS22" s="39"/>
      <c r="AU22" s="99">
        <v>1</v>
      </c>
      <c r="AV22" s="32"/>
      <c r="AW22" s="32"/>
      <c r="AX22" s="32"/>
    </row>
    <row r="23" spans="1:50" s="28" customFormat="1" ht="12.75" x14ac:dyDescent="0.2">
      <c r="B23" s="57" t="s">
        <v>121</v>
      </c>
      <c r="C23" s="63" t="s">
        <v>68</v>
      </c>
      <c r="D23" s="57" t="s">
        <v>444</v>
      </c>
      <c r="E23" s="55" t="s">
        <v>123</v>
      </c>
      <c r="F23" s="57" t="s">
        <v>445</v>
      </c>
      <c r="G23" s="63" t="s">
        <v>332</v>
      </c>
      <c r="H23" s="63" t="s">
        <v>73</v>
      </c>
      <c r="I23" s="63" t="s">
        <v>216</v>
      </c>
      <c r="J23" s="57" t="s">
        <v>333</v>
      </c>
      <c r="K23" s="63" t="s">
        <v>446</v>
      </c>
      <c r="L23" s="57" t="s">
        <v>447</v>
      </c>
      <c r="M23" s="60">
        <v>9</v>
      </c>
      <c r="N23" s="57" t="s">
        <v>448</v>
      </c>
      <c r="O23" s="47">
        <v>3</v>
      </c>
      <c r="P23" s="47" t="s">
        <v>79</v>
      </c>
      <c r="Q23" s="57" t="s">
        <v>449</v>
      </c>
      <c r="R23" s="57" t="s">
        <v>450</v>
      </c>
      <c r="S23" s="72">
        <v>45383</v>
      </c>
      <c r="T23" s="72">
        <v>45657</v>
      </c>
      <c r="U23" s="82" t="s">
        <v>412</v>
      </c>
      <c r="V23" s="51" t="s">
        <v>91</v>
      </c>
      <c r="W23" s="45">
        <v>0</v>
      </c>
      <c r="X23" s="39"/>
      <c r="Y23" s="39"/>
      <c r="Z23" s="39"/>
      <c r="AA23" s="39"/>
      <c r="AB23" s="63" t="s">
        <v>451</v>
      </c>
      <c r="AC23" s="47">
        <v>1</v>
      </c>
      <c r="AD23" s="39"/>
      <c r="AE23" s="39"/>
      <c r="AF23" s="39"/>
      <c r="AG23" s="39"/>
      <c r="AH23" s="63" t="s">
        <v>451</v>
      </c>
      <c r="AI23" s="47">
        <v>1</v>
      </c>
      <c r="AJ23" s="39"/>
      <c r="AK23" s="39"/>
      <c r="AL23" s="39"/>
      <c r="AM23" s="39"/>
      <c r="AN23" s="63" t="s">
        <v>451</v>
      </c>
      <c r="AO23" s="47">
        <v>1</v>
      </c>
      <c r="AP23" s="39"/>
      <c r="AQ23" s="39"/>
      <c r="AR23" s="39"/>
      <c r="AS23" s="39"/>
      <c r="AU23" s="98">
        <v>3</v>
      </c>
      <c r="AV23" s="32"/>
      <c r="AW23" s="32"/>
      <c r="AX23" s="32"/>
    </row>
    <row r="24" spans="1:50" s="29" customFormat="1" ht="12.75" x14ac:dyDescent="0.2">
      <c r="A24" s="28"/>
      <c r="B24" s="57" t="s">
        <v>121</v>
      </c>
      <c r="C24" s="63" t="s">
        <v>68</v>
      </c>
      <c r="D24" s="57" t="s">
        <v>177</v>
      </c>
      <c r="E24" s="63" t="s">
        <v>123</v>
      </c>
      <c r="F24" s="57" t="s">
        <v>331</v>
      </c>
      <c r="G24" s="63" t="s">
        <v>332</v>
      </c>
      <c r="H24" s="63" t="s">
        <v>73</v>
      </c>
      <c r="I24" s="63" t="s">
        <v>216</v>
      </c>
      <c r="J24" s="57" t="s">
        <v>333</v>
      </c>
      <c r="K24" s="63" t="s">
        <v>115</v>
      </c>
      <c r="L24" s="39" t="s">
        <v>77</v>
      </c>
      <c r="M24" s="95">
        <v>10</v>
      </c>
      <c r="N24" s="57" t="s">
        <v>452</v>
      </c>
      <c r="O24" s="47">
        <v>3</v>
      </c>
      <c r="P24" s="47" t="s">
        <v>79</v>
      </c>
      <c r="Q24" s="57" t="s">
        <v>453</v>
      </c>
      <c r="R24" s="57" t="s">
        <v>454</v>
      </c>
      <c r="S24" s="72">
        <v>45383</v>
      </c>
      <c r="T24" s="72">
        <v>45657</v>
      </c>
      <c r="U24" s="82" t="s">
        <v>412</v>
      </c>
      <c r="V24" s="51" t="s">
        <v>91</v>
      </c>
      <c r="W24" s="45">
        <v>0</v>
      </c>
      <c r="X24" s="39"/>
      <c r="Y24" s="39"/>
      <c r="Z24" s="39"/>
      <c r="AA24" s="39"/>
      <c r="AB24" s="63" t="s">
        <v>455</v>
      </c>
      <c r="AC24" s="47">
        <v>1</v>
      </c>
      <c r="AD24" s="39"/>
      <c r="AE24" s="39"/>
      <c r="AF24" s="39"/>
      <c r="AG24" s="39"/>
      <c r="AH24" s="63" t="s">
        <v>455</v>
      </c>
      <c r="AI24" s="47">
        <v>1</v>
      </c>
      <c r="AJ24" s="39"/>
      <c r="AK24" s="39"/>
      <c r="AL24" s="39"/>
      <c r="AM24" s="39"/>
      <c r="AN24" s="63" t="s">
        <v>455</v>
      </c>
      <c r="AO24" s="47">
        <v>1</v>
      </c>
      <c r="AP24" s="39"/>
      <c r="AQ24" s="39"/>
      <c r="AR24" s="39"/>
      <c r="AS24" s="39"/>
      <c r="AT24" s="28"/>
      <c r="AU24" s="98">
        <v>3</v>
      </c>
      <c r="AV24" s="32"/>
      <c r="AW24" s="32"/>
      <c r="AX24" s="32"/>
    </row>
    <row r="25" spans="1:50" s="29" customFormat="1" ht="12.75" x14ac:dyDescent="0.2">
      <c r="A25" s="28"/>
      <c r="B25" s="57" t="s">
        <v>121</v>
      </c>
      <c r="C25" s="63" t="s">
        <v>68</v>
      </c>
      <c r="D25" s="57" t="s">
        <v>177</v>
      </c>
      <c r="E25" s="63" t="s">
        <v>123</v>
      </c>
      <c r="F25" s="57" t="s">
        <v>445</v>
      </c>
      <c r="G25" s="63" t="s">
        <v>332</v>
      </c>
      <c r="H25" s="63" t="s">
        <v>73</v>
      </c>
      <c r="I25" s="63" t="s">
        <v>216</v>
      </c>
      <c r="J25" s="57" t="s">
        <v>333</v>
      </c>
      <c r="K25" s="63" t="s">
        <v>456</v>
      </c>
      <c r="L25" s="57" t="s">
        <v>87</v>
      </c>
      <c r="M25" s="60">
        <v>11</v>
      </c>
      <c r="N25" s="57" t="s">
        <v>457</v>
      </c>
      <c r="O25" s="47">
        <v>3</v>
      </c>
      <c r="P25" s="47" t="s">
        <v>79</v>
      </c>
      <c r="Q25" s="57" t="s">
        <v>458</v>
      </c>
      <c r="R25" s="57" t="s">
        <v>459</v>
      </c>
      <c r="S25" s="72">
        <v>45383</v>
      </c>
      <c r="T25" s="47" t="s">
        <v>185</v>
      </c>
      <c r="U25" s="82" t="s">
        <v>412</v>
      </c>
      <c r="V25" s="51" t="s">
        <v>91</v>
      </c>
      <c r="W25" s="45">
        <v>0</v>
      </c>
      <c r="X25" s="39"/>
      <c r="Y25" s="39"/>
      <c r="Z25" s="39"/>
      <c r="AA25" s="39"/>
      <c r="AB25" s="63" t="s">
        <v>460</v>
      </c>
      <c r="AC25" s="47">
        <v>1</v>
      </c>
      <c r="AD25" s="39"/>
      <c r="AE25" s="39"/>
      <c r="AF25" s="39"/>
      <c r="AG25" s="39"/>
      <c r="AH25" s="63" t="s">
        <v>460</v>
      </c>
      <c r="AI25" s="47">
        <v>1</v>
      </c>
      <c r="AJ25" s="39"/>
      <c r="AK25" s="39"/>
      <c r="AL25" s="39"/>
      <c r="AM25" s="39"/>
      <c r="AN25" s="63" t="s">
        <v>460</v>
      </c>
      <c r="AO25" s="47">
        <v>1</v>
      </c>
      <c r="AP25" s="39"/>
      <c r="AQ25" s="39"/>
      <c r="AR25" s="39"/>
      <c r="AS25" s="39"/>
      <c r="AT25" s="28"/>
      <c r="AU25" s="98">
        <v>3</v>
      </c>
      <c r="AV25" s="32"/>
      <c r="AW25" s="32"/>
      <c r="AX25" s="32"/>
    </row>
    <row r="26" spans="1:50" s="5" customFormat="1" ht="12.75" x14ac:dyDescent="0.2">
      <c r="A26" s="28"/>
      <c r="B26" s="57" t="s">
        <v>121</v>
      </c>
      <c r="C26" s="63" t="s">
        <v>68</v>
      </c>
      <c r="D26" s="57" t="s">
        <v>444</v>
      </c>
      <c r="E26" s="55" t="s">
        <v>123</v>
      </c>
      <c r="F26" s="57" t="s">
        <v>445</v>
      </c>
      <c r="G26" s="63" t="s">
        <v>332</v>
      </c>
      <c r="H26" s="63" t="s">
        <v>73</v>
      </c>
      <c r="I26" s="63" t="s">
        <v>216</v>
      </c>
      <c r="J26" s="57" t="s">
        <v>333</v>
      </c>
      <c r="K26" s="63" t="s">
        <v>446</v>
      </c>
      <c r="L26" s="57" t="s">
        <v>87</v>
      </c>
      <c r="M26" s="95">
        <v>12</v>
      </c>
      <c r="N26" s="57" t="s">
        <v>461</v>
      </c>
      <c r="O26" s="47">
        <v>3</v>
      </c>
      <c r="P26" s="47" t="s">
        <v>79</v>
      </c>
      <c r="Q26" s="57" t="s">
        <v>462</v>
      </c>
      <c r="R26" s="57" t="s">
        <v>463</v>
      </c>
      <c r="S26" s="72">
        <v>45383</v>
      </c>
      <c r="T26" s="72">
        <v>45657</v>
      </c>
      <c r="U26" s="82" t="s">
        <v>412</v>
      </c>
      <c r="V26" s="51" t="s">
        <v>91</v>
      </c>
      <c r="W26" s="45">
        <v>0</v>
      </c>
      <c r="X26" s="39"/>
      <c r="Y26" s="39"/>
      <c r="Z26" s="39"/>
      <c r="AA26" s="39"/>
      <c r="AB26" s="63" t="s">
        <v>464</v>
      </c>
      <c r="AC26" s="47">
        <v>1</v>
      </c>
      <c r="AD26" s="39"/>
      <c r="AE26" s="39"/>
      <c r="AF26" s="39"/>
      <c r="AG26" s="39"/>
      <c r="AH26" s="63" t="s">
        <v>464</v>
      </c>
      <c r="AI26" s="47">
        <v>1</v>
      </c>
      <c r="AJ26" s="39"/>
      <c r="AK26" s="39"/>
      <c r="AL26" s="39"/>
      <c r="AM26" s="39"/>
      <c r="AN26" s="63" t="s">
        <v>464</v>
      </c>
      <c r="AO26" s="47">
        <v>1</v>
      </c>
      <c r="AP26" s="39"/>
      <c r="AQ26" s="39"/>
      <c r="AR26" s="39"/>
      <c r="AS26" s="39"/>
      <c r="AT26" s="28"/>
      <c r="AU26" s="98">
        <v>3</v>
      </c>
      <c r="AV26" s="32"/>
      <c r="AW26" s="32"/>
      <c r="AX26" s="32"/>
    </row>
    <row r="27" spans="1:50" s="5" customFormat="1" ht="12.75" x14ac:dyDescent="0.2">
      <c r="A27" s="3"/>
      <c r="B27" s="44" t="s">
        <v>294</v>
      </c>
      <c r="C27" s="50" t="s">
        <v>68</v>
      </c>
      <c r="D27" s="44" t="s">
        <v>177</v>
      </c>
      <c r="E27" s="50" t="s">
        <v>295</v>
      </c>
      <c r="F27" s="44" t="s">
        <v>322</v>
      </c>
      <c r="G27" s="50" t="s">
        <v>323</v>
      </c>
      <c r="H27" s="50" t="s">
        <v>73</v>
      </c>
      <c r="I27" s="50" t="s">
        <v>191</v>
      </c>
      <c r="J27" s="50" t="s">
        <v>324</v>
      </c>
      <c r="K27" s="50" t="s">
        <v>325</v>
      </c>
      <c r="L27" s="50" t="s">
        <v>115</v>
      </c>
      <c r="M27" s="60">
        <v>13</v>
      </c>
      <c r="N27" s="51" t="s">
        <v>326</v>
      </c>
      <c r="O27" s="45">
        <v>2</v>
      </c>
      <c r="P27" s="45" t="s">
        <v>79</v>
      </c>
      <c r="Q27" s="50" t="s">
        <v>327</v>
      </c>
      <c r="R27" s="50" t="s">
        <v>328</v>
      </c>
      <c r="S27" s="72">
        <v>45444</v>
      </c>
      <c r="T27" s="52" t="s">
        <v>185</v>
      </c>
      <c r="U27" s="79" t="s">
        <v>329</v>
      </c>
      <c r="V27" s="51" t="s">
        <v>91</v>
      </c>
      <c r="W27" s="45">
        <v>0</v>
      </c>
      <c r="X27" s="39"/>
      <c r="Y27" s="39"/>
      <c r="Z27" s="39"/>
      <c r="AA27" s="39"/>
      <c r="AB27" s="50" t="s">
        <v>91</v>
      </c>
      <c r="AC27" s="52">
        <v>0</v>
      </c>
      <c r="AD27" s="39"/>
      <c r="AE27" s="39"/>
      <c r="AF27" s="39"/>
      <c r="AG27" s="39"/>
      <c r="AH27" s="50" t="s">
        <v>330</v>
      </c>
      <c r="AI27" s="52">
        <v>1</v>
      </c>
      <c r="AJ27" s="39"/>
      <c r="AK27" s="39"/>
      <c r="AL27" s="39"/>
      <c r="AM27" s="39"/>
      <c r="AN27" s="50" t="s">
        <v>330</v>
      </c>
      <c r="AO27" s="52">
        <v>1</v>
      </c>
      <c r="AP27" s="39"/>
      <c r="AQ27" s="39"/>
      <c r="AR27" s="39"/>
      <c r="AS27" s="39"/>
      <c r="AT27" s="7"/>
      <c r="AU27" s="98">
        <v>2</v>
      </c>
      <c r="AV27" s="32"/>
      <c r="AW27" s="32"/>
      <c r="AX27" s="32"/>
    </row>
    <row r="28" spans="1:50" s="5" customFormat="1" ht="12.75" x14ac:dyDescent="0.2">
      <c r="A28" s="28"/>
      <c r="B28" s="39" t="s">
        <v>609</v>
      </c>
      <c r="C28" s="55" t="s">
        <v>68</v>
      </c>
      <c r="D28" s="39" t="s">
        <v>144</v>
      </c>
      <c r="E28" s="55" t="s">
        <v>610</v>
      </c>
      <c r="F28" s="39" t="s">
        <v>369</v>
      </c>
      <c r="G28" s="46" t="s">
        <v>509</v>
      </c>
      <c r="H28" s="39" t="s">
        <v>73</v>
      </c>
      <c r="I28" s="39" t="s">
        <v>611</v>
      </c>
      <c r="J28" s="39" t="s">
        <v>612</v>
      </c>
      <c r="K28" s="46" t="s">
        <v>316</v>
      </c>
      <c r="L28" s="39" t="s">
        <v>77</v>
      </c>
      <c r="M28" s="95">
        <v>14</v>
      </c>
      <c r="N28" s="46" t="s">
        <v>626</v>
      </c>
      <c r="O28" s="52">
        <v>4</v>
      </c>
      <c r="P28" s="60" t="s">
        <v>79</v>
      </c>
      <c r="Q28" s="39" t="s">
        <v>627</v>
      </c>
      <c r="R28" s="39" t="s">
        <v>616</v>
      </c>
      <c r="S28" s="72">
        <v>45292</v>
      </c>
      <c r="T28" s="47" t="s">
        <v>185</v>
      </c>
      <c r="U28" s="46" t="s">
        <v>628</v>
      </c>
      <c r="V28" s="55" t="s">
        <v>629</v>
      </c>
      <c r="W28" s="47">
        <v>1</v>
      </c>
      <c r="X28" s="39"/>
      <c r="Y28" s="39"/>
      <c r="Z28" s="39"/>
      <c r="AA28" s="39"/>
      <c r="AB28" s="55" t="s">
        <v>629</v>
      </c>
      <c r="AC28" s="47">
        <v>1</v>
      </c>
      <c r="AD28" s="39"/>
      <c r="AE28" s="39"/>
      <c r="AF28" s="39"/>
      <c r="AG28" s="39"/>
      <c r="AH28" s="55" t="s">
        <v>629</v>
      </c>
      <c r="AI28" s="47">
        <v>1</v>
      </c>
      <c r="AJ28" s="39"/>
      <c r="AK28" s="39"/>
      <c r="AL28" s="39"/>
      <c r="AM28" s="39"/>
      <c r="AN28" s="55" t="s">
        <v>629</v>
      </c>
      <c r="AO28" s="47">
        <v>1</v>
      </c>
      <c r="AP28" s="39"/>
      <c r="AQ28" s="39"/>
      <c r="AR28" s="39"/>
      <c r="AS28" s="39"/>
      <c r="AT28" s="28"/>
      <c r="AU28" s="98">
        <v>4</v>
      </c>
      <c r="AV28" s="32"/>
      <c r="AW28" s="32"/>
      <c r="AX28" s="32"/>
    </row>
    <row r="29" spans="1:50" s="5" customFormat="1" ht="12.75" x14ac:dyDescent="0.2">
      <c r="A29" s="28"/>
      <c r="B29" s="39" t="s">
        <v>643</v>
      </c>
      <c r="C29" s="55" t="s">
        <v>122</v>
      </c>
      <c r="D29" s="39" t="s">
        <v>144</v>
      </c>
      <c r="E29" s="55" t="s">
        <v>123</v>
      </c>
      <c r="F29" s="39" t="s">
        <v>508</v>
      </c>
      <c r="G29" s="55" t="s">
        <v>864</v>
      </c>
      <c r="H29" s="55" t="s">
        <v>401</v>
      </c>
      <c r="I29" s="55" t="s">
        <v>865</v>
      </c>
      <c r="J29" s="39" t="s">
        <v>146</v>
      </c>
      <c r="K29" s="55" t="s">
        <v>115</v>
      </c>
      <c r="L29" s="39" t="s">
        <v>77</v>
      </c>
      <c r="M29" s="60">
        <v>15</v>
      </c>
      <c r="N29" s="46" t="s">
        <v>868</v>
      </c>
      <c r="O29" s="60">
        <v>1</v>
      </c>
      <c r="P29" s="60" t="s">
        <v>93</v>
      </c>
      <c r="Q29" s="39" t="s">
        <v>869</v>
      </c>
      <c r="R29" s="39" t="s">
        <v>870</v>
      </c>
      <c r="S29" s="72">
        <v>45292</v>
      </c>
      <c r="T29" s="72">
        <v>45627</v>
      </c>
      <c r="U29" s="46" t="s">
        <v>866</v>
      </c>
      <c r="V29" s="55" t="s">
        <v>870</v>
      </c>
      <c r="W29" s="47">
        <v>0.25</v>
      </c>
      <c r="X29" s="39"/>
      <c r="Y29" s="39"/>
      <c r="Z29" s="39"/>
      <c r="AA29" s="39"/>
      <c r="AB29" s="55" t="s">
        <v>870</v>
      </c>
      <c r="AC29" s="47">
        <v>0.5</v>
      </c>
      <c r="AD29" s="39"/>
      <c r="AE29" s="39"/>
      <c r="AF29" s="39"/>
      <c r="AG29" s="39"/>
      <c r="AH29" s="55" t="s">
        <v>870</v>
      </c>
      <c r="AI29" s="47">
        <v>0.75</v>
      </c>
      <c r="AJ29" s="39"/>
      <c r="AK29" s="39"/>
      <c r="AL29" s="39"/>
      <c r="AM29" s="39"/>
      <c r="AN29" s="55" t="s">
        <v>871</v>
      </c>
      <c r="AO29" s="47">
        <v>1</v>
      </c>
      <c r="AP29" s="39"/>
      <c r="AQ29" s="39"/>
      <c r="AR29" s="39"/>
      <c r="AS29" s="39"/>
      <c r="AT29" s="28"/>
      <c r="AU29" s="98">
        <v>1</v>
      </c>
      <c r="AV29" s="32"/>
      <c r="AW29" s="32"/>
      <c r="AX29" s="32"/>
    </row>
    <row r="30" spans="1:50" s="5" customFormat="1" ht="12.75" x14ac:dyDescent="0.2">
      <c r="A30" s="28"/>
      <c r="B30" s="39" t="s">
        <v>643</v>
      </c>
      <c r="C30" s="55" t="s">
        <v>122</v>
      </c>
      <c r="D30" s="39" t="s">
        <v>144</v>
      </c>
      <c r="E30" s="55" t="s">
        <v>123</v>
      </c>
      <c r="F30" s="39" t="s">
        <v>508</v>
      </c>
      <c r="G30" s="55" t="s">
        <v>864</v>
      </c>
      <c r="H30" s="55" t="s">
        <v>678</v>
      </c>
      <c r="I30" s="55" t="s">
        <v>876</v>
      </c>
      <c r="J30" s="39" t="s">
        <v>146</v>
      </c>
      <c r="K30" s="55" t="s">
        <v>115</v>
      </c>
      <c r="L30" s="39" t="s">
        <v>77</v>
      </c>
      <c r="M30" s="95">
        <v>16</v>
      </c>
      <c r="N30" s="46" t="s">
        <v>877</v>
      </c>
      <c r="O30" s="60">
        <v>1</v>
      </c>
      <c r="P30" s="60" t="s">
        <v>93</v>
      </c>
      <c r="Q30" s="39" t="s">
        <v>878</v>
      </c>
      <c r="R30" s="39" t="s">
        <v>879</v>
      </c>
      <c r="S30" s="72">
        <v>45292</v>
      </c>
      <c r="T30" s="72">
        <v>45627</v>
      </c>
      <c r="U30" s="46" t="s">
        <v>866</v>
      </c>
      <c r="V30" s="55" t="s">
        <v>879</v>
      </c>
      <c r="W30" s="47">
        <v>0.25</v>
      </c>
      <c r="X30" s="39"/>
      <c r="Y30" s="39"/>
      <c r="Z30" s="39"/>
      <c r="AA30" s="39"/>
      <c r="AB30" s="55" t="s">
        <v>879</v>
      </c>
      <c r="AC30" s="47">
        <v>0.5</v>
      </c>
      <c r="AD30" s="39"/>
      <c r="AE30" s="39"/>
      <c r="AF30" s="39"/>
      <c r="AG30" s="39"/>
      <c r="AH30" s="55" t="s">
        <v>879</v>
      </c>
      <c r="AI30" s="47">
        <v>0.75</v>
      </c>
      <c r="AJ30" s="39"/>
      <c r="AK30" s="39"/>
      <c r="AL30" s="39"/>
      <c r="AM30" s="39"/>
      <c r="AN30" s="55" t="s">
        <v>898</v>
      </c>
      <c r="AO30" s="47">
        <v>1</v>
      </c>
      <c r="AP30" s="39"/>
      <c r="AQ30" s="39"/>
      <c r="AR30" s="39"/>
      <c r="AS30" s="39"/>
      <c r="AT30" s="28"/>
      <c r="AU30" s="98">
        <v>1</v>
      </c>
      <c r="AV30" s="32"/>
      <c r="AW30" s="32"/>
      <c r="AX30" s="32"/>
    </row>
    <row r="31" spans="1:50" s="5" customFormat="1" ht="12.75" x14ac:dyDescent="0.2">
      <c r="A31" s="36"/>
      <c r="B31" s="39" t="s">
        <v>121</v>
      </c>
      <c r="C31" s="55" t="s">
        <v>122</v>
      </c>
      <c r="D31" s="39" t="s">
        <v>544</v>
      </c>
      <c r="E31" s="55" t="s">
        <v>123</v>
      </c>
      <c r="F31" s="39" t="s">
        <v>281</v>
      </c>
      <c r="G31" s="50" t="s">
        <v>104</v>
      </c>
      <c r="H31" s="55" t="s">
        <v>401</v>
      </c>
      <c r="I31" s="55" t="s">
        <v>813</v>
      </c>
      <c r="J31" s="39" t="s">
        <v>612</v>
      </c>
      <c r="K31" s="55" t="s">
        <v>115</v>
      </c>
      <c r="L31" s="39" t="s">
        <v>77</v>
      </c>
      <c r="M31" s="60">
        <v>17</v>
      </c>
      <c r="N31" s="46" t="s">
        <v>814</v>
      </c>
      <c r="O31" s="60">
        <v>2</v>
      </c>
      <c r="P31" s="60" t="s">
        <v>79</v>
      </c>
      <c r="Q31" s="46" t="s">
        <v>815</v>
      </c>
      <c r="R31" s="46" t="s">
        <v>816</v>
      </c>
      <c r="S31" s="72">
        <v>45383</v>
      </c>
      <c r="T31" s="76" t="s">
        <v>185</v>
      </c>
      <c r="U31" s="46" t="s">
        <v>817</v>
      </c>
      <c r="V31" s="51" t="s">
        <v>91</v>
      </c>
      <c r="W31" s="45">
        <v>0</v>
      </c>
      <c r="X31" s="39"/>
      <c r="Y31" s="39"/>
      <c r="Z31" s="39"/>
      <c r="AA31" s="39"/>
      <c r="AB31" s="64" t="s">
        <v>818</v>
      </c>
      <c r="AC31" s="60">
        <v>1</v>
      </c>
      <c r="AD31" s="39"/>
      <c r="AE31" s="39"/>
      <c r="AF31" s="39"/>
      <c r="AG31" s="39"/>
      <c r="AH31" s="64" t="s">
        <v>91</v>
      </c>
      <c r="AI31" s="60">
        <v>0</v>
      </c>
      <c r="AJ31" s="39"/>
      <c r="AK31" s="39"/>
      <c r="AL31" s="39"/>
      <c r="AM31" s="39"/>
      <c r="AN31" s="64" t="s">
        <v>818</v>
      </c>
      <c r="AO31" s="60">
        <v>1</v>
      </c>
      <c r="AP31" s="39"/>
      <c r="AQ31" s="39"/>
      <c r="AR31" s="39"/>
      <c r="AS31" s="39"/>
      <c r="AT31" s="36"/>
      <c r="AU31" s="98">
        <v>2</v>
      </c>
      <c r="AV31" s="32"/>
      <c r="AW31" s="32"/>
      <c r="AX31" s="32"/>
    </row>
    <row r="32" spans="1:50" s="5" customFormat="1" ht="12.75" x14ac:dyDescent="0.2">
      <c r="A32" s="36"/>
      <c r="B32" s="39" t="s">
        <v>121</v>
      </c>
      <c r="C32" s="55" t="s">
        <v>122</v>
      </c>
      <c r="D32" s="39" t="s">
        <v>544</v>
      </c>
      <c r="E32" s="55" t="s">
        <v>123</v>
      </c>
      <c r="F32" s="39" t="s">
        <v>281</v>
      </c>
      <c r="G32" s="55" t="s">
        <v>104</v>
      </c>
      <c r="H32" s="55" t="s">
        <v>401</v>
      </c>
      <c r="I32" s="55" t="s">
        <v>813</v>
      </c>
      <c r="J32" s="39" t="s">
        <v>612</v>
      </c>
      <c r="K32" s="55" t="s">
        <v>115</v>
      </c>
      <c r="L32" s="39" t="s">
        <v>77</v>
      </c>
      <c r="M32" s="95">
        <v>18</v>
      </c>
      <c r="N32" s="46" t="s">
        <v>819</v>
      </c>
      <c r="O32" s="60">
        <v>2</v>
      </c>
      <c r="P32" s="60" t="s">
        <v>79</v>
      </c>
      <c r="Q32" s="46" t="s">
        <v>820</v>
      </c>
      <c r="R32" s="46" t="s">
        <v>821</v>
      </c>
      <c r="S32" s="72">
        <v>45383</v>
      </c>
      <c r="T32" s="76" t="s">
        <v>185</v>
      </c>
      <c r="U32" s="46" t="s">
        <v>817</v>
      </c>
      <c r="V32" s="51" t="s">
        <v>91</v>
      </c>
      <c r="W32" s="45">
        <v>0</v>
      </c>
      <c r="X32" s="39"/>
      <c r="Y32" s="39"/>
      <c r="Z32" s="39"/>
      <c r="AA32" s="39"/>
      <c r="AB32" s="64" t="s">
        <v>820</v>
      </c>
      <c r="AC32" s="60">
        <v>1</v>
      </c>
      <c r="AD32" s="39"/>
      <c r="AE32" s="39"/>
      <c r="AF32" s="39"/>
      <c r="AG32" s="39"/>
      <c r="AH32" s="64" t="s">
        <v>91</v>
      </c>
      <c r="AI32" s="60">
        <v>0</v>
      </c>
      <c r="AJ32" s="39"/>
      <c r="AK32" s="39"/>
      <c r="AL32" s="39"/>
      <c r="AM32" s="39"/>
      <c r="AN32" s="64" t="s">
        <v>820</v>
      </c>
      <c r="AO32" s="60">
        <v>1</v>
      </c>
      <c r="AP32" s="39"/>
      <c r="AQ32" s="39"/>
      <c r="AR32" s="39"/>
      <c r="AS32" s="39"/>
      <c r="AT32" s="36"/>
      <c r="AU32" s="98">
        <v>2</v>
      </c>
      <c r="AV32" s="32"/>
      <c r="AW32" s="32"/>
      <c r="AX32" s="32"/>
    </row>
    <row r="33" spans="1:50" s="5" customFormat="1" ht="12.75" x14ac:dyDescent="0.2">
      <c r="A33" s="36"/>
      <c r="B33" s="39" t="s">
        <v>121</v>
      </c>
      <c r="C33" s="55" t="s">
        <v>122</v>
      </c>
      <c r="D33" s="39" t="s">
        <v>544</v>
      </c>
      <c r="E33" s="55" t="s">
        <v>123</v>
      </c>
      <c r="F33" s="39" t="s">
        <v>281</v>
      </c>
      <c r="G33" s="55" t="s">
        <v>104</v>
      </c>
      <c r="H33" s="55" t="s">
        <v>401</v>
      </c>
      <c r="I33" s="55" t="s">
        <v>813</v>
      </c>
      <c r="J33" s="39" t="s">
        <v>612</v>
      </c>
      <c r="K33" s="55" t="s">
        <v>115</v>
      </c>
      <c r="L33" s="39" t="s">
        <v>77</v>
      </c>
      <c r="M33" s="60">
        <v>19</v>
      </c>
      <c r="N33" s="46" t="s">
        <v>822</v>
      </c>
      <c r="O33" s="60">
        <v>2</v>
      </c>
      <c r="P33" s="60" t="s">
        <v>79</v>
      </c>
      <c r="Q33" s="46" t="s">
        <v>823</v>
      </c>
      <c r="R33" s="46" t="s">
        <v>824</v>
      </c>
      <c r="S33" s="72">
        <v>45383</v>
      </c>
      <c r="T33" s="76" t="s">
        <v>185</v>
      </c>
      <c r="U33" s="46" t="s">
        <v>817</v>
      </c>
      <c r="V33" s="51" t="s">
        <v>91</v>
      </c>
      <c r="W33" s="45">
        <v>0</v>
      </c>
      <c r="X33" s="39"/>
      <c r="Y33" s="39"/>
      <c r="Z33" s="39"/>
      <c r="AA33" s="39"/>
      <c r="AB33" s="64" t="s">
        <v>825</v>
      </c>
      <c r="AC33" s="60">
        <v>1</v>
      </c>
      <c r="AD33" s="39"/>
      <c r="AE33" s="39"/>
      <c r="AF33" s="39"/>
      <c r="AG33" s="39"/>
      <c r="AH33" s="64" t="s">
        <v>91</v>
      </c>
      <c r="AI33" s="60">
        <v>0</v>
      </c>
      <c r="AJ33" s="39"/>
      <c r="AK33" s="39"/>
      <c r="AL33" s="39"/>
      <c r="AM33" s="39"/>
      <c r="AN33" s="64" t="s">
        <v>826</v>
      </c>
      <c r="AO33" s="60">
        <v>1</v>
      </c>
      <c r="AP33" s="39"/>
      <c r="AQ33" s="39"/>
      <c r="AR33" s="39"/>
      <c r="AS33" s="39"/>
      <c r="AT33" s="36"/>
      <c r="AU33" s="98">
        <v>2</v>
      </c>
      <c r="AV33" s="32"/>
      <c r="AW33" s="32"/>
      <c r="AX33" s="32"/>
    </row>
    <row r="34" spans="1:50" s="5" customFormat="1" ht="12.75" x14ac:dyDescent="0.2">
      <c r="A34" s="34"/>
      <c r="B34" s="83" t="s">
        <v>517</v>
      </c>
      <c r="C34" s="80" t="s">
        <v>122</v>
      </c>
      <c r="D34" s="83" t="s">
        <v>177</v>
      </c>
      <c r="E34" s="64" t="s">
        <v>123</v>
      </c>
      <c r="F34" s="83" t="s">
        <v>281</v>
      </c>
      <c r="G34" s="80" t="s">
        <v>104</v>
      </c>
      <c r="H34" s="80" t="s">
        <v>73</v>
      </c>
      <c r="I34" s="80" t="s">
        <v>518</v>
      </c>
      <c r="J34" s="83" t="s">
        <v>519</v>
      </c>
      <c r="K34" s="80" t="s">
        <v>115</v>
      </c>
      <c r="L34" s="83" t="s">
        <v>520</v>
      </c>
      <c r="M34" s="95">
        <v>20</v>
      </c>
      <c r="N34" s="83" t="s">
        <v>521</v>
      </c>
      <c r="O34" s="84">
        <v>2</v>
      </c>
      <c r="P34" s="84" t="s">
        <v>79</v>
      </c>
      <c r="Q34" s="83" t="s">
        <v>522</v>
      </c>
      <c r="R34" s="83" t="s">
        <v>523</v>
      </c>
      <c r="S34" s="72">
        <v>45383</v>
      </c>
      <c r="T34" s="76">
        <v>45657</v>
      </c>
      <c r="U34" s="83" t="s">
        <v>524</v>
      </c>
      <c r="V34" s="51" t="s">
        <v>91</v>
      </c>
      <c r="W34" s="45">
        <v>0</v>
      </c>
      <c r="X34" s="39"/>
      <c r="Y34" s="39"/>
      <c r="Z34" s="39"/>
      <c r="AA34" s="39"/>
      <c r="AB34" s="80" t="s">
        <v>522</v>
      </c>
      <c r="AC34" s="84">
        <v>1</v>
      </c>
      <c r="AD34" s="39"/>
      <c r="AE34" s="39"/>
      <c r="AF34" s="39"/>
      <c r="AG34" s="39"/>
      <c r="AH34" s="80" t="s">
        <v>91</v>
      </c>
      <c r="AI34" s="84">
        <v>0</v>
      </c>
      <c r="AJ34" s="39"/>
      <c r="AK34" s="39"/>
      <c r="AL34" s="39"/>
      <c r="AM34" s="39"/>
      <c r="AN34" s="80" t="s">
        <v>522</v>
      </c>
      <c r="AO34" s="84">
        <v>1</v>
      </c>
      <c r="AP34" s="39"/>
      <c r="AQ34" s="39"/>
      <c r="AR34" s="39"/>
      <c r="AS34" s="39"/>
      <c r="AT34" s="34"/>
      <c r="AU34" s="98">
        <v>2</v>
      </c>
      <c r="AV34" s="32"/>
      <c r="AW34" s="32"/>
      <c r="AX34" s="32"/>
    </row>
    <row r="35" spans="1:50" s="5" customFormat="1" ht="12.75" x14ac:dyDescent="0.2">
      <c r="A35" s="34"/>
      <c r="B35" s="83" t="s">
        <v>517</v>
      </c>
      <c r="C35" s="80" t="s">
        <v>122</v>
      </c>
      <c r="D35" s="83" t="s">
        <v>177</v>
      </c>
      <c r="E35" s="80" t="s">
        <v>123</v>
      </c>
      <c r="F35" s="83" t="s">
        <v>281</v>
      </c>
      <c r="G35" s="80" t="s">
        <v>104</v>
      </c>
      <c r="H35" s="80" t="s">
        <v>73</v>
      </c>
      <c r="I35" s="80" t="s">
        <v>518</v>
      </c>
      <c r="J35" s="83" t="s">
        <v>519</v>
      </c>
      <c r="K35" s="80" t="s">
        <v>115</v>
      </c>
      <c r="L35" s="83" t="s">
        <v>520</v>
      </c>
      <c r="M35" s="60">
        <v>21</v>
      </c>
      <c r="N35" s="83" t="s">
        <v>525</v>
      </c>
      <c r="O35" s="84">
        <v>2</v>
      </c>
      <c r="P35" s="84" t="s">
        <v>79</v>
      </c>
      <c r="Q35" s="83" t="s">
        <v>526</v>
      </c>
      <c r="R35" s="83" t="s">
        <v>527</v>
      </c>
      <c r="S35" s="72">
        <v>45383</v>
      </c>
      <c r="T35" s="76">
        <v>45657</v>
      </c>
      <c r="U35" s="83" t="s">
        <v>524</v>
      </c>
      <c r="V35" s="51" t="s">
        <v>91</v>
      </c>
      <c r="W35" s="45">
        <v>0</v>
      </c>
      <c r="X35" s="39"/>
      <c r="Y35" s="39"/>
      <c r="Z35" s="39"/>
      <c r="AA35" s="39"/>
      <c r="AB35" s="80" t="s">
        <v>528</v>
      </c>
      <c r="AC35" s="84">
        <v>1</v>
      </c>
      <c r="AD35" s="39"/>
      <c r="AE35" s="39"/>
      <c r="AF35" s="39"/>
      <c r="AG35" s="39"/>
      <c r="AH35" s="80" t="s">
        <v>91</v>
      </c>
      <c r="AI35" s="84">
        <v>0</v>
      </c>
      <c r="AJ35" s="39"/>
      <c r="AK35" s="39"/>
      <c r="AL35" s="39"/>
      <c r="AM35" s="39"/>
      <c r="AN35" s="80" t="s">
        <v>528</v>
      </c>
      <c r="AO35" s="84">
        <v>1</v>
      </c>
      <c r="AP35" s="39"/>
      <c r="AQ35" s="39"/>
      <c r="AR35" s="39"/>
      <c r="AS35" s="39"/>
      <c r="AT35" s="34"/>
      <c r="AU35" s="98">
        <v>2</v>
      </c>
      <c r="AV35" s="32"/>
      <c r="AW35" s="32"/>
      <c r="AX35" s="32"/>
    </row>
    <row r="36" spans="1:50" s="5" customFormat="1" ht="12.75" x14ac:dyDescent="0.2">
      <c r="A36" s="34"/>
      <c r="B36" s="83" t="s">
        <v>517</v>
      </c>
      <c r="C36" s="80" t="s">
        <v>68</v>
      </c>
      <c r="D36" s="82" t="s">
        <v>177</v>
      </c>
      <c r="E36" s="64" t="s">
        <v>123</v>
      </c>
      <c r="F36" s="83" t="s">
        <v>281</v>
      </c>
      <c r="G36" s="80" t="s">
        <v>104</v>
      </c>
      <c r="H36" s="80" t="s">
        <v>73</v>
      </c>
      <c r="I36" s="80" t="s">
        <v>518</v>
      </c>
      <c r="J36" s="83" t="s">
        <v>519</v>
      </c>
      <c r="K36" s="80" t="s">
        <v>115</v>
      </c>
      <c r="L36" s="83" t="s">
        <v>520</v>
      </c>
      <c r="M36" s="95">
        <v>22</v>
      </c>
      <c r="N36" s="83" t="s">
        <v>529</v>
      </c>
      <c r="O36" s="84">
        <v>24</v>
      </c>
      <c r="P36" s="84" t="s">
        <v>79</v>
      </c>
      <c r="Q36" s="83" t="s">
        <v>530</v>
      </c>
      <c r="R36" s="83" t="s">
        <v>523</v>
      </c>
      <c r="S36" s="72">
        <v>45292</v>
      </c>
      <c r="T36" s="76">
        <v>45657</v>
      </c>
      <c r="U36" s="83" t="s">
        <v>524</v>
      </c>
      <c r="V36" s="80" t="s">
        <v>531</v>
      </c>
      <c r="W36" s="84">
        <v>6</v>
      </c>
      <c r="X36" s="39"/>
      <c r="Y36" s="39"/>
      <c r="Z36" s="39"/>
      <c r="AA36" s="39"/>
      <c r="AB36" s="80" t="s">
        <v>531</v>
      </c>
      <c r="AC36" s="84">
        <v>6</v>
      </c>
      <c r="AD36" s="39"/>
      <c r="AE36" s="39"/>
      <c r="AF36" s="39"/>
      <c r="AG36" s="39"/>
      <c r="AH36" s="80" t="s">
        <v>531</v>
      </c>
      <c r="AI36" s="84">
        <v>6</v>
      </c>
      <c r="AJ36" s="39"/>
      <c r="AK36" s="39"/>
      <c r="AL36" s="39"/>
      <c r="AM36" s="39"/>
      <c r="AN36" s="80" t="s">
        <v>531</v>
      </c>
      <c r="AO36" s="84">
        <v>6</v>
      </c>
      <c r="AP36" s="39"/>
      <c r="AQ36" s="39"/>
      <c r="AR36" s="39"/>
      <c r="AS36" s="39"/>
      <c r="AT36" s="34"/>
      <c r="AU36" s="98">
        <v>24</v>
      </c>
      <c r="AV36" s="32"/>
      <c r="AW36" s="32"/>
      <c r="AX36" s="32"/>
    </row>
    <row r="37" spans="1:50" s="5" customFormat="1" ht="12.75" x14ac:dyDescent="0.2">
      <c r="A37" s="34"/>
      <c r="B37" s="83" t="s">
        <v>532</v>
      </c>
      <c r="C37" s="80" t="s">
        <v>68</v>
      </c>
      <c r="D37" s="83" t="s">
        <v>177</v>
      </c>
      <c r="E37" s="80" t="s">
        <v>123</v>
      </c>
      <c r="F37" s="83" t="s">
        <v>281</v>
      </c>
      <c r="G37" s="80" t="s">
        <v>104</v>
      </c>
      <c r="H37" s="80" t="s">
        <v>73</v>
      </c>
      <c r="I37" s="80" t="s">
        <v>518</v>
      </c>
      <c r="J37" s="83" t="s">
        <v>519</v>
      </c>
      <c r="K37" s="80" t="s">
        <v>115</v>
      </c>
      <c r="L37" s="83" t="s">
        <v>520</v>
      </c>
      <c r="M37" s="60">
        <v>23</v>
      </c>
      <c r="N37" s="83" t="s">
        <v>533</v>
      </c>
      <c r="O37" s="84">
        <v>4</v>
      </c>
      <c r="P37" s="84" t="s">
        <v>79</v>
      </c>
      <c r="Q37" s="83" t="s">
        <v>534</v>
      </c>
      <c r="R37" s="83" t="s">
        <v>523</v>
      </c>
      <c r="S37" s="72">
        <v>45292</v>
      </c>
      <c r="T37" s="76">
        <v>45657</v>
      </c>
      <c r="U37" s="83" t="s">
        <v>524</v>
      </c>
      <c r="V37" s="80" t="s">
        <v>535</v>
      </c>
      <c r="W37" s="84">
        <v>1</v>
      </c>
      <c r="X37" s="39"/>
      <c r="Y37" s="39"/>
      <c r="Z37" s="39"/>
      <c r="AA37" s="39"/>
      <c r="AB37" s="80" t="s">
        <v>535</v>
      </c>
      <c r="AC37" s="84">
        <v>1</v>
      </c>
      <c r="AD37" s="39"/>
      <c r="AE37" s="39"/>
      <c r="AF37" s="39"/>
      <c r="AG37" s="39"/>
      <c r="AH37" s="80" t="s">
        <v>535</v>
      </c>
      <c r="AI37" s="84">
        <v>1</v>
      </c>
      <c r="AJ37" s="39"/>
      <c r="AK37" s="39"/>
      <c r="AL37" s="39"/>
      <c r="AM37" s="39"/>
      <c r="AN37" s="80" t="s">
        <v>535</v>
      </c>
      <c r="AO37" s="84">
        <v>1</v>
      </c>
      <c r="AP37" s="39"/>
      <c r="AQ37" s="39"/>
      <c r="AR37" s="39"/>
      <c r="AS37" s="39"/>
      <c r="AT37" s="34"/>
      <c r="AU37" s="98">
        <v>4</v>
      </c>
      <c r="AV37" s="32"/>
      <c r="AW37" s="32"/>
      <c r="AX37" s="32"/>
    </row>
    <row r="38" spans="1:50" s="5" customFormat="1" ht="12.75" x14ac:dyDescent="0.2">
      <c r="A38" s="34"/>
      <c r="B38" s="83" t="s">
        <v>532</v>
      </c>
      <c r="C38" s="80" t="s">
        <v>68</v>
      </c>
      <c r="D38" s="83" t="s">
        <v>177</v>
      </c>
      <c r="E38" s="80" t="s">
        <v>123</v>
      </c>
      <c r="F38" s="83" t="s">
        <v>281</v>
      </c>
      <c r="G38" s="80" t="s">
        <v>104</v>
      </c>
      <c r="H38" s="80" t="s">
        <v>73</v>
      </c>
      <c r="I38" s="80" t="s">
        <v>518</v>
      </c>
      <c r="J38" s="83" t="s">
        <v>519</v>
      </c>
      <c r="K38" s="80" t="s">
        <v>115</v>
      </c>
      <c r="L38" s="83" t="s">
        <v>520</v>
      </c>
      <c r="M38" s="95">
        <v>24</v>
      </c>
      <c r="N38" s="83" t="s">
        <v>536</v>
      </c>
      <c r="O38" s="84">
        <v>4</v>
      </c>
      <c r="P38" s="84" t="s">
        <v>79</v>
      </c>
      <c r="Q38" s="83" t="s">
        <v>537</v>
      </c>
      <c r="R38" s="83" t="s">
        <v>523</v>
      </c>
      <c r="S38" s="72">
        <v>45292</v>
      </c>
      <c r="T38" s="76">
        <v>45657</v>
      </c>
      <c r="U38" s="83" t="s">
        <v>524</v>
      </c>
      <c r="V38" s="80" t="s">
        <v>538</v>
      </c>
      <c r="W38" s="84">
        <v>1</v>
      </c>
      <c r="X38" s="39"/>
      <c r="Y38" s="39"/>
      <c r="Z38" s="39"/>
      <c r="AA38" s="39"/>
      <c r="AB38" s="80" t="s">
        <v>538</v>
      </c>
      <c r="AC38" s="84">
        <v>1</v>
      </c>
      <c r="AD38" s="39"/>
      <c r="AE38" s="39"/>
      <c r="AF38" s="39"/>
      <c r="AG38" s="39"/>
      <c r="AH38" s="80" t="s">
        <v>539</v>
      </c>
      <c r="AI38" s="84">
        <v>1</v>
      </c>
      <c r="AJ38" s="39"/>
      <c r="AK38" s="39"/>
      <c r="AL38" s="39"/>
      <c r="AM38" s="39"/>
      <c r="AN38" s="80" t="s">
        <v>539</v>
      </c>
      <c r="AO38" s="84">
        <v>1</v>
      </c>
      <c r="AP38" s="39"/>
      <c r="AQ38" s="39"/>
      <c r="AR38" s="39"/>
      <c r="AS38" s="39"/>
      <c r="AT38" s="34"/>
      <c r="AU38" s="98">
        <v>4</v>
      </c>
      <c r="AV38" s="32"/>
      <c r="AW38" s="32"/>
      <c r="AX38" s="32"/>
    </row>
    <row r="39" spans="1:50" s="7" customFormat="1" ht="12.75" x14ac:dyDescent="0.2">
      <c r="A39" s="34"/>
      <c r="B39" s="83" t="s">
        <v>532</v>
      </c>
      <c r="C39" s="80" t="s">
        <v>68</v>
      </c>
      <c r="D39" s="83" t="s">
        <v>177</v>
      </c>
      <c r="E39" s="80" t="s">
        <v>123</v>
      </c>
      <c r="F39" s="83" t="s">
        <v>281</v>
      </c>
      <c r="G39" s="80" t="s">
        <v>104</v>
      </c>
      <c r="H39" s="80" t="s">
        <v>73</v>
      </c>
      <c r="I39" s="80" t="s">
        <v>518</v>
      </c>
      <c r="J39" s="83" t="s">
        <v>519</v>
      </c>
      <c r="K39" s="80" t="s">
        <v>115</v>
      </c>
      <c r="L39" s="83" t="s">
        <v>520</v>
      </c>
      <c r="M39" s="60">
        <v>25</v>
      </c>
      <c r="N39" s="83" t="s">
        <v>540</v>
      </c>
      <c r="O39" s="84">
        <v>4</v>
      </c>
      <c r="P39" s="84" t="s">
        <v>79</v>
      </c>
      <c r="Q39" s="83" t="s">
        <v>541</v>
      </c>
      <c r="R39" s="83" t="s">
        <v>523</v>
      </c>
      <c r="S39" s="72">
        <v>45292</v>
      </c>
      <c r="T39" s="76">
        <v>45657</v>
      </c>
      <c r="U39" s="83" t="s">
        <v>524</v>
      </c>
      <c r="V39" s="80" t="s">
        <v>542</v>
      </c>
      <c r="W39" s="84">
        <v>1</v>
      </c>
      <c r="X39" s="39"/>
      <c r="Y39" s="39"/>
      <c r="Z39" s="39"/>
      <c r="AA39" s="39"/>
      <c r="AB39" s="80" t="s">
        <v>542</v>
      </c>
      <c r="AC39" s="84">
        <v>1</v>
      </c>
      <c r="AD39" s="39"/>
      <c r="AE39" s="39"/>
      <c r="AF39" s="39"/>
      <c r="AG39" s="39"/>
      <c r="AH39" s="80" t="s">
        <v>542</v>
      </c>
      <c r="AI39" s="84">
        <v>1</v>
      </c>
      <c r="AJ39" s="39"/>
      <c r="AK39" s="39"/>
      <c r="AL39" s="39"/>
      <c r="AM39" s="39"/>
      <c r="AN39" s="80" t="s">
        <v>542</v>
      </c>
      <c r="AO39" s="84">
        <v>1</v>
      </c>
      <c r="AP39" s="39"/>
      <c r="AQ39" s="39"/>
      <c r="AR39" s="39"/>
      <c r="AS39" s="39"/>
      <c r="AT39" s="34"/>
      <c r="AU39" s="98">
        <v>4</v>
      </c>
      <c r="AV39" s="32"/>
      <c r="AW39" s="32"/>
      <c r="AX39" s="32"/>
    </row>
    <row r="40" spans="1:50" s="7" customFormat="1" ht="12.75" x14ac:dyDescent="0.2">
      <c r="A40" s="28"/>
      <c r="B40" s="39" t="s">
        <v>121</v>
      </c>
      <c r="C40" s="55" t="s">
        <v>68</v>
      </c>
      <c r="D40" s="39" t="s">
        <v>177</v>
      </c>
      <c r="E40" s="55" t="s">
        <v>123</v>
      </c>
      <c r="F40" s="39" t="s">
        <v>281</v>
      </c>
      <c r="G40" s="46" t="s">
        <v>509</v>
      </c>
      <c r="H40" s="55" t="s">
        <v>678</v>
      </c>
      <c r="I40" s="55" t="s">
        <v>180</v>
      </c>
      <c r="J40" s="39" t="s">
        <v>146</v>
      </c>
      <c r="K40" s="55" t="s">
        <v>115</v>
      </c>
      <c r="L40" s="39" t="s">
        <v>77</v>
      </c>
      <c r="M40" s="95">
        <v>26</v>
      </c>
      <c r="N40" s="46" t="s">
        <v>679</v>
      </c>
      <c r="O40" s="60">
        <v>2</v>
      </c>
      <c r="P40" s="60" t="s">
        <v>79</v>
      </c>
      <c r="Q40" s="39" t="s">
        <v>680</v>
      </c>
      <c r="R40" s="39" t="s">
        <v>681</v>
      </c>
      <c r="S40" s="72">
        <v>45383</v>
      </c>
      <c r="T40" s="72">
        <v>45657</v>
      </c>
      <c r="U40" s="46" t="s">
        <v>682</v>
      </c>
      <c r="V40" s="51" t="s">
        <v>91</v>
      </c>
      <c r="W40" s="45">
        <v>0</v>
      </c>
      <c r="X40" s="39"/>
      <c r="Y40" s="39"/>
      <c r="Z40" s="39"/>
      <c r="AA40" s="39"/>
      <c r="AB40" s="55" t="s">
        <v>683</v>
      </c>
      <c r="AC40" s="47">
        <v>1</v>
      </c>
      <c r="AD40" s="39"/>
      <c r="AE40" s="39"/>
      <c r="AF40" s="39"/>
      <c r="AG40" s="39"/>
      <c r="AH40" s="55" t="s">
        <v>91</v>
      </c>
      <c r="AI40" s="47">
        <v>0</v>
      </c>
      <c r="AJ40" s="39"/>
      <c r="AK40" s="39"/>
      <c r="AL40" s="39"/>
      <c r="AM40" s="39"/>
      <c r="AN40" s="55" t="s">
        <v>683</v>
      </c>
      <c r="AO40" s="47">
        <v>1</v>
      </c>
      <c r="AP40" s="39"/>
      <c r="AQ40" s="39"/>
      <c r="AR40" s="39"/>
      <c r="AS40" s="39"/>
      <c r="AT40" s="28"/>
      <c r="AU40" s="98">
        <v>2</v>
      </c>
      <c r="AV40" s="32"/>
      <c r="AW40" s="32"/>
      <c r="AX40" s="32"/>
    </row>
    <row r="41" spans="1:50" s="7" customFormat="1" ht="12.75" x14ac:dyDescent="0.2">
      <c r="A41" s="28"/>
      <c r="B41" s="39" t="s">
        <v>121</v>
      </c>
      <c r="C41" s="55" t="s">
        <v>68</v>
      </c>
      <c r="D41" s="39" t="s">
        <v>544</v>
      </c>
      <c r="E41" s="55" t="s">
        <v>684</v>
      </c>
      <c r="F41" s="39" t="s">
        <v>408</v>
      </c>
      <c r="G41" s="46" t="s">
        <v>509</v>
      </c>
      <c r="H41" s="39" t="s">
        <v>678</v>
      </c>
      <c r="I41" s="39" t="s">
        <v>180</v>
      </c>
      <c r="J41" s="39" t="s">
        <v>146</v>
      </c>
      <c r="K41" s="39" t="s">
        <v>115</v>
      </c>
      <c r="L41" s="39" t="s">
        <v>115</v>
      </c>
      <c r="M41" s="60">
        <v>27</v>
      </c>
      <c r="N41" s="46" t="s">
        <v>685</v>
      </c>
      <c r="O41" s="60">
        <v>2</v>
      </c>
      <c r="P41" s="60" t="s">
        <v>79</v>
      </c>
      <c r="Q41" s="39" t="s">
        <v>686</v>
      </c>
      <c r="R41" s="39" t="s">
        <v>687</v>
      </c>
      <c r="S41" s="72">
        <v>45383</v>
      </c>
      <c r="T41" s="72">
        <v>45657</v>
      </c>
      <c r="U41" s="46" t="s">
        <v>682</v>
      </c>
      <c r="V41" s="51" t="s">
        <v>91</v>
      </c>
      <c r="W41" s="45">
        <v>0</v>
      </c>
      <c r="X41" s="39"/>
      <c r="Y41" s="39"/>
      <c r="Z41" s="39"/>
      <c r="AA41" s="39"/>
      <c r="AB41" s="55" t="s">
        <v>688</v>
      </c>
      <c r="AC41" s="47">
        <v>1</v>
      </c>
      <c r="AD41" s="39"/>
      <c r="AE41" s="39"/>
      <c r="AF41" s="39"/>
      <c r="AG41" s="39"/>
      <c r="AH41" s="55" t="s">
        <v>91</v>
      </c>
      <c r="AI41" s="47">
        <v>0</v>
      </c>
      <c r="AJ41" s="39"/>
      <c r="AK41" s="39"/>
      <c r="AL41" s="39"/>
      <c r="AM41" s="39"/>
      <c r="AN41" s="55" t="s">
        <v>688</v>
      </c>
      <c r="AO41" s="47">
        <v>1</v>
      </c>
      <c r="AP41" s="39"/>
      <c r="AQ41" s="39"/>
      <c r="AR41" s="39"/>
      <c r="AS41" s="39"/>
      <c r="AT41" s="28"/>
      <c r="AU41" s="98">
        <v>2</v>
      </c>
      <c r="AV41" s="32"/>
      <c r="AW41" s="32"/>
      <c r="AX41" s="32"/>
    </row>
    <row r="42" spans="1:50" s="7" customFormat="1" ht="12.75" x14ac:dyDescent="0.2">
      <c r="A42" s="28"/>
      <c r="B42" s="39" t="s">
        <v>650</v>
      </c>
      <c r="C42" s="55" t="s">
        <v>634</v>
      </c>
      <c r="D42" s="39" t="s">
        <v>544</v>
      </c>
      <c r="E42" s="55" t="s">
        <v>651</v>
      </c>
      <c r="F42" s="39" t="s">
        <v>71</v>
      </c>
      <c r="G42" s="46" t="s">
        <v>509</v>
      </c>
      <c r="H42" s="39" t="s">
        <v>401</v>
      </c>
      <c r="I42" s="39" t="s">
        <v>652</v>
      </c>
      <c r="J42" s="39" t="s">
        <v>689</v>
      </c>
      <c r="K42" s="39" t="s">
        <v>115</v>
      </c>
      <c r="L42" s="46" t="s">
        <v>690</v>
      </c>
      <c r="M42" s="95">
        <v>28</v>
      </c>
      <c r="N42" s="46" t="s">
        <v>691</v>
      </c>
      <c r="O42" s="60">
        <v>2</v>
      </c>
      <c r="P42" s="60" t="s">
        <v>79</v>
      </c>
      <c r="Q42" s="39" t="s">
        <v>692</v>
      </c>
      <c r="R42" s="39" t="s">
        <v>693</v>
      </c>
      <c r="S42" s="72">
        <v>45383</v>
      </c>
      <c r="T42" s="72">
        <v>45657</v>
      </c>
      <c r="U42" s="46" t="s">
        <v>682</v>
      </c>
      <c r="V42" s="51" t="s">
        <v>91</v>
      </c>
      <c r="W42" s="45">
        <v>0</v>
      </c>
      <c r="X42" s="39"/>
      <c r="Y42" s="39"/>
      <c r="Z42" s="39"/>
      <c r="AA42" s="39"/>
      <c r="AB42" s="55" t="s">
        <v>694</v>
      </c>
      <c r="AC42" s="47">
        <v>1</v>
      </c>
      <c r="AD42" s="39"/>
      <c r="AE42" s="39"/>
      <c r="AF42" s="39"/>
      <c r="AG42" s="39"/>
      <c r="AH42" s="55" t="s">
        <v>91</v>
      </c>
      <c r="AI42" s="47">
        <v>0</v>
      </c>
      <c r="AJ42" s="39"/>
      <c r="AK42" s="39"/>
      <c r="AL42" s="39"/>
      <c r="AM42" s="39"/>
      <c r="AN42" s="55" t="s">
        <v>694</v>
      </c>
      <c r="AO42" s="47">
        <v>1</v>
      </c>
      <c r="AP42" s="39"/>
      <c r="AQ42" s="39"/>
      <c r="AR42" s="39"/>
      <c r="AS42" s="39"/>
      <c r="AT42" s="28"/>
      <c r="AU42" s="98">
        <v>2</v>
      </c>
      <c r="AV42" s="32"/>
      <c r="AW42" s="32"/>
      <c r="AX42" s="32"/>
    </row>
    <row r="43" spans="1:50" s="7" customFormat="1" ht="12.75" x14ac:dyDescent="0.2">
      <c r="A43" s="28"/>
      <c r="B43" s="39" t="s">
        <v>121</v>
      </c>
      <c r="C43" s="55" t="s">
        <v>68</v>
      </c>
      <c r="D43" s="39" t="s">
        <v>177</v>
      </c>
      <c r="E43" s="55" t="s">
        <v>123</v>
      </c>
      <c r="F43" s="39" t="s">
        <v>281</v>
      </c>
      <c r="G43" s="46" t="s">
        <v>509</v>
      </c>
      <c r="H43" s="55" t="s">
        <v>678</v>
      </c>
      <c r="I43" s="55" t="s">
        <v>180</v>
      </c>
      <c r="J43" s="39" t="s">
        <v>146</v>
      </c>
      <c r="K43" s="55" t="s">
        <v>115</v>
      </c>
      <c r="L43" s="39" t="s">
        <v>77</v>
      </c>
      <c r="M43" s="60">
        <v>29</v>
      </c>
      <c r="N43" s="46" t="s">
        <v>695</v>
      </c>
      <c r="O43" s="60">
        <v>2</v>
      </c>
      <c r="P43" s="60" t="s">
        <v>79</v>
      </c>
      <c r="Q43" s="39" t="s">
        <v>696</v>
      </c>
      <c r="R43" s="39" t="s">
        <v>697</v>
      </c>
      <c r="S43" s="72">
        <v>45383</v>
      </c>
      <c r="T43" s="72">
        <v>45657</v>
      </c>
      <c r="U43" s="46" t="s">
        <v>682</v>
      </c>
      <c r="V43" s="51" t="s">
        <v>91</v>
      </c>
      <c r="W43" s="45">
        <v>0</v>
      </c>
      <c r="X43" s="39"/>
      <c r="Y43" s="39"/>
      <c r="Z43" s="39"/>
      <c r="AA43" s="39"/>
      <c r="AB43" s="55" t="s">
        <v>698</v>
      </c>
      <c r="AC43" s="47">
        <v>1</v>
      </c>
      <c r="AD43" s="39"/>
      <c r="AE43" s="39"/>
      <c r="AF43" s="39"/>
      <c r="AG43" s="39"/>
      <c r="AH43" s="55" t="s">
        <v>91</v>
      </c>
      <c r="AI43" s="47">
        <v>0</v>
      </c>
      <c r="AJ43" s="39"/>
      <c r="AK43" s="39"/>
      <c r="AL43" s="39"/>
      <c r="AM43" s="39"/>
      <c r="AN43" s="55" t="s">
        <v>698</v>
      </c>
      <c r="AO43" s="47">
        <v>1</v>
      </c>
      <c r="AP43" s="39"/>
      <c r="AQ43" s="39"/>
      <c r="AR43" s="39"/>
      <c r="AS43" s="39"/>
      <c r="AT43" s="28"/>
      <c r="AU43" s="98">
        <v>2</v>
      </c>
      <c r="AV43" s="32"/>
      <c r="AW43" s="32"/>
      <c r="AX43" s="32"/>
    </row>
    <row r="44" spans="1:50" s="7" customFormat="1" ht="12.75" x14ac:dyDescent="0.2">
      <c r="A44" s="28"/>
      <c r="B44" s="39" t="s">
        <v>121</v>
      </c>
      <c r="C44" s="55" t="s">
        <v>68</v>
      </c>
      <c r="D44" s="39" t="s">
        <v>177</v>
      </c>
      <c r="E44" s="55" t="s">
        <v>123</v>
      </c>
      <c r="F44" s="39" t="s">
        <v>281</v>
      </c>
      <c r="G44" s="46" t="s">
        <v>509</v>
      </c>
      <c r="H44" s="55" t="s">
        <v>678</v>
      </c>
      <c r="I44" s="55" t="s">
        <v>180</v>
      </c>
      <c r="J44" s="39" t="s">
        <v>146</v>
      </c>
      <c r="K44" s="55" t="s">
        <v>115</v>
      </c>
      <c r="L44" s="39" t="s">
        <v>77</v>
      </c>
      <c r="M44" s="95">
        <v>30</v>
      </c>
      <c r="N44" s="46" t="s">
        <v>699</v>
      </c>
      <c r="O44" s="60">
        <v>2</v>
      </c>
      <c r="P44" s="60" t="s">
        <v>79</v>
      </c>
      <c r="Q44" s="39" t="s">
        <v>700</v>
      </c>
      <c r="R44" s="39" t="s">
        <v>701</v>
      </c>
      <c r="S44" s="72">
        <v>45383</v>
      </c>
      <c r="T44" s="72">
        <v>45657</v>
      </c>
      <c r="U44" s="46" t="s">
        <v>682</v>
      </c>
      <c r="V44" s="51" t="s">
        <v>91</v>
      </c>
      <c r="W44" s="45">
        <v>0</v>
      </c>
      <c r="X44" s="39"/>
      <c r="Y44" s="39"/>
      <c r="Z44" s="39"/>
      <c r="AA44" s="39"/>
      <c r="AB44" s="55" t="s">
        <v>702</v>
      </c>
      <c r="AC44" s="47">
        <v>1</v>
      </c>
      <c r="AD44" s="39"/>
      <c r="AE44" s="39"/>
      <c r="AF44" s="39"/>
      <c r="AG44" s="39"/>
      <c r="AH44" s="55" t="s">
        <v>91</v>
      </c>
      <c r="AI44" s="47">
        <v>0</v>
      </c>
      <c r="AJ44" s="39"/>
      <c r="AK44" s="39"/>
      <c r="AL44" s="39"/>
      <c r="AM44" s="39"/>
      <c r="AN44" s="55" t="s">
        <v>702</v>
      </c>
      <c r="AO44" s="47">
        <v>1</v>
      </c>
      <c r="AP44" s="39"/>
      <c r="AQ44" s="39"/>
      <c r="AR44" s="39"/>
      <c r="AS44" s="39"/>
      <c r="AT44" s="28"/>
      <c r="AU44" s="98">
        <v>2</v>
      </c>
      <c r="AV44" s="32"/>
      <c r="AW44" s="32"/>
      <c r="AX44" s="32"/>
    </row>
    <row r="45" spans="1:50" s="7" customFormat="1" ht="12.75" x14ac:dyDescent="0.2">
      <c r="A45" s="28"/>
      <c r="B45" s="39" t="s">
        <v>121</v>
      </c>
      <c r="C45" s="55" t="s">
        <v>68</v>
      </c>
      <c r="D45" s="39" t="s">
        <v>69</v>
      </c>
      <c r="E45" s="55" t="s">
        <v>123</v>
      </c>
      <c r="F45" s="39" t="s">
        <v>369</v>
      </c>
      <c r="G45" s="46" t="s">
        <v>509</v>
      </c>
      <c r="H45" s="55" t="s">
        <v>678</v>
      </c>
      <c r="I45" s="55" t="s">
        <v>180</v>
      </c>
      <c r="J45" s="39" t="s">
        <v>146</v>
      </c>
      <c r="K45" s="55" t="s">
        <v>115</v>
      </c>
      <c r="L45" s="39" t="s">
        <v>77</v>
      </c>
      <c r="M45" s="60">
        <v>31</v>
      </c>
      <c r="N45" s="46" t="s">
        <v>703</v>
      </c>
      <c r="O45" s="60">
        <v>2</v>
      </c>
      <c r="P45" s="60" t="s">
        <v>79</v>
      </c>
      <c r="Q45" s="39" t="s">
        <v>704</v>
      </c>
      <c r="R45" s="39" t="s">
        <v>705</v>
      </c>
      <c r="S45" s="72">
        <v>45383</v>
      </c>
      <c r="T45" s="72">
        <v>45657</v>
      </c>
      <c r="U45" s="46" t="s">
        <v>682</v>
      </c>
      <c r="V45" s="51" t="s">
        <v>91</v>
      </c>
      <c r="W45" s="45">
        <v>0</v>
      </c>
      <c r="X45" s="39"/>
      <c r="Y45" s="39"/>
      <c r="Z45" s="39"/>
      <c r="AA45" s="39"/>
      <c r="AB45" s="55" t="s">
        <v>706</v>
      </c>
      <c r="AC45" s="47">
        <v>1</v>
      </c>
      <c r="AD45" s="39"/>
      <c r="AE45" s="39"/>
      <c r="AF45" s="39"/>
      <c r="AG45" s="39"/>
      <c r="AH45" s="55" t="s">
        <v>91</v>
      </c>
      <c r="AI45" s="47">
        <v>0</v>
      </c>
      <c r="AJ45" s="39"/>
      <c r="AK45" s="39"/>
      <c r="AL45" s="39"/>
      <c r="AM45" s="39"/>
      <c r="AN45" s="55" t="s">
        <v>706</v>
      </c>
      <c r="AO45" s="47">
        <v>1</v>
      </c>
      <c r="AP45" s="39"/>
      <c r="AQ45" s="39"/>
      <c r="AR45" s="39"/>
      <c r="AS45" s="39"/>
      <c r="AT45" s="28"/>
      <c r="AU45" s="98">
        <v>2</v>
      </c>
      <c r="AV45" s="32"/>
      <c r="AW45" s="32"/>
      <c r="AX45" s="32"/>
    </row>
    <row r="46" spans="1:50" s="28" customFormat="1" ht="12.75" x14ac:dyDescent="0.2">
      <c r="A46" s="29"/>
      <c r="B46" s="39" t="s">
        <v>121</v>
      </c>
      <c r="C46" s="55" t="s">
        <v>68</v>
      </c>
      <c r="D46" s="39" t="s">
        <v>69</v>
      </c>
      <c r="E46" s="55" t="s">
        <v>123</v>
      </c>
      <c r="F46" s="39" t="s">
        <v>71</v>
      </c>
      <c r="G46" s="55" t="s">
        <v>215</v>
      </c>
      <c r="H46" s="55" t="s">
        <v>73</v>
      </c>
      <c r="I46" s="55" t="s">
        <v>216</v>
      </c>
      <c r="J46" s="39" t="s">
        <v>217</v>
      </c>
      <c r="K46" s="55" t="s">
        <v>115</v>
      </c>
      <c r="L46" s="39" t="s">
        <v>77</v>
      </c>
      <c r="M46" s="95">
        <v>32</v>
      </c>
      <c r="N46" s="46" t="s">
        <v>218</v>
      </c>
      <c r="O46" s="52">
        <v>4</v>
      </c>
      <c r="P46" s="60" t="s">
        <v>79</v>
      </c>
      <c r="Q46" s="39" t="s">
        <v>219</v>
      </c>
      <c r="R46" s="39" t="s">
        <v>220</v>
      </c>
      <c r="S46" s="72">
        <v>45323</v>
      </c>
      <c r="T46" s="72">
        <v>45657</v>
      </c>
      <c r="U46" s="46" t="s">
        <v>221</v>
      </c>
      <c r="V46" s="55" t="s">
        <v>222</v>
      </c>
      <c r="W46" s="47">
        <v>1</v>
      </c>
      <c r="X46" s="39"/>
      <c r="Y46" s="39"/>
      <c r="Z46" s="39"/>
      <c r="AA46" s="39"/>
      <c r="AB46" s="55" t="s">
        <v>223</v>
      </c>
      <c r="AC46" s="47">
        <v>1</v>
      </c>
      <c r="AD46" s="39"/>
      <c r="AE46" s="39"/>
      <c r="AF46" s="39"/>
      <c r="AG46" s="39"/>
      <c r="AH46" s="55" t="s">
        <v>224</v>
      </c>
      <c r="AI46" s="47">
        <v>1</v>
      </c>
      <c r="AJ46" s="39"/>
      <c r="AK46" s="39"/>
      <c r="AL46" s="39"/>
      <c r="AM46" s="39"/>
      <c r="AN46" s="55" t="s">
        <v>225</v>
      </c>
      <c r="AO46" s="47">
        <v>1</v>
      </c>
      <c r="AP46" s="39"/>
      <c r="AQ46" s="39"/>
      <c r="AR46" s="39"/>
      <c r="AS46" s="39"/>
      <c r="AT46" s="29"/>
      <c r="AU46" s="98">
        <v>4</v>
      </c>
      <c r="AV46" s="32"/>
      <c r="AW46" s="32"/>
      <c r="AX46" s="32"/>
    </row>
    <row r="47" spans="1:50" s="33" customFormat="1" ht="12.75" x14ac:dyDescent="0.2">
      <c r="A47" s="29"/>
      <c r="B47" s="39" t="s">
        <v>121</v>
      </c>
      <c r="C47" s="55" t="s">
        <v>68</v>
      </c>
      <c r="D47" s="39" t="s">
        <v>69</v>
      </c>
      <c r="E47" s="55" t="s">
        <v>123</v>
      </c>
      <c r="F47" s="39" t="s">
        <v>71</v>
      </c>
      <c r="G47" s="55" t="s">
        <v>215</v>
      </c>
      <c r="H47" s="55" t="s">
        <v>73</v>
      </c>
      <c r="I47" s="55" t="s">
        <v>216</v>
      </c>
      <c r="J47" s="39" t="s">
        <v>217</v>
      </c>
      <c r="K47" s="55" t="s">
        <v>115</v>
      </c>
      <c r="L47" s="39" t="s">
        <v>77</v>
      </c>
      <c r="M47" s="60">
        <v>33</v>
      </c>
      <c r="N47" s="46" t="s">
        <v>226</v>
      </c>
      <c r="O47" s="59">
        <v>1</v>
      </c>
      <c r="P47" s="60" t="s">
        <v>158</v>
      </c>
      <c r="Q47" s="39" t="s">
        <v>227</v>
      </c>
      <c r="R47" s="39" t="s">
        <v>228</v>
      </c>
      <c r="S47" s="72">
        <v>45323</v>
      </c>
      <c r="T47" s="72">
        <v>45657</v>
      </c>
      <c r="U47" s="46" t="s">
        <v>221</v>
      </c>
      <c r="V47" s="55" t="s">
        <v>229</v>
      </c>
      <c r="W47" s="48">
        <v>1</v>
      </c>
      <c r="X47" s="39"/>
      <c r="Y47" s="39"/>
      <c r="Z47" s="39"/>
      <c r="AA47" s="39"/>
      <c r="AB47" s="55" t="s">
        <v>230</v>
      </c>
      <c r="AC47" s="48">
        <v>1</v>
      </c>
      <c r="AD47" s="39"/>
      <c r="AE47" s="39"/>
      <c r="AF47" s="39"/>
      <c r="AG47" s="39"/>
      <c r="AH47" s="55" t="s">
        <v>230</v>
      </c>
      <c r="AI47" s="48">
        <v>1</v>
      </c>
      <c r="AJ47" s="39"/>
      <c r="AK47" s="39"/>
      <c r="AL47" s="39"/>
      <c r="AM47" s="39"/>
      <c r="AN47" s="55" t="s">
        <v>230</v>
      </c>
      <c r="AO47" s="48">
        <v>1</v>
      </c>
      <c r="AP47" s="39"/>
      <c r="AQ47" s="39"/>
      <c r="AR47" s="39"/>
      <c r="AS47" s="39"/>
      <c r="AT47" s="29"/>
      <c r="AU47" s="99">
        <v>1</v>
      </c>
      <c r="AV47" s="32"/>
      <c r="AW47" s="32"/>
      <c r="AX47" s="32"/>
    </row>
    <row r="48" spans="1:50" s="28" customFormat="1" ht="12.75" x14ac:dyDescent="0.2">
      <c r="B48" s="39" t="s">
        <v>121</v>
      </c>
      <c r="C48" s="55" t="s">
        <v>68</v>
      </c>
      <c r="D48" s="39" t="s">
        <v>177</v>
      </c>
      <c r="E48" s="55" t="s">
        <v>123</v>
      </c>
      <c r="F48" s="39" t="s">
        <v>201</v>
      </c>
      <c r="G48" s="55" t="s">
        <v>202</v>
      </c>
      <c r="H48" s="55" t="s">
        <v>73</v>
      </c>
      <c r="I48" s="55" t="s">
        <v>191</v>
      </c>
      <c r="J48" s="39" t="s">
        <v>146</v>
      </c>
      <c r="K48" s="55" t="s">
        <v>115</v>
      </c>
      <c r="L48" s="39" t="s">
        <v>77</v>
      </c>
      <c r="M48" s="95">
        <v>34</v>
      </c>
      <c r="N48" s="46" t="s">
        <v>203</v>
      </c>
      <c r="O48" s="60">
        <v>4</v>
      </c>
      <c r="P48" s="60" t="s">
        <v>79</v>
      </c>
      <c r="Q48" s="39" t="s">
        <v>204</v>
      </c>
      <c r="R48" s="39" t="s">
        <v>205</v>
      </c>
      <c r="S48" s="72">
        <v>45292</v>
      </c>
      <c r="T48" s="72">
        <v>45657</v>
      </c>
      <c r="U48" s="46" t="s">
        <v>206</v>
      </c>
      <c r="V48" s="55" t="s">
        <v>207</v>
      </c>
      <c r="W48" s="47">
        <v>1</v>
      </c>
      <c r="X48" s="39"/>
      <c r="Y48" s="39"/>
      <c r="Z48" s="39"/>
      <c r="AA48" s="39"/>
      <c r="AB48" s="55" t="s">
        <v>208</v>
      </c>
      <c r="AC48" s="47">
        <v>1</v>
      </c>
      <c r="AD48" s="39"/>
      <c r="AE48" s="39"/>
      <c r="AF48" s="39"/>
      <c r="AG48" s="39"/>
      <c r="AH48" s="55" t="s">
        <v>209</v>
      </c>
      <c r="AI48" s="47">
        <v>1</v>
      </c>
      <c r="AJ48" s="39"/>
      <c r="AK48" s="39"/>
      <c r="AL48" s="39"/>
      <c r="AM48" s="39"/>
      <c r="AN48" s="55" t="s">
        <v>210</v>
      </c>
      <c r="AO48" s="47">
        <v>1</v>
      </c>
      <c r="AP48" s="39"/>
      <c r="AQ48" s="39"/>
      <c r="AR48" s="39"/>
      <c r="AS48" s="39"/>
      <c r="AU48" s="98">
        <v>4</v>
      </c>
      <c r="AV48" s="32"/>
      <c r="AW48" s="32"/>
      <c r="AX48" s="32"/>
    </row>
    <row r="49" spans="2:50" s="28" customFormat="1" ht="12.75" x14ac:dyDescent="0.2">
      <c r="B49" s="39" t="s">
        <v>121</v>
      </c>
      <c r="C49" s="55" t="s">
        <v>68</v>
      </c>
      <c r="D49" s="39" t="s">
        <v>177</v>
      </c>
      <c r="E49" s="55" t="s">
        <v>123</v>
      </c>
      <c r="F49" s="39" t="s">
        <v>201</v>
      </c>
      <c r="G49" s="55" t="s">
        <v>202</v>
      </c>
      <c r="H49" s="55" t="s">
        <v>73</v>
      </c>
      <c r="I49" s="55" t="s">
        <v>191</v>
      </c>
      <c r="J49" s="39" t="s">
        <v>146</v>
      </c>
      <c r="K49" s="55" t="s">
        <v>115</v>
      </c>
      <c r="L49" s="39" t="s">
        <v>77</v>
      </c>
      <c r="M49" s="60">
        <v>35</v>
      </c>
      <c r="N49" s="46" t="s">
        <v>211</v>
      </c>
      <c r="O49" s="60">
        <v>12</v>
      </c>
      <c r="P49" s="60" t="s">
        <v>79</v>
      </c>
      <c r="Q49" s="39" t="s">
        <v>212</v>
      </c>
      <c r="R49" s="39" t="s">
        <v>213</v>
      </c>
      <c r="S49" s="72">
        <v>45292</v>
      </c>
      <c r="T49" s="72">
        <v>45657</v>
      </c>
      <c r="U49" s="46" t="s">
        <v>206</v>
      </c>
      <c r="V49" s="55" t="s">
        <v>214</v>
      </c>
      <c r="W49" s="47">
        <v>3</v>
      </c>
      <c r="X49" s="39"/>
      <c r="Y49" s="39"/>
      <c r="Z49" s="39"/>
      <c r="AA49" s="39"/>
      <c r="AB49" s="55" t="s">
        <v>214</v>
      </c>
      <c r="AC49" s="47">
        <v>3</v>
      </c>
      <c r="AD49" s="39"/>
      <c r="AE49" s="39"/>
      <c r="AF49" s="39"/>
      <c r="AG49" s="39"/>
      <c r="AH49" s="55" t="s">
        <v>214</v>
      </c>
      <c r="AI49" s="47">
        <v>3</v>
      </c>
      <c r="AJ49" s="39"/>
      <c r="AK49" s="39"/>
      <c r="AL49" s="39"/>
      <c r="AM49" s="39"/>
      <c r="AN49" s="55" t="s">
        <v>214</v>
      </c>
      <c r="AO49" s="47">
        <v>3</v>
      </c>
      <c r="AP49" s="39"/>
      <c r="AQ49" s="39"/>
      <c r="AR49" s="39"/>
      <c r="AS49" s="39"/>
      <c r="AU49" s="98">
        <v>12</v>
      </c>
      <c r="AV49" s="32"/>
      <c r="AW49" s="32"/>
      <c r="AX49" s="32"/>
    </row>
    <row r="50" spans="2:50" s="28" customFormat="1" ht="12.75" x14ac:dyDescent="0.2">
      <c r="B50" s="39" t="s">
        <v>188</v>
      </c>
      <c r="C50" s="55" t="s">
        <v>68</v>
      </c>
      <c r="D50" s="39" t="s">
        <v>177</v>
      </c>
      <c r="E50" s="55" t="s">
        <v>123</v>
      </c>
      <c r="F50" s="39" t="s">
        <v>189</v>
      </c>
      <c r="G50" s="55" t="s">
        <v>190</v>
      </c>
      <c r="H50" s="55" t="s">
        <v>73</v>
      </c>
      <c r="I50" s="55" t="s">
        <v>191</v>
      </c>
      <c r="J50" s="39" t="s">
        <v>192</v>
      </c>
      <c r="K50" s="55" t="s">
        <v>115</v>
      </c>
      <c r="L50" s="39" t="s">
        <v>77</v>
      </c>
      <c r="M50" s="95">
        <v>36</v>
      </c>
      <c r="N50" s="46" t="s">
        <v>193</v>
      </c>
      <c r="O50" s="59">
        <v>1</v>
      </c>
      <c r="P50" s="60" t="s">
        <v>158</v>
      </c>
      <c r="Q50" s="39" t="s">
        <v>194</v>
      </c>
      <c r="R50" s="39" t="s">
        <v>195</v>
      </c>
      <c r="S50" s="72">
        <v>45292</v>
      </c>
      <c r="T50" s="72">
        <v>45657</v>
      </c>
      <c r="U50" s="46" t="s">
        <v>196</v>
      </c>
      <c r="V50" s="55" t="s">
        <v>197</v>
      </c>
      <c r="W50" s="48">
        <v>1</v>
      </c>
      <c r="X50" s="39"/>
      <c r="Y50" s="39"/>
      <c r="Z50" s="39"/>
      <c r="AA50" s="39"/>
      <c r="AB50" s="55" t="s">
        <v>198</v>
      </c>
      <c r="AC50" s="48">
        <v>1</v>
      </c>
      <c r="AD50" s="39"/>
      <c r="AE50" s="39"/>
      <c r="AF50" s="39"/>
      <c r="AG50" s="39"/>
      <c r="AH50" s="55" t="s">
        <v>199</v>
      </c>
      <c r="AI50" s="48">
        <v>1</v>
      </c>
      <c r="AJ50" s="39"/>
      <c r="AK50" s="39"/>
      <c r="AL50" s="39"/>
      <c r="AM50" s="39"/>
      <c r="AN50" s="55" t="s">
        <v>200</v>
      </c>
      <c r="AO50" s="48">
        <v>1</v>
      </c>
      <c r="AP50" s="39"/>
      <c r="AQ50" s="39"/>
      <c r="AR50" s="39"/>
      <c r="AS50" s="39"/>
      <c r="AU50" s="99">
        <v>1</v>
      </c>
      <c r="AV50" s="32"/>
      <c r="AW50" s="32"/>
      <c r="AX50" s="32"/>
    </row>
    <row r="51" spans="2:50" s="28" customFormat="1" ht="12.75" x14ac:dyDescent="0.2">
      <c r="B51" s="38" t="s">
        <v>121</v>
      </c>
      <c r="C51" s="56" t="s">
        <v>68</v>
      </c>
      <c r="D51" s="38" t="s">
        <v>177</v>
      </c>
      <c r="E51" s="56" t="s">
        <v>123</v>
      </c>
      <c r="F51" s="38" t="s">
        <v>178</v>
      </c>
      <c r="G51" s="56" t="s">
        <v>179</v>
      </c>
      <c r="H51" s="55" t="s">
        <v>73</v>
      </c>
      <c r="I51" s="56" t="s">
        <v>180</v>
      </c>
      <c r="J51" s="38" t="s">
        <v>146</v>
      </c>
      <c r="K51" s="55" t="s">
        <v>181</v>
      </c>
      <c r="L51" s="39" t="s">
        <v>77</v>
      </c>
      <c r="M51" s="60">
        <v>37</v>
      </c>
      <c r="N51" s="38" t="s">
        <v>182</v>
      </c>
      <c r="O51" s="49">
        <v>4</v>
      </c>
      <c r="P51" s="49" t="s">
        <v>79</v>
      </c>
      <c r="Q51" s="38" t="s">
        <v>183</v>
      </c>
      <c r="R51" s="38" t="s">
        <v>184</v>
      </c>
      <c r="S51" s="73">
        <v>45292</v>
      </c>
      <c r="T51" s="49" t="s">
        <v>185</v>
      </c>
      <c r="U51" s="78" t="s">
        <v>186</v>
      </c>
      <c r="V51" s="56" t="s">
        <v>187</v>
      </c>
      <c r="W51" s="49">
        <v>1</v>
      </c>
      <c r="X51" s="39"/>
      <c r="Y51" s="39"/>
      <c r="Z51" s="39"/>
      <c r="AA51" s="39"/>
      <c r="AB51" s="56" t="s">
        <v>187</v>
      </c>
      <c r="AC51" s="49">
        <v>1</v>
      </c>
      <c r="AD51" s="39"/>
      <c r="AE51" s="39"/>
      <c r="AF51" s="39"/>
      <c r="AG51" s="39"/>
      <c r="AH51" s="56" t="s">
        <v>187</v>
      </c>
      <c r="AI51" s="49">
        <v>1</v>
      </c>
      <c r="AJ51" s="39"/>
      <c r="AK51" s="39"/>
      <c r="AL51" s="39"/>
      <c r="AM51" s="39"/>
      <c r="AN51" s="56" t="s">
        <v>187</v>
      </c>
      <c r="AO51" s="49">
        <v>1</v>
      </c>
      <c r="AP51" s="39"/>
      <c r="AQ51" s="39"/>
      <c r="AR51" s="39"/>
      <c r="AS51" s="39"/>
      <c r="AU51" s="98">
        <v>4</v>
      </c>
      <c r="AV51" s="32"/>
      <c r="AW51" s="32"/>
      <c r="AX51" s="32"/>
    </row>
    <row r="52" spans="2:50" s="28" customFormat="1" ht="12.75" x14ac:dyDescent="0.2">
      <c r="B52" s="39" t="s">
        <v>121</v>
      </c>
      <c r="C52" s="55" t="s">
        <v>68</v>
      </c>
      <c r="D52" s="39" t="s">
        <v>177</v>
      </c>
      <c r="E52" s="55" t="s">
        <v>123</v>
      </c>
      <c r="F52" s="39" t="s">
        <v>281</v>
      </c>
      <c r="G52" s="46" t="s">
        <v>509</v>
      </c>
      <c r="H52" s="55" t="s">
        <v>678</v>
      </c>
      <c r="I52" s="55" t="s">
        <v>180</v>
      </c>
      <c r="J52" s="39" t="s">
        <v>146</v>
      </c>
      <c r="K52" s="55" t="s">
        <v>115</v>
      </c>
      <c r="L52" s="39" t="s">
        <v>77</v>
      </c>
      <c r="M52" s="95">
        <v>38</v>
      </c>
      <c r="N52" s="46" t="s">
        <v>707</v>
      </c>
      <c r="O52" s="60">
        <v>2</v>
      </c>
      <c r="P52" s="60" t="s">
        <v>79</v>
      </c>
      <c r="Q52" s="39" t="s">
        <v>708</v>
      </c>
      <c r="R52" s="39" t="s">
        <v>681</v>
      </c>
      <c r="S52" s="72">
        <v>45383</v>
      </c>
      <c r="T52" s="72">
        <v>45657</v>
      </c>
      <c r="U52" s="46" t="s">
        <v>709</v>
      </c>
      <c r="V52" s="51" t="s">
        <v>91</v>
      </c>
      <c r="W52" s="45">
        <v>0</v>
      </c>
      <c r="X52" s="39"/>
      <c r="Y52" s="39"/>
      <c r="Z52" s="39"/>
      <c r="AA52" s="39"/>
      <c r="AB52" s="55" t="s">
        <v>683</v>
      </c>
      <c r="AC52" s="47">
        <v>1</v>
      </c>
      <c r="AD52" s="39"/>
      <c r="AE52" s="39"/>
      <c r="AF52" s="39"/>
      <c r="AG52" s="39"/>
      <c r="AH52" s="55" t="s">
        <v>91</v>
      </c>
      <c r="AI52" s="47">
        <v>0</v>
      </c>
      <c r="AJ52" s="39"/>
      <c r="AK52" s="39"/>
      <c r="AL52" s="39"/>
      <c r="AM52" s="39"/>
      <c r="AN52" s="55" t="s">
        <v>683</v>
      </c>
      <c r="AO52" s="47">
        <v>1</v>
      </c>
      <c r="AP52" s="39"/>
      <c r="AQ52" s="39"/>
      <c r="AR52" s="39"/>
      <c r="AS52" s="39"/>
      <c r="AU52" s="98">
        <v>2</v>
      </c>
      <c r="AV52" s="32"/>
      <c r="AW52" s="32"/>
      <c r="AX52" s="32"/>
    </row>
    <row r="53" spans="2:50" s="28" customFormat="1" ht="12.75" x14ac:dyDescent="0.2">
      <c r="B53" s="39" t="s">
        <v>650</v>
      </c>
      <c r="C53" s="55" t="s">
        <v>634</v>
      </c>
      <c r="D53" s="39" t="s">
        <v>544</v>
      </c>
      <c r="E53" s="55" t="s">
        <v>651</v>
      </c>
      <c r="F53" s="39" t="s">
        <v>71</v>
      </c>
      <c r="G53" s="46" t="s">
        <v>509</v>
      </c>
      <c r="H53" s="39" t="s">
        <v>401</v>
      </c>
      <c r="I53" s="39" t="s">
        <v>652</v>
      </c>
      <c r="J53" s="39" t="s">
        <v>689</v>
      </c>
      <c r="K53" s="39" t="s">
        <v>115</v>
      </c>
      <c r="L53" s="46" t="s">
        <v>690</v>
      </c>
      <c r="M53" s="60">
        <v>39</v>
      </c>
      <c r="N53" s="46" t="s">
        <v>710</v>
      </c>
      <c r="O53" s="60">
        <v>2</v>
      </c>
      <c r="P53" s="60" t="s">
        <v>79</v>
      </c>
      <c r="Q53" s="39" t="s">
        <v>711</v>
      </c>
      <c r="R53" s="39" t="s">
        <v>712</v>
      </c>
      <c r="S53" s="72">
        <v>45383</v>
      </c>
      <c r="T53" s="72">
        <v>45657</v>
      </c>
      <c r="U53" s="46" t="s">
        <v>709</v>
      </c>
      <c r="V53" s="51" t="s">
        <v>91</v>
      </c>
      <c r="W53" s="45">
        <v>0</v>
      </c>
      <c r="X53" s="39"/>
      <c r="Y53" s="39"/>
      <c r="Z53" s="39"/>
      <c r="AA53" s="39"/>
      <c r="AB53" s="55" t="s">
        <v>713</v>
      </c>
      <c r="AC53" s="47">
        <v>1</v>
      </c>
      <c r="AD53" s="39"/>
      <c r="AE53" s="39"/>
      <c r="AF53" s="39"/>
      <c r="AG53" s="39"/>
      <c r="AH53" s="55" t="s">
        <v>91</v>
      </c>
      <c r="AI53" s="47">
        <v>0</v>
      </c>
      <c r="AJ53" s="39"/>
      <c r="AK53" s="39"/>
      <c r="AL53" s="39"/>
      <c r="AM53" s="39"/>
      <c r="AN53" s="55" t="s">
        <v>713</v>
      </c>
      <c r="AO53" s="47">
        <v>1</v>
      </c>
      <c r="AP53" s="39"/>
      <c r="AQ53" s="39"/>
      <c r="AR53" s="39"/>
      <c r="AS53" s="39"/>
      <c r="AU53" s="98">
        <v>2</v>
      </c>
      <c r="AV53" s="32"/>
      <c r="AW53" s="32"/>
      <c r="AX53" s="32"/>
    </row>
    <row r="54" spans="2:50" s="28" customFormat="1" ht="12.75" x14ac:dyDescent="0.2">
      <c r="B54" s="39" t="s">
        <v>121</v>
      </c>
      <c r="C54" s="55" t="s">
        <v>68</v>
      </c>
      <c r="D54" s="39" t="s">
        <v>177</v>
      </c>
      <c r="E54" s="55" t="s">
        <v>123</v>
      </c>
      <c r="F54" s="39" t="s">
        <v>281</v>
      </c>
      <c r="G54" s="46" t="s">
        <v>509</v>
      </c>
      <c r="H54" s="55" t="s">
        <v>678</v>
      </c>
      <c r="I54" s="55" t="s">
        <v>180</v>
      </c>
      <c r="J54" s="39" t="s">
        <v>146</v>
      </c>
      <c r="K54" s="55" t="s">
        <v>115</v>
      </c>
      <c r="L54" s="39" t="s">
        <v>77</v>
      </c>
      <c r="M54" s="95">
        <v>40</v>
      </c>
      <c r="N54" s="46" t="s">
        <v>714</v>
      </c>
      <c r="O54" s="60">
        <v>2</v>
      </c>
      <c r="P54" s="60" t="s">
        <v>79</v>
      </c>
      <c r="Q54" s="39" t="s">
        <v>715</v>
      </c>
      <c r="R54" s="39" t="s">
        <v>681</v>
      </c>
      <c r="S54" s="72">
        <v>45383</v>
      </c>
      <c r="T54" s="72">
        <v>45657</v>
      </c>
      <c r="U54" s="46" t="s">
        <v>716</v>
      </c>
      <c r="V54" s="51" t="s">
        <v>91</v>
      </c>
      <c r="W54" s="45">
        <v>0</v>
      </c>
      <c r="X54" s="39"/>
      <c r="Y54" s="39"/>
      <c r="Z54" s="39"/>
      <c r="AA54" s="39"/>
      <c r="AB54" s="55" t="s">
        <v>683</v>
      </c>
      <c r="AC54" s="47">
        <v>1</v>
      </c>
      <c r="AD54" s="39"/>
      <c r="AE54" s="39"/>
      <c r="AF54" s="39"/>
      <c r="AG54" s="39"/>
      <c r="AH54" s="55" t="s">
        <v>91</v>
      </c>
      <c r="AI54" s="47">
        <v>0</v>
      </c>
      <c r="AJ54" s="39"/>
      <c r="AK54" s="39"/>
      <c r="AL54" s="39"/>
      <c r="AM54" s="39"/>
      <c r="AN54" s="55" t="s">
        <v>683</v>
      </c>
      <c r="AO54" s="47">
        <v>1</v>
      </c>
      <c r="AP54" s="39"/>
      <c r="AQ54" s="39"/>
      <c r="AR54" s="39"/>
      <c r="AS54" s="39"/>
      <c r="AU54" s="98">
        <v>2</v>
      </c>
      <c r="AV54" s="32"/>
      <c r="AW54" s="32"/>
      <c r="AX54" s="32"/>
    </row>
    <row r="55" spans="2:50" s="28" customFormat="1" ht="12.75" x14ac:dyDescent="0.2">
      <c r="B55" s="39" t="s">
        <v>650</v>
      </c>
      <c r="C55" s="55" t="s">
        <v>634</v>
      </c>
      <c r="D55" s="39" t="s">
        <v>544</v>
      </c>
      <c r="E55" s="55" t="s">
        <v>651</v>
      </c>
      <c r="F55" s="39" t="s">
        <v>71</v>
      </c>
      <c r="G55" s="46" t="s">
        <v>509</v>
      </c>
      <c r="H55" s="39" t="s">
        <v>401</v>
      </c>
      <c r="I55" s="39" t="s">
        <v>652</v>
      </c>
      <c r="J55" s="39" t="s">
        <v>689</v>
      </c>
      <c r="K55" s="39" t="s">
        <v>115</v>
      </c>
      <c r="L55" s="46" t="s">
        <v>690</v>
      </c>
      <c r="M55" s="60">
        <v>41</v>
      </c>
      <c r="N55" s="46" t="s">
        <v>717</v>
      </c>
      <c r="O55" s="60">
        <v>2</v>
      </c>
      <c r="P55" s="60" t="s">
        <v>79</v>
      </c>
      <c r="Q55" s="39" t="s">
        <v>718</v>
      </c>
      <c r="R55" s="39" t="s">
        <v>712</v>
      </c>
      <c r="S55" s="72">
        <v>45383</v>
      </c>
      <c r="T55" s="72">
        <v>45657</v>
      </c>
      <c r="U55" s="46" t="s">
        <v>716</v>
      </c>
      <c r="V55" s="51" t="s">
        <v>91</v>
      </c>
      <c r="W55" s="45">
        <v>0</v>
      </c>
      <c r="X55" s="39"/>
      <c r="Y55" s="39"/>
      <c r="Z55" s="39"/>
      <c r="AA55" s="39"/>
      <c r="AB55" s="55" t="s">
        <v>713</v>
      </c>
      <c r="AC55" s="47">
        <v>1</v>
      </c>
      <c r="AD55" s="39"/>
      <c r="AE55" s="39"/>
      <c r="AF55" s="39"/>
      <c r="AG55" s="39"/>
      <c r="AH55" s="55" t="s">
        <v>91</v>
      </c>
      <c r="AI55" s="47">
        <v>0</v>
      </c>
      <c r="AJ55" s="39"/>
      <c r="AK55" s="39"/>
      <c r="AL55" s="39"/>
      <c r="AM55" s="39"/>
      <c r="AN55" s="55" t="s">
        <v>713</v>
      </c>
      <c r="AO55" s="47">
        <v>1</v>
      </c>
      <c r="AP55" s="39"/>
      <c r="AQ55" s="39"/>
      <c r="AR55" s="39"/>
      <c r="AS55" s="39"/>
      <c r="AU55" s="98">
        <v>2</v>
      </c>
      <c r="AV55" s="32"/>
      <c r="AW55" s="32"/>
      <c r="AX55" s="32"/>
    </row>
    <row r="56" spans="2:50" s="28" customFormat="1" ht="12.75" x14ac:dyDescent="0.2">
      <c r="B56" s="39" t="s">
        <v>121</v>
      </c>
      <c r="C56" s="55" t="s">
        <v>68</v>
      </c>
      <c r="D56" s="39" t="s">
        <v>177</v>
      </c>
      <c r="E56" s="55" t="s">
        <v>123</v>
      </c>
      <c r="F56" s="39" t="s">
        <v>281</v>
      </c>
      <c r="G56" s="46" t="s">
        <v>509</v>
      </c>
      <c r="H56" s="55" t="s">
        <v>678</v>
      </c>
      <c r="I56" s="55" t="s">
        <v>180</v>
      </c>
      <c r="J56" s="39" t="s">
        <v>146</v>
      </c>
      <c r="K56" s="55" t="s">
        <v>115</v>
      </c>
      <c r="L56" s="39" t="s">
        <v>77</v>
      </c>
      <c r="M56" s="95">
        <v>42</v>
      </c>
      <c r="N56" s="46" t="s">
        <v>719</v>
      </c>
      <c r="O56" s="60">
        <v>2</v>
      </c>
      <c r="P56" s="60" t="s">
        <v>79</v>
      </c>
      <c r="Q56" s="39" t="s">
        <v>720</v>
      </c>
      <c r="R56" s="39" t="s">
        <v>681</v>
      </c>
      <c r="S56" s="72">
        <v>45383</v>
      </c>
      <c r="T56" s="72">
        <v>45657</v>
      </c>
      <c r="U56" s="46" t="s">
        <v>721</v>
      </c>
      <c r="V56" s="51" t="s">
        <v>91</v>
      </c>
      <c r="W56" s="45">
        <v>0</v>
      </c>
      <c r="X56" s="39"/>
      <c r="Y56" s="39"/>
      <c r="Z56" s="39"/>
      <c r="AA56" s="39"/>
      <c r="AB56" s="55" t="s">
        <v>683</v>
      </c>
      <c r="AC56" s="47">
        <v>1</v>
      </c>
      <c r="AD56" s="39"/>
      <c r="AE56" s="39"/>
      <c r="AF56" s="39"/>
      <c r="AG56" s="39"/>
      <c r="AH56" s="55" t="s">
        <v>91</v>
      </c>
      <c r="AI56" s="47">
        <v>0</v>
      </c>
      <c r="AJ56" s="39"/>
      <c r="AK56" s="39"/>
      <c r="AL56" s="39"/>
      <c r="AM56" s="39"/>
      <c r="AN56" s="55" t="s">
        <v>683</v>
      </c>
      <c r="AO56" s="47">
        <v>1</v>
      </c>
      <c r="AP56" s="39"/>
      <c r="AQ56" s="39"/>
      <c r="AR56" s="39"/>
      <c r="AS56" s="39"/>
      <c r="AU56" s="98">
        <v>2</v>
      </c>
      <c r="AV56" s="32"/>
      <c r="AW56" s="32"/>
      <c r="AX56" s="32"/>
    </row>
    <row r="57" spans="2:50" s="28" customFormat="1" ht="12.75" x14ac:dyDescent="0.2">
      <c r="B57" s="39" t="s">
        <v>650</v>
      </c>
      <c r="C57" s="55" t="s">
        <v>634</v>
      </c>
      <c r="D57" s="39" t="s">
        <v>544</v>
      </c>
      <c r="E57" s="55" t="s">
        <v>651</v>
      </c>
      <c r="F57" s="39" t="s">
        <v>71</v>
      </c>
      <c r="G57" s="46" t="s">
        <v>509</v>
      </c>
      <c r="H57" s="39" t="s">
        <v>401</v>
      </c>
      <c r="I57" s="39" t="s">
        <v>652</v>
      </c>
      <c r="J57" s="39" t="s">
        <v>689</v>
      </c>
      <c r="K57" s="39" t="s">
        <v>115</v>
      </c>
      <c r="L57" s="46" t="s">
        <v>690</v>
      </c>
      <c r="M57" s="60">
        <v>43</v>
      </c>
      <c r="N57" s="46" t="s">
        <v>722</v>
      </c>
      <c r="O57" s="60">
        <v>2</v>
      </c>
      <c r="P57" s="60" t="s">
        <v>79</v>
      </c>
      <c r="Q57" s="39" t="s">
        <v>723</v>
      </c>
      <c r="R57" s="39" t="s">
        <v>712</v>
      </c>
      <c r="S57" s="72">
        <v>45383</v>
      </c>
      <c r="T57" s="72">
        <v>45657</v>
      </c>
      <c r="U57" s="46" t="s">
        <v>721</v>
      </c>
      <c r="V57" s="51" t="s">
        <v>91</v>
      </c>
      <c r="W57" s="45">
        <v>0</v>
      </c>
      <c r="X57" s="39"/>
      <c r="Y57" s="39"/>
      <c r="Z57" s="39"/>
      <c r="AA57" s="39"/>
      <c r="AB57" s="55" t="s">
        <v>713</v>
      </c>
      <c r="AC57" s="47">
        <v>1</v>
      </c>
      <c r="AD57" s="39"/>
      <c r="AE57" s="39"/>
      <c r="AF57" s="39"/>
      <c r="AG57" s="39"/>
      <c r="AH57" s="55" t="s">
        <v>91</v>
      </c>
      <c r="AI57" s="47">
        <v>0</v>
      </c>
      <c r="AJ57" s="39"/>
      <c r="AK57" s="39"/>
      <c r="AL57" s="39"/>
      <c r="AM57" s="39"/>
      <c r="AN57" s="55" t="s">
        <v>713</v>
      </c>
      <c r="AO57" s="47">
        <v>1</v>
      </c>
      <c r="AP57" s="39"/>
      <c r="AQ57" s="39"/>
      <c r="AR57" s="39"/>
      <c r="AS57" s="39"/>
      <c r="AU57" s="98">
        <v>2</v>
      </c>
      <c r="AV57" s="32"/>
      <c r="AW57" s="32"/>
      <c r="AX57" s="32"/>
    </row>
    <row r="58" spans="2:50" s="28" customFormat="1" ht="12.75" x14ac:dyDescent="0.2">
      <c r="B58" s="39" t="s">
        <v>121</v>
      </c>
      <c r="C58" s="55" t="s">
        <v>68</v>
      </c>
      <c r="D58" s="39" t="s">
        <v>177</v>
      </c>
      <c r="E58" s="55" t="s">
        <v>123</v>
      </c>
      <c r="F58" s="39" t="s">
        <v>281</v>
      </c>
      <c r="G58" s="46" t="s">
        <v>509</v>
      </c>
      <c r="H58" s="55" t="s">
        <v>678</v>
      </c>
      <c r="I58" s="55" t="s">
        <v>180</v>
      </c>
      <c r="J58" s="39" t="s">
        <v>146</v>
      </c>
      <c r="K58" s="55" t="s">
        <v>115</v>
      </c>
      <c r="L58" s="39" t="s">
        <v>77</v>
      </c>
      <c r="M58" s="95">
        <v>44</v>
      </c>
      <c r="N58" s="46" t="s">
        <v>724</v>
      </c>
      <c r="O58" s="60">
        <v>2</v>
      </c>
      <c r="P58" s="60" t="s">
        <v>79</v>
      </c>
      <c r="Q58" s="39" t="s">
        <v>725</v>
      </c>
      <c r="R58" s="39" t="s">
        <v>681</v>
      </c>
      <c r="S58" s="72">
        <v>45383</v>
      </c>
      <c r="T58" s="72">
        <v>45657</v>
      </c>
      <c r="U58" s="46" t="s">
        <v>726</v>
      </c>
      <c r="V58" s="51" t="s">
        <v>91</v>
      </c>
      <c r="W58" s="45">
        <v>0</v>
      </c>
      <c r="X58" s="39"/>
      <c r="Y58" s="39"/>
      <c r="Z58" s="39"/>
      <c r="AA58" s="39"/>
      <c r="AB58" s="55" t="s">
        <v>683</v>
      </c>
      <c r="AC58" s="47">
        <v>1</v>
      </c>
      <c r="AD58" s="39"/>
      <c r="AE58" s="39"/>
      <c r="AF58" s="39"/>
      <c r="AG58" s="39"/>
      <c r="AH58" s="55" t="s">
        <v>91</v>
      </c>
      <c r="AI58" s="47">
        <v>0</v>
      </c>
      <c r="AJ58" s="39"/>
      <c r="AK58" s="39"/>
      <c r="AL58" s="39"/>
      <c r="AM58" s="39"/>
      <c r="AN58" s="55" t="s">
        <v>683</v>
      </c>
      <c r="AO58" s="47">
        <v>1</v>
      </c>
      <c r="AP58" s="39"/>
      <c r="AQ58" s="39"/>
      <c r="AR58" s="39"/>
      <c r="AS58" s="39"/>
      <c r="AU58" s="98">
        <v>2</v>
      </c>
      <c r="AV58" s="32"/>
      <c r="AW58" s="32"/>
      <c r="AX58" s="32"/>
    </row>
    <row r="59" spans="2:50" s="28" customFormat="1" ht="12.75" x14ac:dyDescent="0.2">
      <c r="B59" s="39" t="s">
        <v>650</v>
      </c>
      <c r="C59" s="55" t="s">
        <v>634</v>
      </c>
      <c r="D59" s="39" t="s">
        <v>544</v>
      </c>
      <c r="E59" s="55" t="s">
        <v>651</v>
      </c>
      <c r="F59" s="39" t="s">
        <v>71</v>
      </c>
      <c r="G59" s="46" t="s">
        <v>509</v>
      </c>
      <c r="H59" s="39" t="s">
        <v>401</v>
      </c>
      <c r="I59" s="39" t="s">
        <v>652</v>
      </c>
      <c r="J59" s="39" t="s">
        <v>689</v>
      </c>
      <c r="K59" s="39" t="s">
        <v>115</v>
      </c>
      <c r="L59" s="46" t="s">
        <v>690</v>
      </c>
      <c r="M59" s="60">
        <v>45</v>
      </c>
      <c r="N59" s="46" t="s">
        <v>727</v>
      </c>
      <c r="O59" s="60">
        <v>2</v>
      </c>
      <c r="P59" s="60" t="s">
        <v>79</v>
      </c>
      <c r="Q59" s="39" t="s">
        <v>728</v>
      </c>
      <c r="R59" s="39" t="s">
        <v>712</v>
      </c>
      <c r="S59" s="72">
        <v>45383</v>
      </c>
      <c r="T59" s="72">
        <v>45657</v>
      </c>
      <c r="U59" s="46" t="s">
        <v>726</v>
      </c>
      <c r="V59" s="51" t="s">
        <v>91</v>
      </c>
      <c r="W59" s="45">
        <v>0</v>
      </c>
      <c r="X59" s="39"/>
      <c r="Y59" s="39"/>
      <c r="Z59" s="39"/>
      <c r="AA59" s="39"/>
      <c r="AB59" s="55" t="s">
        <v>713</v>
      </c>
      <c r="AC59" s="47">
        <v>1</v>
      </c>
      <c r="AD59" s="39"/>
      <c r="AE59" s="39"/>
      <c r="AF59" s="39"/>
      <c r="AG59" s="39"/>
      <c r="AH59" s="55" t="s">
        <v>91</v>
      </c>
      <c r="AI59" s="47">
        <v>0</v>
      </c>
      <c r="AJ59" s="39"/>
      <c r="AK59" s="39"/>
      <c r="AL59" s="39"/>
      <c r="AM59" s="39"/>
      <c r="AN59" s="55" t="s">
        <v>713</v>
      </c>
      <c r="AO59" s="47">
        <v>1</v>
      </c>
      <c r="AP59" s="39"/>
      <c r="AQ59" s="39"/>
      <c r="AR59" s="39"/>
      <c r="AS59" s="39"/>
      <c r="AU59" s="98">
        <v>2</v>
      </c>
      <c r="AV59" s="32"/>
      <c r="AW59" s="32"/>
      <c r="AX59" s="32"/>
    </row>
    <row r="60" spans="2:50" s="28" customFormat="1" ht="12.75" x14ac:dyDescent="0.2">
      <c r="B60" s="39" t="s">
        <v>121</v>
      </c>
      <c r="C60" s="55" t="s">
        <v>68</v>
      </c>
      <c r="D60" s="39" t="s">
        <v>177</v>
      </c>
      <c r="E60" s="55" t="s">
        <v>123</v>
      </c>
      <c r="F60" s="39" t="s">
        <v>281</v>
      </c>
      <c r="G60" s="46" t="s">
        <v>509</v>
      </c>
      <c r="H60" s="55" t="s">
        <v>678</v>
      </c>
      <c r="I60" s="55" t="s">
        <v>180</v>
      </c>
      <c r="J60" s="39" t="s">
        <v>146</v>
      </c>
      <c r="K60" s="55" t="s">
        <v>115</v>
      </c>
      <c r="L60" s="39" t="s">
        <v>77</v>
      </c>
      <c r="M60" s="95">
        <v>46</v>
      </c>
      <c r="N60" s="46" t="s">
        <v>729</v>
      </c>
      <c r="O60" s="60">
        <v>2</v>
      </c>
      <c r="P60" s="60" t="s">
        <v>79</v>
      </c>
      <c r="Q60" s="39" t="s">
        <v>730</v>
      </c>
      <c r="R60" s="39" t="s">
        <v>681</v>
      </c>
      <c r="S60" s="72">
        <v>45383</v>
      </c>
      <c r="T60" s="72">
        <v>45657</v>
      </c>
      <c r="U60" s="46" t="s">
        <v>731</v>
      </c>
      <c r="V60" s="51" t="s">
        <v>91</v>
      </c>
      <c r="W60" s="45">
        <v>0</v>
      </c>
      <c r="X60" s="39"/>
      <c r="Y60" s="39"/>
      <c r="Z60" s="39"/>
      <c r="AA60" s="39"/>
      <c r="AB60" s="55" t="s">
        <v>683</v>
      </c>
      <c r="AC60" s="47">
        <v>1</v>
      </c>
      <c r="AD60" s="39"/>
      <c r="AE60" s="39"/>
      <c r="AF60" s="39"/>
      <c r="AG60" s="39"/>
      <c r="AH60" s="55" t="s">
        <v>91</v>
      </c>
      <c r="AI60" s="47">
        <v>0</v>
      </c>
      <c r="AJ60" s="39"/>
      <c r="AK60" s="39"/>
      <c r="AL60" s="39"/>
      <c r="AM60" s="39"/>
      <c r="AN60" s="55" t="s">
        <v>683</v>
      </c>
      <c r="AO60" s="47">
        <v>1</v>
      </c>
      <c r="AP60" s="39"/>
      <c r="AQ60" s="39"/>
      <c r="AR60" s="39"/>
      <c r="AS60" s="39"/>
      <c r="AU60" s="98">
        <v>2</v>
      </c>
      <c r="AV60" s="32"/>
      <c r="AW60" s="32"/>
      <c r="AX60" s="32"/>
    </row>
    <row r="61" spans="2:50" s="28" customFormat="1" ht="12.75" x14ac:dyDescent="0.2">
      <c r="B61" s="39" t="s">
        <v>650</v>
      </c>
      <c r="C61" s="55" t="s">
        <v>634</v>
      </c>
      <c r="D61" s="39" t="s">
        <v>544</v>
      </c>
      <c r="E61" s="55" t="s">
        <v>651</v>
      </c>
      <c r="F61" s="39" t="s">
        <v>71</v>
      </c>
      <c r="G61" s="46" t="s">
        <v>509</v>
      </c>
      <c r="H61" s="39" t="s">
        <v>401</v>
      </c>
      <c r="I61" s="39" t="s">
        <v>652</v>
      </c>
      <c r="J61" s="39" t="s">
        <v>689</v>
      </c>
      <c r="K61" s="39" t="s">
        <v>115</v>
      </c>
      <c r="L61" s="46" t="s">
        <v>690</v>
      </c>
      <c r="M61" s="60">
        <v>47</v>
      </c>
      <c r="N61" s="46" t="s">
        <v>732</v>
      </c>
      <c r="O61" s="60">
        <v>2</v>
      </c>
      <c r="P61" s="60" t="s">
        <v>79</v>
      </c>
      <c r="Q61" s="39" t="s">
        <v>733</v>
      </c>
      <c r="R61" s="39" t="s">
        <v>712</v>
      </c>
      <c r="S61" s="72">
        <v>45383</v>
      </c>
      <c r="T61" s="72">
        <v>45657</v>
      </c>
      <c r="U61" s="46" t="s">
        <v>731</v>
      </c>
      <c r="V61" s="51" t="s">
        <v>91</v>
      </c>
      <c r="W61" s="45">
        <v>0</v>
      </c>
      <c r="X61" s="39"/>
      <c r="Y61" s="39"/>
      <c r="Z61" s="39"/>
      <c r="AA61" s="39"/>
      <c r="AB61" s="55" t="s">
        <v>713</v>
      </c>
      <c r="AC61" s="47">
        <v>1</v>
      </c>
      <c r="AD61" s="39"/>
      <c r="AE61" s="39"/>
      <c r="AF61" s="39"/>
      <c r="AG61" s="39"/>
      <c r="AH61" s="55" t="s">
        <v>91</v>
      </c>
      <c r="AI61" s="47">
        <v>0</v>
      </c>
      <c r="AJ61" s="39"/>
      <c r="AK61" s="39"/>
      <c r="AL61" s="39"/>
      <c r="AM61" s="39"/>
      <c r="AN61" s="55" t="s">
        <v>713</v>
      </c>
      <c r="AO61" s="47">
        <v>1</v>
      </c>
      <c r="AP61" s="39"/>
      <c r="AQ61" s="39"/>
      <c r="AR61" s="39"/>
      <c r="AS61" s="39"/>
      <c r="AU61" s="98">
        <v>2</v>
      </c>
      <c r="AV61" s="32"/>
      <c r="AW61" s="32"/>
      <c r="AX61" s="32"/>
    </row>
    <row r="62" spans="2:50" s="28" customFormat="1" ht="12.75" x14ac:dyDescent="0.2">
      <c r="B62" s="39" t="s">
        <v>121</v>
      </c>
      <c r="C62" s="55" t="s">
        <v>68</v>
      </c>
      <c r="D62" s="39" t="s">
        <v>177</v>
      </c>
      <c r="E62" s="55" t="s">
        <v>123</v>
      </c>
      <c r="F62" s="39" t="s">
        <v>281</v>
      </c>
      <c r="G62" s="46" t="s">
        <v>509</v>
      </c>
      <c r="H62" s="55" t="s">
        <v>678</v>
      </c>
      <c r="I62" s="55" t="s">
        <v>180</v>
      </c>
      <c r="J62" s="39" t="s">
        <v>146</v>
      </c>
      <c r="K62" s="55" t="s">
        <v>115</v>
      </c>
      <c r="L62" s="39" t="s">
        <v>77</v>
      </c>
      <c r="M62" s="95">
        <v>48</v>
      </c>
      <c r="N62" s="46" t="s">
        <v>734</v>
      </c>
      <c r="O62" s="60">
        <v>2</v>
      </c>
      <c r="P62" s="60" t="s">
        <v>79</v>
      </c>
      <c r="Q62" s="39" t="s">
        <v>735</v>
      </c>
      <c r="R62" s="39" t="s">
        <v>681</v>
      </c>
      <c r="S62" s="72">
        <v>45383</v>
      </c>
      <c r="T62" s="72">
        <v>45657</v>
      </c>
      <c r="U62" s="46" t="s">
        <v>736</v>
      </c>
      <c r="V62" s="51" t="s">
        <v>91</v>
      </c>
      <c r="W62" s="45">
        <v>0</v>
      </c>
      <c r="X62" s="39"/>
      <c r="Y62" s="39"/>
      <c r="Z62" s="39"/>
      <c r="AA62" s="39"/>
      <c r="AB62" s="55" t="s">
        <v>683</v>
      </c>
      <c r="AC62" s="47">
        <v>1</v>
      </c>
      <c r="AD62" s="39"/>
      <c r="AE62" s="39"/>
      <c r="AF62" s="39"/>
      <c r="AG62" s="39"/>
      <c r="AH62" s="55" t="s">
        <v>91</v>
      </c>
      <c r="AI62" s="47">
        <v>0</v>
      </c>
      <c r="AJ62" s="39"/>
      <c r="AK62" s="39"/>
      <c r="AL62" s="39"/>
      <c r="AM62" s="39"/>
      <c r="AN62" s="55" t="s">
        <v>683</v>
      </c>
      <c r="AO62" s="47">
        <v>1</v>
      </c>
      <c r="AP62" s="39"/>
      <c r="AQ62" s="39"/>
      <c r="AR62" s="39"/>
      <c r="AS62" s="39"/>
      <c r="AU62" s="98">
        <v>2</v>
      </c>
      <c r="AV62" s="32"/>
      <c r="AW62" s="32"/>
      <c r="AX62" s="32"/>
    </row>
    <row r="63" spans="2:50" s="28" customFormat="1" ht="12.75" x14ac:dyDescent="0.2">
      <c r="B63" s="39" t="s">
        <v>650</v>
      </c>
      <c r="C63" s="55" t="s">
        <v>634</v>
      </c>
      <c r="D63" s="39" t="s">
        <v>544</v>
      </c>
      <c r="E63" s="55" t="s">
        <v>651</v>
      </c>
      <c r="F63" s="39" t="s">
        <v>71</v>
      </c>
      <c r="G63" s="46" t="s">
        <v>509</v>
      </c>
      <c r="H63" s="39" t="s">
        <v>401</v>
      </c>
      <c r="I63" s="39" t="s">
        <v>652</v>
      </c>
      <c r="J63" s="39" t="s">
        <v>689</v>
      </c>
      <c r="K63" s="39" t="s">
        <v>115</v>
      </c>
      <c r="L63" s="46" t="s">
        <v>690</v>
      </c>
      <c r="M63" s="60">
        <v>49</v>
      </c>
      <c r="N63" s="46" t="s">
        <v>737</v>
      </c>
      <c r="O63" s="60">
        <v>2</v>
      </c>
      <c r="P63" s="60" t="s">
        <v>79</v>
      </c>
      <c r="Q63" s="39" t="s">
        <v>738</v>
      </c>
      <c r="R63" s="39" t="s">
        <v>712</v>
      </c>
      <c r="S63" s="72">
        <v>45383</v>
      </c>
      <c r="T63" s="72">
        <v>45657</v>
      </c>
      <c r="U63" s="46" t="s">
        <v>736</v>
      </c>
      <c r="V63" s="51" t="s">
        <v>91</v>
      </c>
      <c r="W63" s="45">
        <v>0</v>
      </c>
      <c r="X63" s="39"/>
      <c r="Y63" s="39"/>
      <c r="Z63" s="39"/>
      <c r="AA63" s="39"/>
      <c r="AB63" s="55" t="s">
        <v>713</v>
      </c>
      <c r="AC63" s="47">
        <v>1</v>
      </c>
      <c r="AD63" s="39"/>
      <c r="AE63" s="39"/>
      <c r="AF63" s="39"/>
      <c r="AG63" s="39"/>
      <c r="AH63" s="55" t="s">
        <v>91</v>
      </c>
      <c r="AI63" s="47">
        <v>0</v>
      </c>
      <c r="AJ63" s="39"/>
      <c r="AK63" s="39"/>
      <c r="AL63" s="39"/>
      <c r="AM63" s="39"/>
      <c r="AN63" s="55" t="s">
        <v>713</v>
      </c>
      <c r="AO63" s="47">
        <v>1</v>
      </c>
      <c r="AP63" s="39"/>
      <c r="AQ63" s="39"/>
      <c r="AR63" s="39"/>
      <c r="AS63" s="39"/>
      <c r="AU63" s="98">
        <v>2</v>
      </c>
      <c r="AV63" s="32"/>
      <c r="AW63" s="32"/>
      <c r="AX63" s="32"/>
    </row>
    <row r="64" spans="2:50" s="28" customFormat="1" ht="12.75" x14ac:dyDescent="0.2">
      <c r="B64" s="39" t="s">
        <v>121</v>
      </c>
      <c r="C64" s="55" t="s">
        <v>68</v>
      </c>
      <c r="D64" s="39" t="s">
        <v>177</v>
      </c>
      <c r="E64" s="55" t="s">
        <v>123</v>
      </c>
      <c r="F64" s="39" t="s">
        <v>281</v>
      </c>
      <c r="G64" s="46" t="s">
        <v>509</v>
      </c>
      <c r="H64" s="55" t="s">
        <v>678</v>
      </c>
      <c r="I64" s="55" t="s">
        <v>180</v>
      </c>
      <c r="J64" s="39" t="s">
        <v>146</v>
      </c>
      <c r="K64" s="55" t="s">
        <v>115</v>
      </c>
      <c r="L64" s="39" t="s">
        <v>77</v>
      </c>
      <c r="M64" s="95">
        <v>50</v>
      </c>
      <c r="N64" s="46" t="s">
        <v>739</v>
      </c>
      <c r="O64" s="60">
        <v>2</v>
      </c>
      <c r="P64" s="60" t="s">
        <v>79</v>
      </c>
      <c r="Q64" s="39" t="s">
        <v>740</v>
      </c>
      <c r="R64" s="39" t="s">
        <v>681</v>
      </c>
      <c r="S64" s="72">
        <v>45383</v>
      </c>
      <c r="T64" s="72">
        <v>45657</v>
      </c>
      <c r="U64" s="46" t="s">
        <v>741</v>
      </c>
      <c r="V64" s="51" t="s">
        <v>91</v>
      </c>
      <c r="W64" s="45">
        <v>0</v>
      </c>
      <c r="X64" s="39"/>
      <c r="Y64" s="39"/>
      <c r="Z64" s="39"/>
      <c r="AA64" s="39"/>
      <c r="AB64" s="55" t="s">
        <v>683</v>
      </c>
      <c r="AC64" s="47">
        <v>1</v>
      </c>
      <c r="AD64" s="39"/>
      <c r="AE64" s="39"/>
      <c r="AF64" s="39"/>
      <c r="AG64" s="39"/>
      <c r="AH64" s="55" t="s">
        <v>91</v>
      </c>
      <c r="AI64" s="47">
        <v>0</v>
      </c>
      <c r="AJ64" s="39"/>
      <c r="AK64" s="39"/>
      <c r="AL64" s="39"/>
      <c r="AM64" s="39"/>
      <c r="AN64" s="55" t="s">
        <v>683</v>
      </c>
      <c r="AO64" s="47">
        <v>1</v>
      </c>
      <c r="AP64" s="39"/>
      <c r="AQ64" s="39"/>
      <c r="AR64" s="39"/>
      <c r="AS64" s="39"/>
      <c r="AU64" s="98">
        <v>2</v>
      </c>
      <c r="AV64" s="32"/>
      <c r="AW64" s="32"/>
      <c r="AX64" s="32"/>
    </row>
    <row r="65" spans="1:50" s="28" customFormat="1" ht="12.75" x14ac:dyDescent="0.2">
      <c r="B65" s="39" t="s">
        <v>650</v>
      </c>
      <c r="C65" s="55" t="s">
        <v>634</v>
      </c>
      <c r="D65" s="39" t="s">
        <v>544</v>
      </c>
      <c r="E65" s="55" t="s">
        <v>651</v>
      </c>
      <c r="F65" s="39" t="s">
        <v>71</v>
      </c>
      <c r="G65" s="46" t="s">
        <v>509</v>
      </c>
      <c r="H65" s="39" t="s">
        <v>401</v>
      </c>
      <c r="I65" s="39" t="s">
        <v>652</v>
      </c>
      <c r="J65" s="39" t="s">
        <v>689</v>
      </c>
      <c r="K65" s="39" t="s">
        <v>115</v>
      </c>
      <c r="L65" s="46" t="s">
        <v>690</v>
      </c>
      <c r="M65" s="60">
        <v>51</v>
      </c>
      <c r="N65" s="46" t="s">
        <v>742</v>
      </c>
      <c r="O65" s="60">
        <v>2</v>
      </c>
      <c r="P65" s="60" t="s">
        <v>79</v>
      </c>
      <c r="Q65" s="39" t="s">
        <v>743</v>
      </c>
      <c r="R65" s="39" t="s">
        <v>712</v>
      </c>
      <c r="S65" s="72">
        <v>45383</v>
      </c>
      <c r="T65" s="72">
        <v>45657</v>
      </c>
      <c r="U65" s="46" t="s">
        <v>741</v>
      </c>
      <c r="V65" s="51" t="s">
        <v>91</v>
      </c>
      <c r="W65" s="45">
        <v>0</v>
      </c>
      <c r="X65" s="39"/>
      <c r="Y65" s="39"/>
      <c r="Z65" s="39"/>
      <c r="AA65" s="39"/>
      <c r="AB65" s="55" t="s">
        <v>713</v>
      </c>
      <c r="AC65" s="47">
        <v>1</v>
      </c>
      <c r="AD65" s="39"/>
      <c r="AE65" s="39"/>
      <c r="AF65" s="39"/>
      <c r="AG65" s="39"/>
      <c r="AH65" s="55" t="s">
        <v>91</v>
      </c>
      <c r="AI65" s="47">
        <v>0</v>
      </c>
      <c r="AJ65" s="39"/>
      <c r="AK65" s="39"/>
      <c r="AL65" s="39"/>
      <c r="AM65" s="39"/>
      <c r="AN65" s="55" t="s">
        <v>713</v>
      </c>
      <c r="AO65" s="47">
        <v>1</v>
      </c>
      <c r="AP65" s="39"/>
      <c r="AQ65" s="39"/>
      <c r="AR65" s="39"/>
      <c r="AS65" s="39"/>
      <c r="AU65" s="98">
        <v>2</v>
      </c>
      <c r="AV65" s="32"/>
      <c r="AW65" s="32"/>
      <c r="AX65" s="32"/>
    </row>
    <row r="66" spans="1:50" s="28" customFormat="1" ht="12.75" x14ac:dyDescent="0.2">
      <c r="B66" s="39" t="s">
        <v>121</v>
      </c>
      <c r="C66" s="55" t="s">
        <v>68</v>
      </c>
      <c r="D66" s="39" t="s">
        <v>177</v>
      </c>
      <c r="E66" s="55" t="s">
        <v>123</v>
      </c>
      <c r="F66" s="39" t="s">
        <v>281</v>
      </c>
      <c r="G66" s="46" t="s">
        <v>509</v>
      </c>
      <c r="H66" s="55" t="s">
        <v>678</v>
      </c>
      <c r="I66" s="55" t="s">
        <v>180</v>
      </c>
      <c r="J66" s="39" t="s">
        <v>146</v>
      </c>
      <c r="K66" s="55" t="s">
        <v>115</v>
      </c>
      <c r="L66" s="39" t="s">
        <v>77</v>
      </c>
      <c r="M66" s="95">
        <v>52</v>
      </c>
      <c r="N66" s="46" t="s">
        <v>744</v>
      </c>
      <c r="O66" s="60">
        <v>2</v>
      </c>
      <c r="P66" s="60" t="s">
        <v>79</v>
      </c>
      <c r="Q66" s="39" t="s">
        <v>745</v>
      </c>
      <c r="R66" s="39" t="s">
        <v>681</v>
      </c>
      <c r="S66" s="72">
        <v>45383</v>
      </c>
      <c r="T66" s="72">
        <v>45657</v>
      </c>
      <c r="U66" s="46" t="s">
        <v>746</v>
      </c>
      <c r="V66" s="51" t="s">
        <v>91</v>
      </c>
      <c r="W66" s="45">
        <v>0</v>
      </c>
      <c r="X66" s="39"/>
      <c r="Y66" s="39"/>
      <c r="Z66" s="39"/>
      <c r="AA66" s="39"/>
      <c r="AB66" s="55" t="s">
        <v>683</v>
      </c>
      <c r="AC66" s="47">
        <v>1</v>
      </c>
      <c r="AD66" s="39"/>
      <c r="AE66" s="39"/>
      <c r="AF66" s="39"/>
      <c r="AG66" s="39"/>
      <c r="AH66" s="55" t="s">
        <v>91</v>
      </c>
      <c r="AI66" s="47">
        <v>0</v>
      </c>
      <c r="AJ66" s="39"/>
      <c r="AK66" s="39"/>
      <c r="AL66" s="39"/>
      <c r="AM66" s="39"/>
      <c r="AN66" s="55" t="s">
        <v>683</v>
      </c>
      <c r="AO66" s="47">
        <v>1</v>
      </c>
      <c r="AP66" s="39"/>
      <c r="AQ66" s="39"/>
      <c r="AR66" s="39"/>
      <c r="AS66" s="39"/>
      <c r="AU66" s="98">
        <v>2</v>
      </c>
      <c r="AV66" s="32"/>
      <c r="AW66" s="32"/>
      <c r="AX66" s="32"/>
    </row>
    <row r="67" spans="1:50" s="28" customFormat="1" ht="12.75" x14ac:dyDescent="0.2">
      <c r="B67" s="39" t="s">
        <v>650</v>
      </c>
      <c r="C67" s="55" t="s">
        <v>634</v>
      </c>
      <c r="D67" s="39" t="s">
        <v>544</v>
      </c>
      <c r="E67" s="55" t="s">
        <v>651</v>
      </c>
      <c r="F67" s="39" t="s">
        <v>71</v>
      </c>
      <c r="G67" s="46" t="s">
        <v>509</v>
      </c>
      <c r="H67" s="39" t="s">
        <v>401</v>
      </c>
      <c r="I67" s="39" t="s">
        <v>652</v>
      </c>
      <c r="J67" s="39" t="s">
        <v>689</v>
      </c>
      <c r="K67" s="39" t="s">
        <v>115</v>
      </c>
      <c r="L67" s="46" t="s">
        <v>690</v>
      </c>
      <c r="M67" s="60">
        <v>53</v>
      </c>
      <c r="N67" s="46" t="s">
        <v>747</v>
      </c>
      <c r="O67" s="60">
        <v>2</v>
      </c>
      <c r="P67" s="60" t="s">
        <v>79</v>
      </c>
      <c r="Q67" s="39" t="s">
        <v>748</v>
      </c>
      <c r="R67" s="39" t="s">
        <v>712</v>
      </c>
      <c r="S67" s="72">
        <v>45383</v>
      </c>
      <c r="T67" s="72">
        <v>45657</v>
      </c>
      <c r="U67" s="46" t="s">
        <v>746</v>
      </c>
      <c r="V67" s="51" t="s">
        <v>91</v>
      </c>
      <c r="W67" s="45">
        <v>0</v>
      </c>
      <c r="X67" s="39"/>
      <c r="Y67" s="39"/>
      <c r="Z67" s="39"/>
      <c r="AA67" s="39"/>
      <c r="AB67" s="55" t="s">
        <v>713</v>
      </c>
      <c r="AC67" s="47">
        <v>1</v>
      </c>
      <c r="AD67" s="39"/>
      <c r="AE67" s="39"/>
      <c r="AF67" s="39"/>
      <c r="AG67" s="39"/>
      <c r="AH67" s="55" t="s">
        <v>91</v>
      </c>
      <c r="AI67" s="47">
        <v>0</v>
      </c>
      <c r="AJ67" s="39"/>
      <c r="AK67" s="39"/>
      <c r="AL67" s="39"/>
      <c r="AM67" s="39"/>
      <c r="AN67" s="55" t="s">
        <v>713</v>
      </c>
      <c r="AO67" s="47">
        <v>1</v>
      </c>
      <c r="AP67" s="39"/>
      <c r="AQ67" s="39"/>
      <c r="AR67" s="39"/>
      <c r="AS67" s="39"/>
      <c r="AU67" s="98">
        <v>2</v>
      </c>
      <c r="AV67" s="32"/>
      <c r="AW67" s="32"/>
      <c r="AX67" s="32"/>
    </row>
    <row r="68" spans="1:50" s="28" customFormat="1" ht="12.75" x14ac:dyDescent="0.2">
      <c r="B68" s="39" t="s">
        <v>121</v>
      </c>
      <c r="C68" s="55" t="s">
        <v>68</v>
      </c>
      <c r="D68" s="39" t="s">
        <v>177</v>
      </c>
      <c r="E68" s="55" t="s">
        <v>123</v>
      </c>
      <c r="F68" s="39" t="s">
        <v>281</v>
      </c>
      <c r="G68" s="46" t="s">
        <v>509</v>
      </c>
      <c r="H68" s="55" t="s">
        <v>678</v>
      </c>
      <c r="I68" s="55" t="s">
        <v>180</v>
      </c>
      <c r="J68" s="39" t="s">
        <v>146</v>
      </c>
      <c r="K68" s="55" t="s">
        <v>115</v>
      </c>
      <c r="L68" s="39" t="s">
        <v>77</v>
      </c>
      <c r="M68" s="95">
        <v>54</v>
      </c>
      <c r="N68" s="46" t="s">
        <v>749</v>
      </c>
      <c r="O68" s="60">
        <v>2</v>
      </c>
      <c r="P68" s="60" t="s">
        <v>79</v>
      </c>
      <c r="Q68" s="39" t="s">
        <v>750</v>
      </c>
      <c r="R68" s="39" t="s">
        <v>681</v>
      </c>
      <c r="S68" s="72">
        <v>45383</v>
      </c>
      <c r="T68" s="72">
        <v>45657</v>
      </c>
      <c r="U68" s="46" t="s">
        <v>751</v>
      </c>
      <c r="V68" s="51" t="s">
        <v>91</v>
      </c>
      <c r="W68" s="45">
        <v>0</v>
      </c>
      <c r="X68" s="39"/>
      <c r="Y68" s="39"/>
      <c r="Z68" s="39"/>
      <c r="AA68" s="39"/>
      <c r="AB68" s="55" t="s">
        <v>683</v>
      </c>
      <c r="AC68" s="47">
        <v>1</v>
      </c>
      <c r="AD68" s="39"/>
      <c r="AE68" s="39"/>
      <c r="AF68" s="39"/>
      <c r="AG68" s="39"/>
      <c r="AH68" s="55" t="s">
        <v>91</v>
      </c>
      <c r="AI68" s="47">
        <v>0</v>
      </c>
      <c r="AJ68" s="39"/>
      <c r="AK68" s="39"/>
      <c r="AL68" s="39"/>
      <c r="AM68" s="39"/>
      <c r="AN68" s="55" t="s">
        <v>683</v>
      </c>
      <c r="AO68" s="47">
        <v>1</v>
      </c>
      <c r="AP68" s="39"/>
      <c r="AQ68" s="39"/>
      <c r="AR68" s="39"/>
      <c r="AS68" s="39"/>
      <c r="AU68" s="98">
        <v>2</v>
      </c>
      <c r="AV68" s="32"/>
      <c r="AW68" s="32"/>
      <c r="AX68" s="32"/>
    </row>
    <row r="69" spans="1:50" s="28" customFormat="1" ht="12.75" x14ac:dyDescent="0.2">
      <c r="B69" s="39" t="s">
        <v>650</v>
      </c>
      <c r="C69" s="55" t="s">
        <v>634</v>
      </c>
      <c r="D69" s="39" t="s">
        <v>544</v>
      </c>
      <c r="E69" s="55" t="s">
        <v>651</v>
      </c>
      <c r="F69" s="39" t="s">
        <v>71</v>
      </c>
      <c r="G69" s="46" t="s">
        <v>509</v>
      </c>
      <c r="H69" s="39" t="s">
        <v>401</v>
      </c>
      <c r="I69" s="39" t="s">
        <v>652</v>
      </c>
      <c r="J69" s="39" t="s">
        <v>689</v>
      </c>
      <c r="K69" s="39" t="s">
        <v>115</v>
      </c>
      <c r="L69" s="46" t="s">
        <v>690</v>
      </c>
      <c r="M69" s="60">
        <v>55</v>
      </c>
      <c r="N69" s="46" t="s">
        <v>752</v>
      </c>
      <c r="O69" s="60">
        <v>2</v>
      </c>
      <c r="P69" s="60" t="s">
        <v>79</v>
      </c>
      <c r="Q69" s="39" t="s">
        <v>753</v>
      </c>
      <c r="R69" s="39" t="s">
        <v>712</v>
      </c>
      <c r="S69" s="72">
        <v>45383</v>
      </c>
      <c r="T69" s="72">
        <v>45657</v>
      </c>
      <c r="U69" s="46" t="s">
        <v>751</v>
      </c>
      <c r="V69" s="51" t="s">
        <v>91</v>
      </c>
      <c r="W69" s="45">
        <v>0</v>
      </c>
      <c r="X69" s="39"/>
      <c r="Y69" s="39"/>
      <c r="Z69" s="39"/>
      <c r="AA69" s="39"/>
      <c r="AB69" s="55" t="s">
        <v>713</v>
      </c>
      <c r="AC69" s="47">
        <v>1</v>
      </c>
      <c r="AD69" s="39"/>
      <c r="AE69" s="39"/>
      <c r="AF69" s="39"/>
      <c r="AG69" s="39"/>
      <c r="AH69" s="55" t="s">
        <v>91</v>
      </c>
      <c r="AI69" s="47">
        <v>0</v>
      </c>
      <c r="AJ69" s="39"/>
      <c r="AK69" s="39"/>
      <c r="AL69" s="39"/>
      <c r="AM69" s="39"/>
      <c r="AN69" s="55" t="s">
        <v>713</v>
      </c>
      <c r="AO69" s="47">
        <v>1</v>
      </c>
      <c r="AP69" s="39"/>
      <c r="AQ69" s="39"/>
      <c r="AR69" s="39"/>
      <c r="AS69" s="39"/>
      <c r="AU69" s="98">
        <v>2</v>
      </c>
      <c r="AV69" s="32"/>
      <c r="AW69" s="32"/>
      <c r="AX69" s="32"/>
    </row>
    <row r="70" spans="1:50" s="28" customFormat="1" ht="12.75" x14ac:dyDescent="0.2">
      <c r="B70" s="39" t="s">
        <v>121</v>
      </c>
      <c r="C70" s="55" t="s">
        <v>68</v>
      </c>
      <c r="D70" s="39" t="s">
        <v>177</v>
      </c>
      <c r="E70" s="55" t="s">
        <v>123</v>
      </c>
      <c r="F70" s="39" t="s">
        <v>281</v>
      </c>
      <c r="G70" s="46" t="s">
        <v>509</v>
      </c>
      <c r="H70" s="55" t="s">
        <v>678</v>
      </c>
      <c r="I70" s="55" t="s">
        <v>180</v>
      </c>
      <c r="J70" s="39" t="s">
        <v>146</v>
      </c>
      <c r="K70" s="55" t="s">
        <v>115</v>
      </c>
      <c r="L70" s="39" t="s">
        <v>77</v>
      </c>
      <c r="M70" s="95">
        <v>56</v>
      </c>
      <c r="N70" s="46" t="s">
        <v>754</v>
      </c>
      <c r="O70" s="60">
        <v>2</v>
      </c>
      <c r="P70" s="60" t="s">
        <v>79</v>
      </c>
      <c r="Q70" s="39" t="s">
        <v>755</v>
      </c>
      <c r="R70" s="39" t="s">
        <v>681</v>
      </c>
      <c r="S70" s="72">
        <v>45383</v>
      </c>
      <c r="T70" s="72">
        <v>45657</v>
      </c>
      <c r="U70" s="46" t="s">
        <v>756</v>
      </c>
      <c r="V70" s="51" t="s">
        <v>91</v>
      </c>
      <c r="W70" s="45">
        <v>0</v>
      </c>
      <c r="X70" s="39"/>
      <c r="Y70" s="39"/>
      <c r="Z70" s="39"/>
      <c r="AA70" s="39"/>
      <c r="AB70" s="55" t="s">
        <v>683</v>
      </c>
      <c r="AC70" s="47">
        <v>1</v>
      </c>
      <c r="AD70" s="39"/>
      <c r="AE70" s="39"/>
      <c r="AF70" s="39"/>
      <c r="AG70" s="39"/>
      <c r="AH70" s="55" t="s">
        <v>91</v>
      </c>
      <c r="AI70" s="47">
        <v>0</v>
      </c>
      <c r="AJ70" s="39"/>
      <c r="AK70" s="39"/>
      <c r="AL70" s="39"/>
      <c r="AM70" s="39"/>
      <c r="AN70" s="55" t="s">
        <v>683</v>
      </c>
      <c r="AO70" s="47">
        <v>1</v>
      </c>
      <c r="AP70" s="39"/>
      <c r="AQ70" s="39"/>
      <c r="AR70" s="39"/>
      <c r="AS70" s="39"/>
      <c r="AU70" s="98">
        <v>2</v>
      </c>
      <c r="AV70" s="32"/>
      <c r="AW70" s="32"/>
      <c r="AX70" s="32"/>
    </row>
    <row r="71" spans="1:50" s="28" customFormat="1" ht="12.75" x14ac:dyDescent="0.2">
      <c r="B71" s="39" t="s">
        <v>650</v>
      </c>
      <c r="C71" s="55" t="s">
        <v>634</v>
      </c>
      <c r="D71" s="39" t="s">
        <v>544</v>
      </c>
      <c r="E71" s="55" t="s">
        <v>651</v>
      </c>
      <c r="F71" s="39" t="s">
        <v>71</v>
      </c>
      <c r="G71" s="46" t="s">
        <v>509</v>
      </c>
      <c r="H71" s="39" t="s">
        <v>401</v>
      </c>
      <c r="I71" s="39" t="s">
        <v>652</v>
      </c>
      <c r="J71" s="39" t="s">
        <v>689</v>
      </c>
      <c r="K71" s="39" t="s">
        <v>115</v>
      </c>
      <c r="L71" s="46" t="s">
        <v>690</v>
      </c>
      <c r="M71" s="60">
        <v>57</v>
      </c>
      <c r="N71" s="46" t="s">
        <v>757</v>
      </c>
      <c r="O71" s="60">
        <v>2</v>
      </c>
      <c r="P71" s="60" t="s">
        <v>79</v>
      </c>
      <c r="Q71" s="39" t="s">
        <v>758</v>
      </c>
      <c r="R71" s="39" t="s">
        <v>712</v>
      </c>
      <c r="S71" s="72">
        <v>45383</v>
      </c>
      <c r="T71" s="72">
        <v>45657</v>
      </c>
      <c r="U71" s="46" t="s">
        <v>756</v>
      </c>
      <c r="V71" s="51" t="s">
        <v>91</v>
      </c>
      <c r="W71" s="45">
        <v>0</v>
      </c>
      <c r="X71" s="39"/>
      <c r="Y71" s="39"/>
      <c r="Z71" s="39"/>
      <c r="AA71" s="39"/>
      <c r="AB71" s="55" t="s">
        <v>713</v>
      </c>
      <c r="AC71" s="47">
        <v>1</v>
      </c>
      <c r="AD71" s="39"/>
      <c r="AE71" s="39"/>
      <c r="AF71" s="39"/>
      <c r="AG71" s="39"/>
      <c r="AH71" s="55" t="s">
        <v>91</v>
      </c>
      <c r="AI71" s="47">
        <v>0</v>
      </c>
      <c r="AJ71" s="39"/>
      <c r="AK71" s="39"/>
      <c r="AL71" s="39"/>
      <c r="AM71" s="39"/>
      <c r="AN71" s="55" t="s">
        <v>713</v>
      </c>
      <c r="AO71" s="47">
        <v>1</v>
      </c>
      <c r="AP71" s="39"/>
      <c r="AQ71" s="39"/>
      <c r="AR71" s="39"/>
      <c r="AS71" s="39"/>
      <c r="AU71" s="98">
        <v>2</v>
      </c>
      <c r="AV71" s="32"/>
      <c r="AW71" s="32"/>
      <c r="AX71" s="32"/>
    </row>
    <row r="72" spans="1:50" s="28" customFormat="1" ht="12.75" x14ac:dyDescent="0.2">
      <c r="B72" s="39" t="s">
        <v>121</v>
      </c>
      <c r="C72" s="55" t="s">
        <v>68</v>
      </c>
      <c r="D72" s="39" t="s">
        <v>177</v>
      </c>
      <c r="E72" s="55" t="s">
        <v>123</v>
      </c>
      <c r="F72" s="39" t="s">
        <v>281</v>
      </c>
      <c r="G72" s="46" t="s">
        <v>509</v>
      </c>
      <c r="H72" s="55" t="s">
        <v>678</v>
      </c>
      <c r="I72" s="55" t="s">
        <v>180</v>
      </c>
      <c r="J72" s="39" t="s">
        <v>146</v>
      </c>
      <c r="K72" s="55" t="s">
        <v>115</v>
      </c>
      <c r="L72" s="39" t="s">
        <v>77</v>
      </c>
      <c r="M72" s="95">
        <v>58</v>
      </c>
      <c r="N72" s="46" t="s">
        <v>759</v>
      </c>
      <c r="O72" s="60">
        <v>2</v>
      </c>
      <c r="P72" s="60" t="s">
        <v>79</v>
      </c>
      <c r="Q72" s="39" t="s">
        <v>760</v>
      </c>
      <c r="R72" s="39" t="s">
        <v>681</v>
      </c>
      <c r="S72" s="72">
        <v>45383</v>
      </c>
      <c r="T72" s="72">
        <v>45657</v>
      </c>
      <c r="U72" s="46" t="s">
        <v>761</v>
      </c>
      <c r="V72" s="51" t="s">
        <v>91</v>
      </c>
      <c r="W72" s="45">
        <v>0</v>
      </c>
      <c r="X72" s="39"/>
      <c r="Y72" s="39"/>
      <c r="Z72" s="39"/>
      <c r="AA72" s="39"/>
      <c r="AB72" s="55" t="s">
        <v>683</v>
      </c>
      <c r="AC72" s="47">
        <v>1</v>
      </c>
      <c r="AD72" s="39"/>
      <c r="AE72" s="39"/>
      <c r="AF72" s="39"/>
      <c r="AG72" s="39"/>
      <c r="AH72" s="55" t="s">
        <v>91</v>
      </c>
      <c r="AI72" s="47">
        <v>0</v>
      </c>
      <c r="AJ72" s="39"/>
      <c r="AK72" s="39"/>
      <c r="AL72" s="39"/>
      <c r="AM72" s="39"/>
      <c r="AN72" s="55" t="s">
        <v>683</v>
      </c>
      <c r="AO72" s="47">
        <v>1</v>
      </c>
      <c r="AP72" s="39"/>
      <c r="AQ72" s="39"/>
      <c r="AR72" s="39"/>
      <c r="AS72" s="39"/>
      <c r="AU72" s="98">
        <v>2</v>
      </c>
      <c r="AV72" s="32"/>
      <c r="AW72" s="32"/>
      <c r="AX72" s="32"/>
    </row>
    <row r="73" spans="1:50" s="28" customFormat="1" ht="12.75" x14ac:dyDescent="0.2">
      <c r="B73" s="39" t="s">
        <v>650</v>
      </c>
      <c r="C73" s="55" t="s">
        <v>634</v>
      </c>
      <c r="D73" s="39" t="s">
        <v>544</v>
      </c>
      <c r="E73" s="55" t="s">
        <v>651</v>
      </c>
      <c r="F73" s="39" t="s">
        <v>71</v>
      </c>
      <c r="G73" s="46" t="s">
        <v>509</v>
      </c>
      <c r="H73" s="39" t="s">
        <v>401</v>
      </c>
      <c r="I73" s="39" t="s">
        <v>652</v>
      </c>
      <c r="J73" s="39" t="s">
        <v>689</v>
      </c>
      <c r="K73" s="39" t="s">
        <v>115</v>
      </c>
      <c r="L73" s="46" t="s">
        <v>690</v>
      </c>
      <c r="M73" s="60">
        <v>59</v>
      </c>
      <c r="N73" s="46" t="s">
        <v>762</v>
      </c>
      <c r="O73" s="60">
        <v>2</v>
      </c>
      <c r="P73" s="60" t="s">
        <v>79</v>
      </c>
      <c r="Q73" s="39" t="s">
        <v>763</v>
      </c>
      <c r="R73" s="39" t="s">
        <v>712</v>
      </c>
      <c r="S73" s="72">
        <v>45383</v>
      </c>
      <c r="T73" s="72">
        <v>45657</v>
      </c>
      <c r="U73" s="46" t="s">
        <v>761</v>
      </c>
      <c r="V73" s="51" t="s">
        <v>91</v>
      </c>
      <c r="W73" s="45">
        <v>0</v>
      </c>
      <c r="X73" s="39"/>
      <c r="Y73" s="39"/>
      <c r="Z73" s="39"/>
      <c r="AA73" s="39"/>
      <c r="AB73" s="55" t="s">
        <v>713</v>
      </c>
      <c r="AC73" s="47">
        <v>1</v>
      </c>
      <c r="AD73" s="39"/>
      <c r="AE73" s="39"/>
      <c r="AF73" s="39"/>
      <c r="AG73" s="39"/>
      <c r="AH73" s="55" t="s">
        <v>91</v>
      </c>
      <c r="AI73" s="47">
        <v>0</v>
      </c>
      <c r="AJ73" s="39"/>
      <c r="AK73" s="39"/>
      <c r="AL73" s="39"/>
      <c r="AM73" s="39"/>
      <c r="AN73" s="55" t="s">
        <v>713</v>
      </c>
      <c r="AO73" s="47">
        <v>1</v>
      </c>
      <c r="AP73" s="39"/>
      <c r="AQ73" s="39"/>
      <c r="AR73" s="39"/>
      <c r="AS73" s="39"/>
      <c r="AU73" s="98">
        <v>2</v>
      </c>
      <c r="AV73" s="32"/>
      <c r="AW73" s="32"/>
      <c r="AX73" s="32"/>
    </row>
    <row r="74" spans="1:50" s="28" customFormat="1" ht="12.75" x14ac:dyDescent="0.2">
      <c r="B74" s="39" t="s">
        <v>121</v>
      </c>
      <c r="C74" s="55" t="s">
        <v>68</v>
      </c>
      <c r="D74" s="39" t="s">
        <v>177</v>
      </c>
      <c r="E74" s="55" t="s">
        <v>123</v>
      </c>
      <c r="F74" s="39" t="s">
        <v>281</v>
      </c>
      <c r="G74" s="46" t="s">
        <v>509</v>
      </c>
      <c r="H74" s="55" t="s">
        <v>678</v>
      </c>
      <c r="I74" s="55" t="s">
        <v>180</v>
      </c>
      <c r="J74" s="39" t="s">
        <v>146</v>
      </c>
      <c r="K74" s="55" t="s">
        <v>115</v>
      </c>
      <c r="L74" s="39" t="s">
        <v>77</v>
      </c>
      <c r="M74" s="95">
        <v>60</v>
      </c>
      <c r="N74" s="46" t="s">
        <v>764</v>
      </c>
      <c r="O74" s="60">
        <v>2</v>
      </c>
      <c r="P74" s="60" t="s">
        <v>79</v>
      </c>
      <c r="Q74" s="39" t="s">
        <v>765</v>
      </c>
      <c r="R74" s="39" t="s">
        <v>681</v>
      </c>
      <c r="S74" s="72">
        <v>45383</v>
      </c>
      <c r="T74" s="72">
        <v>45657</v>
      </c>
      <c r="U74" s="46" t="s">
        <v>766</v>
      </c>
      <c r="V74" s="51" t="s">
        <v>91</v>
      </c>
      <c r="W74" s="45">
        <v>0</v>
      </c>
      <c r="X74" s="39"/>
      <c r="Y74" s="39"/>
      <c r="Z74" s="39"/>
      <c r="AA74" s="39"/>
      <c r="AB74" s="55" t="s">
        <v>683</v>
      </c>
      <c r="AC74" s="47">
        <v>1</v>
      </c>
      <c r="AD74" s="39"/>
      <c r="AE74" s="39"/>
      <c r="AF74" s="39"/>
      <c r="AG74" s="39"/>
      <c r="AH74" s="55" t="s">
        <v>91</v>
      </c>
      <c r="AI74" s="47">
        <v>0</v>
      </c>
      <c r="AJ74" s="39"/>
      <c r="AK74" s="39"/>
      <c r="AL74" s="39"/>
      <c r="AM74" s="39"/>
      <c r="AN74" s="55" t="s">
        <v>683</v>
      </c>
      <c r="AO74" s="47">
        <v>1</v>
      </c>
      <c r="AP74" s="39"/>
      <c r="AQ74" s="39"/>
      <c r="AR74" s="39"/>
      <c r="AS74" s="39"/>
      <c r="AU74" s="98">
        <v>2</v>
      </c>
      <c r="AV74" s="32"/>
      <c r="AW74" s="32"/>
      <c r="AX74" s="32"/>
    </row>
    <row r="75" spans="1:50" s="34" customFormat="1" ht="12.75" x14ac:dyDescent="0.2">
      <c r="A75" s="28"/>
      <c r="B75" s="39" t="s">
        <v>650</v>
      </c>
      <c r="C75" s="55" t="s">
        <v>634</v>
      </c>
      <c r="D75" s="39" t="s">
        <v>544</v>
      </c>
      <c r="E75" s="55" t="s">
        <v>651</v>
      </c>
      <c r="F75" s="39" t="s">
        <v>71</v>
      </c>
      <c r="G75" s="46" t="s">
        <v>509</v>
      </c>
      <c r="H75" s="39" t="s">
        <v>401</v>
      </c>
      <c r="I75" s="39" t="s">
        <v>652</v>
      </c>
      <c r="J75" s="39" t="s">
        <v>689</v>
      </c>
      <c r="K75" s="39" t="s">
        <v>115</v>
      </c>
      <c r="L75" s="46" t="s">
        <v>690</v>
      </c>
      <c r="M75" s="60">
        <v>61</v>
      </c>
      <c r="N75" s="46" t="s">
        <v>767</v>
      </c>
      <c r="O75" s="60">
        <v>2</v>
      </c>
      <c r="P75" s="60" t="s">
        <v>79</v>
      </c>
      <c r="Q75" s="39" t="s">
        <v>768</v>
      </c>
      <c r="R75" s="39" t="s">
        <v>712</v>
      </c>
      <c r="S75" s="72">
        <v>45383</v>
      </c>
      <c r="T75" s="72">
        <v>45657</v>
      </c>
      <c r="U75" s="46" t="s">
        <v>766</v>
      </c>
      <c r="V75" s="51" t="s">
        <v>91</v>
      </c>
      <c r="W75" s="45">
        <v>0</v>
      </c>
      <c r="X75" s="39"/>
      <c r="Y75" s="39"/>
      <c r="Z75" s="39"/>
      <c r="AA75" s="39"/>
      <c r="AB75" s="55" t="s">
        <v>713</v>
      </c>
      <c r="AC75" s="47">
        <v>1</v>
      </c>
      <c r="AD75" s="39"/>
      <c r="AE75" s="39"/>
      <c r="AF75" s="39"/>
      <c r="AG75" s="39"/>
      <c r="AH75" s="55" t="s">
        <v>91</v>
      </c>
      <c r="AI75" s="47">
        <v>0</v>
      </c>
      <c r="AJ75" s="39"/>
      <c r="AK75" s="39"/>
      <c r="AL75" s="39"/>
      <c r="AM75" s="39"/>
      <c r="AN75" s="55" t="s">
        <v>713</v>
      </c>
      <c r="AO75" s="47">
        <v>1</v>
      </c>
      <c r="AP75" s="39"/>
      <c r="AQ75" s="39"/>
      <c r="AR75" s="39"/>
      <c r="AS75" s="39"/>
      <c r="AT75" s="28"/>
      <c r="AU75" s="98">
        <v>2</v>
      </c>
      <c r="AV75" s="32"/>
      <c r="AW75" s="32"/>
      <c r="AX75" s="32"/>
    </row>
    <row r="76" spans="1:50" s="34" customFormat="1" ht="12.75" x14ac:dyDescent="0.2">
      <c r="A76" s="28"/>
      <c r="B76" s="39" t="s">
        <v>121</v>
      </c>
      <c r="C76" s="55" t="s">
        <v>68</v>
      </c>
      <c r="D76" s="39" t="s">
        <v>177</v>
      </c>
      <c r="E76" s="55" t="s">
        <v>123</v>
      </c>
      <c r="F76" s="39" t="s">
        <v>281</v>
      </c>
      <c r="G76" s="46" t="s">
        <v>509</v>
      </c>
      <c r="H76" s="55" t="s">
        <v>678</v>
      </c>
      <c r="I76" s="55" t="s">
        <v>180</v>
      </c>
      <c r="J76" s="39" t="s">
        <v>146</v>
      </c>
      <c r="K76" s="55" t="s">
        <v>115</v>
      </c>
      <c r="L76" s="39" t="s">
        <v>77</v>
      </c>
      <c r="M76" s="95">
        <v>62</v>
      </c>
      <c r="N76" s="46" t="s">
        <v>769</v>
      </c>
      <c r="O76" s="60">
        <v>2</v>
      </c>
      <c r="P76" s="60" t="s">
        <v>79</v>
      </c>
      <c r="Q76" s="39" t="s">
        <v>770</v>
      </c>
      <c r="R76" s="39" t="s">
        <v>681</v>
      </c>
      <c r="S76" s="72">
        <v>45383</v>
      </c>
      <c r="T76" s="72">
        <v>45657</v>
      </c>
      <c r="U76" s="46" t="s">
        <v>771</v>
      </c>
      <c r="V76" s="51" t="s">
        <v>91</v>
      </c>
      <c r="W76" s="45">
        <v>0</v>
      </c>
      <c r="X76" s="39"/>
      <c r="Y76" s="39"/>
      <c r="Z76" s="39"/>
      <c r="AA76" s="39"/>
      <c r="AB76" s="55" t="s">
        <v>683</v>
      </c>
      <c r="AC76" s="47">
        <v>1</v>
      </c>
      <c r="AD76" s="39"/>
      <c r="AE76" s="39"/>
      <c r="AF76" s="39"/>
      <c r="AG76" s="39"/>
      <c r="AH76" s="55" t="s">
        <v>91</v>
      </c>
      <c r="AI76" s="47">
        <v>0</v>
      </c>
      <c r="AJ76" s="39"/>
      <c r="AK76" s="39"/>
      <c r="AL76" s="39"/>
      <c r="AM76" s="39"/>
      <c r="AN76" s="55" t="s">
        <v>683</v>
      </c>
      <c r="AO76" s="47">
        <v>1</v>
      </c>
      <c r="AP76" s="39"/>
      <c r="AQ76" s="39"/>
      <c r="AR76" s="39"/>
      <c r="AS76" s="39"/>
      <c r="AT76" s="28"/>
      <c r="AU76" s="98">
        <v>2</v>
      </c>
      <c r="AV76" s="32"/>
      <c r="AW76" s="32"/>
      <c r="AX76" s="32"/>
    </row>
    <row r="77" spans="1:50" s="34" customFormat="1" ht="12.75" x14ac:dyDescent="0.2">
      <c r="A77" s="28"/>
      <c r="B77" s="39" t="s">
        <v>650</v>
      </c>
      <c r="C77" s="55" t="s">
        <v>634</v>
      </c>
      <c r="D77" s="39" t="s">
        <v>544</v>
      </c>
      <c r="E77" s="55" t="s">
        <v>651</v>
      </c>
      <c r="F77" s="39" t="s">
        <v>71</v>
      </c>
      <c r="G77" s="46" t="s">
        <v>509</v>
      </c>
      <c r="H77" s="39" t="s">
        <v>401</v>
      </c>
      <c r="I77" s="39" t="s">
        <v>652</v>
      </c>
      <c r="J77" s="39" t="s">
        <v>689</v>
      </c>
      <c r="K77" s="39" t="s">
        <v>115</v>
      </c>
      <c r="L77" s="46" t="s">
        <v>690</v>
      </c>
      <c r="M77" s="60">
        <v>63</v>
      </c>
      <c r="N77" s="46" t="s">
        <v>772</v>
      </c>
      <c r="O77" s="60">
        <v>2</v>
      </c>
      <c r="P77" s="60" t="s">
        <v>79</v>
      </c>
      <c r="Q77" s="39" t="s">
        <v>773</v>
      </c>
      <c r="R77" s="39" t="s">
        <v>712</v>
      </c>
      <c r="S77" s="72">
        <v>45383</v>
      </c>
      <c r="T77" s="72">
        <v>45657</v>
      </c>
      <c r="U77" s="46" t="s">
        <v>771</v>
      </c>
      <c r="V77" s="51" t="s">
        <v>91</v>
      </c>
      <c r="W77" s="45">
        <v>0</v>
      </c>
      <c r="X77" s="39"/>
      <c r="Y77" s="39"/>
      <c r="Z77" s="39"/>
      <c r="AA77" s="39"/>
      <c r="AB77" s="55" t="s">
        <v>713</v>
      </c>
      <c r="AC77" s="47">
        <v>1</v>
      </c>
      <c r="AD77" s="39"/>
      <c r="AE77" s="39"/>
      <c r="AF77" s="39"/>
      <c r="AG77" s="39"/>
      <c r="AH77" s="55" t="s">
        <v>91</v>
      </c>
      <c r="AI77" s="47">
        <v>0</v>
      </c>
      <c r="AJ77" s="39"/>
      <c r="AK77" s="39"/>
      <c r="AL77" s="39"/>
      <c r="AM77" s="39"/>
      <c r="AN77" s="55" t="s">
        <v>713</v>
      </c>
      <c r="AO77" s="47">
        <v>1</v>
      </c>
      <c r="AP77" s="39"/>
      <c r="AQ77" s="39"/>
      <c r="AR77" s="39"/>
      <c r="AS77" s="39"/>
      <c r="AT77" s="28"/>
      <c r="AU77" s="98">
        <v>2</v>
      </c>
      <c r="AV77" s="32"/>
      <c r="AW77" s="32"/>
      <c r="AX77" s="32"/>
    </row>
    <row r="78" spans="1:50" s="34" customFormat="1" ht="12.75" x14ac:dyDescent="0.2">
      <c r="A78" s="28"/>
      <c r="B78" s="39" t="s">
        <v>121</v>
      </c>
      <c r="C78" s="55" t="s">
        <v>68</v>
      </c>
      <c r="D78" s="39" t="s">
        <v>177</v>
      </c>
      <c r="E78" s="55" t="s">
        <v>123</v>
      </c>
      <c r="F78" s="39" t="s">
        <v>281</v>
      </c>
      <c r="G78" s="46" t="s">
        <v>509</v>
      </c>
      <c r="H78" s="55" t="s">
        <v>678</v>
      </c>
      <c r="I78" s="55" t="s">
        <v>180</v>
      </c>
      <c r="J78" s="39" t="s">
        <v>146</v>
      </c>
      <c r="K78" s="55" t="s">
        <v>115</v>
      </c>
      <c r="L78" s="39" t="s">
        <v>77</v>
      </c>
      <c r="M78" s="95">
        <v>64</v>
      </c>
      <c r="N78" s="46" t="s">
        <v>774</v>
      </c>
      <c r="O78" s="60">
        <v>2</v>
      </c>
      <c r="P78" s="60" t="s">
        <v>79</v>
      </c>
      <c r="Q78" s="39" t="s">
        <v>775</v>
      </c>
      <c r="R78" s="39" t="s">
        <v>681</v>
      </c>
      <c r="S78" s="72">
        <v>45383</v>
      </c>
      <c r="T78" s="72">
        <v>45657</v>
      </c>
      <c r="U78" s="46" t="s">
        <v>776</v>
      </c>
      <c r="V78" s="51" t="s">
        <v>91</v>
      </c>
      <c r="W78" s="45">
        <v>0</v>
      </c>
      <c r="X78" s="39"/>
      <c r="Y78" s="39"/>
      <c r="Z78" s="39"/>
      <c r="AA78" s="39"/>
      <c r="AB78" s="55" t="s">
        <v>683</v>
      </c>
      <c r="AC78" s="47">
        <v>1</v>
      </c>
      <c r="AD78" s="39"/>
      <c r="AE78" s="39"/>
      <c r="AF78" s="39"/>
      <c r="AG78" s="39"/>
      <c r="AH78" s="55" t="s">
        <v>91</v>
      </c>
      <c r="AI78" s="47">
        <v>0</v>
      </c>
      <c r="AJ78" s="39"/>
      <c r="AK78" s="39"/>
      <c r="AL78" s="39"/>
      <c r="AM78" s="39"/>
      <c r="AN78" s="55" t="s">
        <v>683</v>
      </c>
      <c r="AO78" s="47">
        <v>1</v>
      </c>
      <c r="AP78" s="39"/>
      <c r="AQ78" s="39"/>
      <c r="AR78" s="39"/>
      <c r="AS78" s="39"/>
      <c r="AT78" s="28"/>
      <c r="AU78" s="98">
        <v>2</v>
      </c>
      <c r="AV78" s="32"/>
      <c r="AW78" s="32"/>
      <c r="AX78" s="32"/>
    </row>
    <row r="79" spans="1:50" s="34" customFormat="1" ht="12.75" x14ac:dyDescent="0.2">
      <c r="A79" s="28"/>
      <c r="B79" s="39" t="s">
        <v>650</v>
      </c>
      <c r="C79" s="55" t="s">
        <v>634</v>
      </c>
      <c r="D79" s="39" t="s">
        <v>544</v>
      </c>
      <c r="E79" s="55" t="s">
        <v>651</v>
      </c>
      <c r="F79" s="39" t="s">
        <v>71</v>
      </c>
      <c r="G79" s="46" t="s">
        <v>509</v>
      </c>
      <c r="H79" s="39" t="s">
        <v>401</v>
      </c>
      <c r="I79" s="39" t="s">
        <v>652</v>
      </c>
      <c r="J79" s="39" t="s">
        <v>689</v>
      </c>
      <c r="K79" s="39" t="s">
        <v>115</v>
      </c>
      <c r="L79" s="46" t="s">
        <v>690</v>
      </c>
      <c r="M79" s="60">
        <v>65</v>
      </c>
      <c r="N79" s="46" t="s">
        <v>777</v>
      </c>
      <c r="O79" s="60">
        <v>2</v>
      </c>
      <c r="P79" s="60" t="s">
        <v>79</v>
      </c>
      <c r="Q79" s="39" t="s">
        <v>778</v>
      </c>
      <c r="R79" s="39" t="s">
        <v>712</v>
      </c>
      <c r="S79" s="72">
        <v>45383</v>
      </c>
      <c r="T79" s="72">
        <v>45657</v>
      </c>
      <c r="U79" s="46" t="s">
        <v>776</v>
      </c>
      <c r="V79" s="51" t="s">
        <v>91</v>
      </c>
      <c r="W79" s="45">
        <v>0</v>
      </c>
      <c r="X79" s="39"/>
      <c r="Y79" s="39"/>
      <c r="Z79" s="39"/>
      <c r="AA79" s="39"/>
      <c r="AB79" s="55" t="s">
        <v>713</v>
      </c>
      <c r="AC79" s="47">
        <v>1</v>
      </c>
      <c r="AD79" s="39"/>
      <c r="AE79" s="39"/>
      <c r="AF79" s="39"/>
      <c r="AG79" s="39"/>
      <c r="AH79" s="55" t="s">
        <v>91</v>
      </c>
      <c r="AI79" s="47">
        <v>0</v>
      </c>
      <c r="AJ79" s="39"/>
      <c r="AK79" s="39"/>
      <c r="AL79" s="39"/>
      <c r="AM79" s="39"/>
      <c r="AN79" s="55" t="s">
        <v>713</v>
      </c>
      <c r="AO79" s="47">
        <v>1</v>
      </c>
      <c r="AP79" s="39"/>
      <c r="AQ79" s="39"/>
      <c r="AR79" s="39"/>
      <c r="AS79" s="39"/>
      <c r="AT79" s="28"/>
      <c r="AU79" s="98">
        <v>2</v>
      </c>
      <c r="AV79" s="32"/>
      <c r="AW79" s="32"/>
      <c r="AX79" s="32"/>
    </row>
    <row r="80" spans="1:50" s="34" customFormat="1" ht="12.75" x14ac:dyDescent="0.2">
      <c r="A80" s="28"/>
      <c r="B80" s="39" t="s">
        <v>121</v>
      </c>
      <c r="C80" s="55" t="s">
        <v>68</v>
      </c>
      <c r="D80" s="39" t="s">
        <v>177</v>
      </c>
      <c r="E80" s="55" t="s">
        <v>123</v>
      </c>
      <c r="F80" s="39" t="s">
        <v>281</v>
      </c>
      <c r="G80" s="46" t="s">
        <v>509</v>
      </c>
      <c r="H80" s="55" t="s">
        <v>678</v>
      </c>
      <c r="I80" s="55" t="s">
        <v>180</v>
      </c>
      <c r="J80" s="39" t="s">
        <v>146</v>
      </c>
      <c r="K80" s="55" t="s">
        <v>115</v>
      </c>
      <c r="L80" s="39" t="s">
        <v>77</v>
      </c>
      <c r="M80" s="95">
        <v>66</v>
      </c>
      <c r="N80" s="46" t="s">
        <v>779</v>
      </c>
      <c r="O80" s="60">
        <v>2</v>
      </c>
      <c r="P80" s="60" t="s">
        <v>79</v>
      </c>
      <c r="Q80" s="39" t="s">
        <v>780</v>
      </c>
      <c r="R80" s="39" t="s">
        <v>681</v>
      </c>
      <c r="S80" s="72">
        <v>45383</v>
      </c>
      <c r="T80" s="72">
        <v>45657</v>
      </c>
      <c r="U80" s="46" t="s">
        <v>781</v>
      </c>
      <c r="V80" s="51" t="s">
        <v>91</v>
      </c>
      <c r="W80" s="45">
        <v>0</v>
      </c>
      <c r="X80" s="39"/>
      <c r="Y80" s="39"/>
      <c r="Z80" s="39"/>
      <c r="AA80" s="39"/>
      <c r="AB80" s="55" t="s">
        <v>683</v>
      </c>
      <c r="AC80" s="47">
        <v>1</v>
      </c>
      <c r="AD80" s="39"/>
      <c r="AE80" s="39"/>
      <c r="AF80" s="39"/>
      <c r="AG80" s="39"/>
      <c r="AH80" s="55" t="s">
        <v>91</v>
      </c>
      <c r="AI80" s="47">
        <v>0</v>
      </c>
      <c r="AJ80" s="39"/>
      <c r="AK80" s="39"/>
      <c r="AL80" s="39"/>
      <c r="AM80" s="39"/>
      <c r="AN80" s="55" t="s">
        <v>683</v>
      </c>
      <c r="AO80" s="47">
        <v>1</v>
      </c>
      <c r="AP80" s="39"/>
      <c r="AQ80" s="39"/>
      <c r="AR80" s="39"/>
      <c r="AS80" s="39"/>
      <c r="AT80" s="28"/>
      <c r="AU80" s="98">
        <v>2</v>
      </c>
      <c r="AV80" s="32"/>
      <c r="AW80" s="32"/>
      <c r="AX80" s="32"/>
    </row>
    <row r="81" spans="1:51" s="34" customFormat="1" ht="12.75" x14ac:dyDescent="0.2">
      <c r="A81" s="28"/>
      <c r="B81" s="39" t="s">
        <v>650</v>
      </c>
      <c r="C81" s="55" t="s">
        <v>634</v>
      </c>
      <c r="D81" s="39" t="s">
        <v>544</v>
      </c>
      <c r="E81" s="55" t="s">
        <v>651</v>
      </c>
      <c r="F81" s="39" t="s">
        <v>71</v>
      </c>
      <c r="G81" s="46" t="s">
        <v>509</v>
      </c>
      <c r="H81" s="39" t="s">
        <v>401</v>
      </c>
      <c r="I81" s="39" t="s">
        <v>652</v>
      </c>
      <c r="J81" s="39" t="s">
        <v>689</v>
      </c>
      <c r="K81" s="39" t="s">
        <v>115</v>
      </c>
      <c r="L81" s="46" t="s">
        <v>690</v>
      </c>
      <c r="M81" s="60">
        <v>67</v>
      </c>
      <c r="N81" s="46" t="s">
        <v>782</v>
      </c>
      <c r="O81" s="60">
        <v>2</v>
      </c>
      <c r="P81" s="60" t="s">
        <v>79</v>
      </c>
      <c r="Q81" s="39" t="s">
        <v>783</v>
      </c>
      <c r="R81" s="39" t="s">
        <v>712</v>
      </c>
      <c r="S81" s="72">
        <v>45383</v>
      </c>
      <c r="T81" s="72">
        <v>45657</v>
      </c>
      <c r="U81" s="46" t="s">
        <v>781</v>
      </c>
      <c r="V81" s="51" t="s">
        <v>91</v>
      </c>
      <c r="W81" s="45">
        <v>0</v>
      </c>
      <c r="X81" s="39"/>
      <c r="Y81" s="39"/>
      <c r="Z81" s="39"/>
      <c r="AA81" s="39"/>
      <c r="AB81" s="55" t="s">
        <v>713</v>
      </c>
      <c r="AC81" s="47">
        <v>1</v>
      </c>
      <c r="AD81" s="39"/>
      <c r="AE81" s="39"/>
      <c r="AF81" s="39"/>
      <c r="AG81" s="39"/>
      <c r="AH81" s="55" t="s">
        <v>91</v>
      </c>
      <c r="AI81" s="47">
        <v>0</v>
      </c>
      <c r="AJ81" s="39"/>
      <c r="AK81" s="39"/>
      <c r="AL81" s="39"/>
      <c r="AM81" s="39"/>
      <c r="AN81" s="55" t="s">
        <v>713</v>
      </c>
      <c r="AO81" s="47">
        <v>1</v>
      </c>
      <c r="AP81" s="39"/>
      <c r="AQ81" s="39"/>
      <c r="AR81" s="39"/>
      <c r="AS81" s="39"/>
      <c r="AT81" s="28"/>
      <c r="AU81" s="98">
        <v>2</v>
      </c>
      <c r="AV81" s="32"/>
      <c r="AW81" s="32"/>
      <c r="AX81" s="32"/>
      <c r="AY81" s="28"/>
    </row>
    <row r="82" spans="1:51" s="28" customFormat="1" ht="12.75" x14ac:dyDescent="0.2">
      <c r="B82" s="39" t="s">
        <v>121</v>
      </c>
      <c r="C82" s="55" t="s">
        <v>68</v>
      </c>
      <c r="D82" s="39" t="s">
        <v>177</v>
      </c>
      <c r="E82" s="55" t="s">
        <v>123</v>
      </c>
      <c r="F82" s="39" t="s">
        <v>281</v>
      </c>
      <c r="G82" s="46" t="s">
        <v>509</v>
      </c>
      <c r="H82" s="55" t="s">
        <v>678</v>
      </c>
      <c r="I82" s="55" t="s">
        <v>180</v>
      </c>
      <c r="J82" s="39" t="s">
        <v>146</v>
      </c>
      <c r="K82" s="55" t="s">
        <v>115</v>
      </c>
      <c r="L82" s="39" t="s">
        <v>77</v>
      </c>
      <c r="M82" s="95">
        <v>68</v>
      </c>
      <c r="N82" s="46" t="s">
        <v>784</v>
      </c>
      <c r="O82" s="60">
        <v>2</v>
      </c>
      <c r="P82" s="60" t="s">
        <v>79</v>
      </c>
      <c r="Q82" s="39" t="s">
        <v>785</v>
      </c>
      <c r="R82" s="39" t="s">
        <v>681</v>
      </c>
      <c r="S82" s="72">
        <v>45383</v>
      </c>
      <c r="T82" s="72">
        <v>45657</v>
      </c>
      <c r="U82" s="46" t="s">
        <v>786</v>
      </c>
      <c r="V82" s="51" t="s">
        <v>91</v>
      </c>
      <c r="W82" s="45">
        <v>0</v>
      </c>
      <c r="X82" s="39"/>
      <c r="Y82" s="39"/>
      <c r="Z82" s="39"/>
      <c r="AA82" s="39"/>
      <c r="AB82" s="55" t="s">
        <v>683</v>
      </c>
      <c r="AC82" s="47">
        <v>1</v>
      </c>
      <c r="AD82" s="39"/>
      <c r="AE82" s="39"/>
      <c r="AF82" s="39"/>
      <c r="AG82" s="39"/>
      <c r="AH82" s="55" t="s">
        <v>91</v>
      </c>
      <c r="AI82" s="47">
        <v>0</v>
      </c>
      <c r="AJ82" s="39"/>
      <c r="AK82" s="39"/>
      <c r="AL82" s="39"/>
      <c r="AM82" s="39"/>
      <c r="AN82" s="55" t="s">
        <v>683</v>
      </c>
      <c r="AO82" s="47">
        <v>1</v>
      </c>
      <c r="AP82" s="39"/>
      <c r="AQ82" s="39"/>
      <c r="AR82" s="39"/>
      <c r="AS82" s="39"/>
      <c r="AU82" s="98">
        <v>2</v>
      </c>
      <c r="AV82" s="32"/>
      <c r="AW82" s="32"/>
      <c r="AX82" s="32"/>
    </row>
    <row r="83" spans="1:51" s="28" customFormat="1" ht="12.75" x14ac:dyDescent="0.2">
      <c r="B83" s="39" t="s">
        <v>650</v>
      </c>
      <c r="C83" s="55" t="s">
        <v>634</v>
      </c>
      <c r="D83" s="39" t="s">
        <v>544</v>
      </c>
      <c r="E83" s="55" t="s">
        <v>651</v>
      </c>
      <c r="F83" s="39" t="s">
        <v>71</v>
      </c>
      <c r="G83" s="46" t="s">
        <v>509</v>
      </c>
      <c r="H83" s="39" t="s">
        <v>401</v>
      </c>
      <c r="I83" s="39" t="s">
        <v>652</v>
      </c>
      <c r="J83" s="39" t="s">
        <v>689</v>
      </c>
      <c r="K83" s="39" t="s">
        <v>115</v>
      </c>
      <c r="L83" s="46" t="s">
        <v>690</v>
      </c>
      <c r="M83" s="60">
        <v>69</v>
      </c>
      <c r="N83" s="46" t="s">
        <v>787</v>
      </c>
      <c r="O83" s="60">
        <v>2</v>
      </c>
      <c r="P83" s="60" t="s">
        <v>79</v>
      </c>
      <c r="Q83" s="39" t="s">
        <v>788</v>
      </c>
      <c r="R83" s="39" t="s">
        <v>712</v>
      </c>
      <c r="S83" s="72">
        <v>45383</v>
      </c>
      <c r="T83" s="72">
        <v>45657</v>
      </c>
      <c r="U83" s="46" t="s">
        <v>786</v>
      </c>
      <c r="V83" s="51" t="s">
        <v>91</v>
      </c>
      <c r="W83" s="45">
        <v>0</v>
      </c>
      <c r="X83" s="39"/>
      <c r="Y83" s="39"/>
      <c r="Z83" s="39"/>
      <c r="AA83" s="39"/>
      <c r="AB83" s="55" t="s">
        <v>713</v>
      </c>
      <c r="AC83" s="47">
        <v>1</v>
      </c>
      <c r="AD83" s="39"/>
      <c r="AE83" s="39"/>
      <c r="AF83" s="39"/>
      <c r="AG83" s="39"/>
      <c r="AH83" s="55" t="s">
        <v>91</v>
      </c>
      <c r="AI83" s="47">
        <v>0</v>
      </c>
      <c r="AJ83" s="39"/>
      <c r="AK83" s="39"/>
      <c r="AL83" s="39"/>
      <c r="AM83" s="39"/>
      <c r="AN83" s="55" t="s">
        <v>713</v>
      </c>
      <c r="AO83" s="47">
        <v>1</v>
      </c>
      <c r="AP83" s="39"/>
      <c r="AQ83" s="39"/>
      <c r="AR83" s="39"/>
      <c r="AS83" s="39"/>
      <c r="AU83" s="98">
        <v>2</v>
      </c>
      <c r="AV83" s="32"/>
      <c r="AW83" s="32"/>
      <c r="AX83" s="32"/>
    </row>
    <row r="84" spans="1:51" s="35" customFormat="1" ht="12.75" x14ac:dyDescent="0.2">
      <c r="A84" s="5"/>
      <c r="B84" s="43" t="s">
        <v>121</v>
      </c>
      <c r="C84" s="51" t="s">
        <v>163</v>
      </c>
      <c r="D84" s="43" t="s">
        <v>164</v>
      </c>
      <c r="E84" s="55" t="s">
        <v>123</v>
      </c>
      <c r="F84" s="51" t="s">
        <v>890</v>
      </c>
      <c r="G84" s="55" t="s">
        <v>288</v>
      </c>
      <c r="H84" s="55" t="s">
        <v>73</v>
      </c>
      <c r="I84" s="55" t="s">
        <v>191</v>
      </c>
      <c r="J84" s="55" t="s">
        <v>232</v>
      </c>
      <c r="K84" s="55" t="s">
        <v>289</v>
      </c>
      <c r="L84" s="39" t="s">
        <v>77</v>
      </c>
      <c r="M84" s="95">
        <v>70</v>
      </c>
      <c r="N84" s="50" t="s">
        <v>290</v>
      </c>
      <c r="O84" s="52">
        <v>4</v>
      </c>
      <c r="P84" s="45" t="s">
        <v>79</v>
      </c>
      <c r="Q84" s="50" t="s">
        <v>291</v>
      </c>
      <c r="R84" s="50" t="s">
        <v>292</v>
      </c>
      <c r="S84" s="74">
        <v>45292</v>
      </c>
      <c r="T84" s="52" t="s">
        <v>185</v>
      </c>
      <c r="U84" s="80" t="s">
        <v>293</v>
      </c>
      <c r="V84" s="50" t="s">
        <v>910</v>
      </c>
      <c r="W84" s="52">
        <v>1</v>
      </c>
      <c r="X84" s="39"/>
      <c r="Y84" s="39"/>
      <c r="Z84" s="39"/>
      <c r="AA84" s="39"/>
      <c r="AB84" s="50" t="s">
        <v>910</v>
      </c>
      <c r="AC84" s="52">
        <v>1</v>
      </c>
      <c r="AD84" s="39"/>
      <c r="AE84" s="39"/>
      <c r="AF84" s="39"/>
      <c r="AG84" s="39"/>
      <c r="AH84" s="50" t="s">
        <v>910</v>
      </c>
      <c r="AI84" s="52">
        <v>1</v>
      </c>
      <c r="AJ84" s="39"/>
      <c r="AK84" s="39"/>
      <c r="AL84" s="39"/>
      <c r="AM84" s="39"/>
      <c r="AN84" s="50" t="s">
        <v>910</v>
      </c>
      <c r="AO84" s="52">
        <v>1</v>
      </c>
      <c r="AP84" s="39"/>
      <c r="AQ84" s="39"/>
      <c r="AR84" s="39"/>
      <c r="AS84" s="39"/>
      <c r="AT84" s="5"/>
      <c r="AU84" s="98">
        <v>4</v>
      </c>
      <c r="AV84" s="32"/>
      <c r="AW84" s="32"/>
      <c r="AX84" s="32"/>
      <c r="AY84" s="28"/>
    </row>
    <row r="85" spans="1:51" s="28" customFormat="1" ht="12.75" x14ac:dyDescent="0.2">
      <c r="A85" s="3"/>
      <c r="B85" s="39" t="s">
        <v>294</v>
      </c>
      <c r="C85" s="55" t="s">
        <v>68</v>
      </c>
      <c r="D85" s="39" t="s">
        <v>177</v>
      </c>
      <c r="E85" s="55" t="s">
        <v>295</v>
      </c>
      <c r="F85" s="39" t="s">
        <v>288</v>
      </c>
      <c r="G85" s="55" t="s">
        <v>288</v>
      </c>
      <c r="H85" s="55" t="s">
        <v>73</v>
      </c>
      <c r="I85" s="55" t="s">
        <v>191</v>
      </c>
      <c r="J85" s="55" t="s">
        <v>232</v>
      </c>
      <c r="K85" s="55" t="s">
        <v>289</v>
      </c>
      <c r="L85" s="55" t="s">
        <v>115</v>
      </c>
      <c r="M85" s="60">
        <v>71</v>
      </c>
      <c r="N85" s="64" t="s">
        <v>296</v>
      </c>
      <c r="O85" s="47">
        <v>4</v>
      </c>
      <c r="P85" s="49" t="s">
        <v>79</v>
      </c>
      <c r="Q85" s="56" t="s">
        <v>297</v>
      </c>
      <c r="R85" s="56" t="s">
        <v>298</v>
      </c>
      <c r="S85" s="72">
        <v>45292</v>
      </c>
      <c r="T85" s="47" t="s">
        <v>185</v>
      </c>
      <c r="U85" s="81" t="s">
        <v>293</v>
      </c>
      <c r="V85" s="64" t="s">
        <v>909</v>
      </c>
      <c r="W85" s="47">
        <v>1</v>
      </c>
      <c r="X85" s="39"/>
      <c r="Y85" s="39"/>
      <c r="Z85" s="39"/>
      <c r="AA85" s="39"/>
      <c r="AB85" s="64" t="s">
        <v>909</v>
      </c>
      <c r="AC85" s="47">
        <v>1</v>
      </c>
      <c r="AD85" s="39"/>
      <c r="AE85" s="39"/>
      <c r="AF85" s="39"/>
      <c r="AG85" s="39"/>
      <c r="AH85" s="64" t="s">
        <v>909</v>
      </c>
      <c r="AI85" s="47">
        <v>1</v>
      </c>
      <c r="AJ85" s="39"/>
      <c r="AK85" s="39"/>
      <c r="AL85" s="39"/>
      <c r="AM85" s="39"/>
      <c r="AN85" s="64" t="s">
        <v>909</v>
      </c>
      <c r="AO85" s="47">
        <v>1</v>
      </c>
      <c r="AP85" s="39"/>
      <c r="AQ85" s="39"/>
      <c r="AR85" s="39"/>
      <c r="AS85" s="39"/>
      <c r="AT85" s="7"/>
      <c r="AU85" s="98">
        <v>4</v>
      </c>
      <c r="AV85" s="32"/>
      <c r="AW85" s="32"/>
      <c r="AX85" s="32"/>
    </row>
    <row r="86" spans="1:51" s="28" customFormat="1" ht="12.75" x14ac:dyDescent="0.2">
      <c r="A86" s="3"/>
      <c r="B86" s="44" t="s">
        <v>294</v>
      </c>
      <c r="C86" s="50" t="s">
        <v>68</v>
      </c>
      <c r="D86" s="44" t="s">
        <v>177</v>
      </c>
      <c r="E86" s="50" t="s">
        <v>295</v>
      </c>
      <c r="F86" s="44" t="s">
        <v>288</v>
      </c>
      <c r="G86" s="50" t="s">
        <v>288</v>
      </c>
      <c r="H86" s="50" t="s">
        <v>73</v>
      </c>
      <c r="I86" s="50" t="s">
        <v>299</v>
      </c>
      <c r="J86" s="50" t="s">
        <v>300</v>
      </c>
      <c r="K86" s="50" t="s">
        <v>301</v>
      </c>
      <c r="L86" s="50" t="s">
        <v>115</v>
      </c>
      <c r="M86" s="95">
        <v>72</v>
      </c>
      <c r="N86" s="51" t="s">
        <v>302</v>
      </c>
      <c r="O86" s="45">
        <v>4</v>
      </c>
      <c r="P86" s="45" t="s">
        <v>79</v>
      </c>
      <c r="Q86" s="50" t="s">
        <v>303</v>
      </c>
      <c r="R86" s="50" t="s">
        <v>304</v>
      </c>
      <c r="S86" s="74">
        <v>45292</v>
      </c>
      <c r="T86" s="52" t="s">
        <v>185</v>
      </c>
      <c r="U86" s="79" t="s">
        <v>293</v>
      </c>
      <c r="V86" s="50" t="s">
        <v>911</v>
      </c>
      <c r="W86" s="52">
        <v>1</v>
      </c>
      <c r="X86" s="39"/>
      <c r="Y86" s="39"/>
      <c r="Z86" s="39"/>
      <c r="AA86" s="39"/>
      <c r="AB86" s="50" t="s">
        <v>911</v>
      </c>
      <c r="AC86" s="52">
        <v>1</v>
      </c>
      <c r="AD86" s="39"/>
      <c r="AE86" s="39"/>
      <c r="AF86" s="39"/>
      <c r="AG86" s="39"/>
      <c r="AH86" s="50" t="s">
        <v>911</v>
      </c>
      <c r="AI86" s="52">
        <v>1</v>
      </c>
      <c r="AJ86" s="39"/>
      <c r="AK86" s="39"/>
      <c r="AL86" s="39"/>
      <c r="AM86" s="39"/>
      <c r="AN86" s="50" t="s">
        <v>911</v>
      </c>
      <c r="AO86" s="52">
        <v>1</v>
      </c>
      <c r="AP86" s="39"/>
      <c r="AQ86" s="39"/>
      <c r="AR86" s="39"/>
      <c r="AS86" s="39"/>
      <c r="AT86" s="7"/>
      <c r="AU86" s="98">
        <v>4</v>
      </c>
      <c r="AV86" s="32"/>
      <c r="AW86" s="32"/>
      <c r="AX86" s="32"/>
    </row>
    <row r="87" spans="1:51" s="28" customFormat="1" ht="12.75" x14ac:dyDescent="0.2">
      <c r="A87" s="3"/>
      <c r="B87" s="44" t="s">
        <v>294</v>
      </c>
      <c r="C87" s="50" t="s">
        <v>68</v>
      </c>
      <c r="D87" s="44" t="s">
        <v>177</v>
      </c>
      <c r="E87" s="50" t="s">
        <v>295</v>
      </c>
      <c r="F87" s="44" t="s">
        <v>281</v>
      </c>
      <c r="G87" s="50" t="s">
        <v>305</v>
      </c>
      <c r="H87" s="50" t="s">
        <v>73</v>
      </c>
      <c r="I87" s="50" t="s">
        <v>191</v>
      </c>
      <c r="J87" s="50" t="s">
        <v>300</v>
      </c>
      <c r="K87" s="50" t="s">
        <v>115</v>
      </c>
      <c r="L87" s="50" t="s">
        <v>115</v>
      </c>
      <c r="M87" s="850">
        <v>73</v>
      </c>
      <c r="N87" s="851" t="s">
        <v>306</v>
      </c>
      <c r="O87" s="852">
        <v>1</v>
      </c>
      <c r="P87" s="853" t="s">
        <v>158</v>
      </c>
      <c r="Q87" s="854" t="s">
        <v>2608</v>
      </c>
      <c r="R87" s="854" t="s">
        <v>2609</v>
      </c>
      <c r="S87" s="855">
        <v>45292</v>
      </c>
      <c r="T87" s="855">
        <v>45657</v>
      </c>
      <c r="U87" s="851" t="s">
        <v>293</v>
      </c>
      <c r="V87" s="854" t="s">
        <v>2608</v>
      </c>
      <c r="W87" s="856">
        <v>1</v>
      </c>
      <c r="X87" s="39"/>
      <c r="Y87" s="39"/>
      <c r="Z87" s="39"/>
      <c r="AA87" s="39"/>
      <c r="AB87" s="854" t="s">
        <v>2608</v>
      </c>
      <c r="AC87" s="54">
        <v>1</v>
      </c>
      <c r="AD87" s="39"/>
      <c r="AE87" s="39"/>
      <c r="AF87" s="39"/>
      <c r="AG87" s="39"/>
      <c r="AH87" s="854" t="s">
        <v>2608</v>
      </c>
      <c r="AI87" s="54">
        <v>1</v>
      </c>
      <c r="AJ87" s="39"/>
      <c r="AK87" s="39"/>
      <c r="AL87" s="39"/>
      <c r="AM87" s="39"/>
      <c r="AN87" s="854" t="s">
        <v>2608</v>
      </c>
      <c r="AO87" s="54">
        <v>1</v>
      </c>
      <c r="AP87" s="39"/>
      <c r="AQ87" s="39"/>
      <c r="AR87" s="39"/>
      <c r="AS87" s="39"/>
      <c r="AT87" s="7"/>
      <c r="AU87" s="99">
        <v>1</v>
      </c>
      <c r="AV87" s="32"/>
      <c r="AW87" s="32"/>
      <c r="AX87" s="32"/>
    </row>
    <row r="88" spans="1:51" s="28" customFormat="1" ht="12.75" x14ac:dyDescent="0.2">
      <c r="A88" s="3"/>
      <c r="B88" s="44" t="s">
        <v>294</v>
      </c>
      <c r="C88" s="50" t="s">
        <v>68</v>
      </c>
      <c r="D88" s="44" t="s">
        <v>177</v>
      </c>
      <c r="E88" s="50" t="s">
        <v>295</v>
      </c>
      <c r="F88" s="44" t="s">
        <v>281</v>
      </c>
      <c r="G88" s="50" t="s">
        <v>305</v>
      </c>
      <c r="H88" s="50" t="s">
        <v>73</v>
      </c>
      <c r="I88" s="50" t="s">
        <v>191</v>
      </c>
      <c r="J88" s="50" t="s">
        <v>300</v>
      </c>
      <c r="K88" s="50" t="s">
        <v>115</v>
      </c>
      <c r="L88" s="50" t="s">
        <v>115</v>
      </c>
      <c r="M88" s="95">
        <v>74</v>
      </c>
      <c r="N88" s="51" t="s">
        <v>307</v>
      </c>
      <c r="O88" s="45">
        <v>4</v>
      </c>
      <c r="P88" s="45" t="s">
        <v>79</v>
      </c>
      <c r="Q88" s="50" t="s">
        <v>308</v>
      </c>
      <c r="R88" s="50" t="s">
        <v>309</v>
      </c>
      <c r="S88" s="74">
        <v>45292</v>
      </c>
      <c r="T88" s="52" t="s">
        <v>185</v>
      </c>
      <c r="U88" s="79" t="s">
        <v>293</v>
      </c>
      <c r="V88" s="50" t="s">
        <v>912</v>
      </c>
      <c r="W88" s="52">
        <v>1</v>
      </c>
      <c r="X88" s="39"/>
      <c r="Y88" s="39"/>
      <c r="Z88" s="39"/>
      <c r="AA88" s="39"/>
      <c r="AB88" s="50" t="s">
        <v>912</v>
      </c>
      <c r="AC88" s="52">
        <v>1</v>
      </c>
      <c r="AD88" s="39"/>
      <c r="AE88" s="39"/>
      <c r="AF88" s="39"/>
      <c r="AG88" s="39"/>
      <c r="AH88" s="50" t="s">
        <v>912</v>
      </c>
      <c r="AI88" s="52">
        <v>1</v>
      </c>
      <c r="AJ88" s="39"/>
      <c r="AK88" s="39"/>
      <c r="AL88" s="39"/>
      <c r="AM88" s="39"/>
      <c r="AN88" s="50" t="s">
        <v>912</v>
      </c>
      <c r="AO88" s="52">
        <v>1</v>
      </c>
      <c r="AP88" s="39"/>
      <c r="AQ88" s="39"/>
      <c r="AR88" s="39"/>
      <c r="AS88" s="39"/>
      <c r="AT88" s="7"/>
      <c r="AU88" s="98">
        <v>4</v>
      </c>
      <c r="AV88" s="32"/>
      <c r="AW88" s="32"/>
      <c r="AX88" s="32"/>
    </row>
    <row r="89" spans="1:51" s="28" customFormat="1" ht="12.75" x14ac:dyDescent="0.2">
      <c r="A89" s="3"/>
      <c r="B89" s="44" t="s">
        <v>294</v>
      </c>
      <c r="C89" s="50" t="s">
        <v>68</v>
      </c>
      <c r="D89" s="44" t="s">
        <v>177</v>
      </c>
      <c r="E89" s="50" t="s">
        <v>295</v>
      </c>
      <c r="F89" s="44" t="s">
        <v>281</v>
      </c>
      <c r="G89" s="50" t="s">
        <v>305</v>
      </c>
      <c r="H89" s="50" t="s">
        <v>73</v>
      </c>
      <c r="I89" s="50" t="s">
        <v>191</v>
      </c>
      <c r="J89" s="50" t="s">
        <v>300</v>
      </c>
      <c r="K89" s="50" t="s">
        <v>115</v>
      </c>
      <c r="L89" s="50" t="s">
        <v>115</v>
      </c>
      <c r="M89" s="60">
        <v>75</v>
      </c>
      <c r="N89" s="51" t="s">
        <v>310</v>
      </c>
      <c r="O89" s="53">
        <v>1</v>
      </c>
      <c r="P89" s="45" t="s">
        <v>158</v>
      </c>
      <c r="Q89" s="50" t="s">
        <v>311</v>
      </c>
      <c r="R89" s="50" t="s">
        <v>312</v>
      </c>
      <c r="S89" s="74">
        <v>45292</v>
      </c>
      <c r="T89" s="52" t="s">
        <v>185</v>
      </c>
      <c r="U89" s="79" t="s">
        <v>293</v>
      </c>
      <c r="V89" s="50" t="s">
        <v>313</v>
      </c>
      <c r="W89" s="54">
        <v>1</v>
      </c>
      <c r="X89" s="39"/>
      <c r="Y89" s="39"/>
      <c r="Z89" s="39"/>
      <c r="AA89" s="39"/>
      <c r="AB89" s="50" t="s">
        <v>313</v>
      </c>
      <c r="AC89" s="54">
        <v>1</v>
      </c>
      <c r="AD89" s="39"/>
      <c r="AE89" s="39"/>
      <c r="AF89" s="39"/>
      <c r="AG89" s="39"/>
      <c r="AH89" s="50" t="s">
        <v>313</v>
      </c>
      <c r="AI89" s="54">
        <v>1</v>
      </c>
      <c r="AJ89" s="39"/>
      <c r="AK89" s="39"/>
      <c r="AL89" s="39"/>
      <c r="AM89" s="39"/>
      <c r="AN89" s="50" t="s">
        <v>313</v>
      </c>
      <c r="AO89" s="54">
        <v>1</v>
      </c>
      <c r="AP89" s="39"/>
      <c r="AQ89" s="39"/>
      <c r="AR89" s="39"/>
      <c r="AS89" s="39"/>
      <c r="AT89" s="7"/>
      <c r="AU89" s="99">
        <v>1</v>
      </c>
      <c r="AV89" s="32"/>
      <c r="AW89" s="32"/>
      <c r="AX89" s="32"/>
    </row>
    <row r="90" spans="1:51" s="28" customFormat="1" ht="12.75" x14ac:dyDescent="0.2">
      <c r="B90" s="39" t="s">
        <v>609</v>
      </c>
      <c r="C90" s="55" t="s">
        <v>68</v>
      </c>
      <c r="D90" s="39" t="s">
        <v>144</v>
      </c>
      <c r="E90" s="55" t="s">
        <v>610</v>
      </c>
      <c r="F90" s="39" t="s">
        <v>369</v>
      </c>
      <c r="G90" s="46" t="s">
        <v>509</v>
      </c>
      <c r="H90" s="39" t="s">
        <v>73</v>
      </c>
      <c r="I90" s="39" t="s">
        <v>611</v>
      </c>
      <c r="J90" s="39" t="s">
        <v>612</v>
      </c>
      <c r="K90" s="46" t="s">
        <v>316</v>
      </c>
      <c r="L90" s="39" t="s">
        <v>77</v>
      </c>
      <c r="M90" s="95">
        <v>76</v>
      </c>
      <c r="N90" s="46" t="s">
        <v>630</v>
      </c>
      <c r="O90" s="52">
        <v>4</v>
      </c>
      <c r="P90" s="60" t="s">
        <v>79</v>
      </c>
      <c r="Q90" s="39" t="s">
        <v>631</v>
      </c>
      <c r="R90" s="39" t="s">
        <v>616</v>
      </c>
      <c r="S90" s="72">
        <v>45292</v>
      </c>
      <c r="T90" s="72">
        <v>45657</v>
      </c>
      <c r="U90" s="46" t="s">
        <v>632</v>
      </c>
      <c r="V90" s="55" t="s">
        <v>633</v>
      </c>
      <c r="W90" s="47">
        <v>1</v>
      </c>
      <c r="X90" s="39"/>
      <c r="Y90" s="39"/>
      <c r="Z90" s="39"/>
      <c r="AA90" s="39"/>
      <c r="AB90" s="55" t="s">
        <v>633</v>
      </c>
      <c r="AC90" s="47">
        <v>1</v>
      </c>
      <c r="AD90" s="39"/>
      <c r="AE90" s="39"/>
      <c r="AF90" s="39"/>
      <c r="AG90" s="39"/>
      <c r="AH90" s="55" t="s">
        <v>633</v>
      </c>
      <c r="AI90" s="47">
        <v>1</v>
      </c>
      <c r="AJ90" s="39"/>
      <c r="AK90" s="39"/>
      <c r="AL90" s="39"/>
      <c r="AM90" s="39"/>
      <c r="AN90" s="55" t="s">
        <v>633</v>
      </c>
      <c r="AO90" s="47">
        <v>1</v>
      </c>
      <c r="AP90" s="39"/>
      <c r="AQ90" s="39"/>
      <c r="AR90" s="39"/>
      <c r="AS90" s="39"/>
      <c r="AU90" s="98">
        <v>4</v>
      </c>
      <c r="AV90" s="32"/>
      <c r="AW90" s="32"/>
      <c r="AX90" s="32"/>
    </row>
    <row r="91" spans="1:51" s="28" customFormat="1" ht="12.75" x14ac:dyDescent="0.2">
      <c r="B91" s="39" t="s">
        <v>643</v>
      </c>
      <c r="C91" s="55" t="s">
        <v>122</v>
      </c>
      <c r="D91" s="39" t="s">
        <v>144</v>
      </c>
      <c r="E91" s="55" t="s">
        <v>123</v>
      </c>
      <c r="F91" s="39" t="s">
        <v>508</v>
      </c>
      <c r="G91" s="55" t="s">
        <v>864</v>
      </c>
      <c r="H91" s="55" t="s">
        <v>401</v>
      </c>
      <c r="I91" s="55" t="s">
        <v>865</v>
      </c>
      <c r="J91" s="39" t="s">
        <v>146</v>
      </c>
      <c r="K91" s="55" t="s">
        <v>115</v>
      </c>
      <c r="L91" s="39" t="s">
        <v>77</v>
      </c>
      <c r="M91" s="60">
        <v>77</v>
      </c>
      <c r="N91" s="46" t="s">
        <v>872</v>
      </c>
      <c r="O91" s="60">
        <v>1</v>
      </c>
      <c r="P91" s="60" t="s">
        <v>93</v>
      </c>
      <c r="Q91" s="39" t="s">
        <v>873</v>
      </c>
      <c r="R91" s="39" t="s">
        <v>874</v>
      </c>
      <c r="S91" s="72">
        <v>45292</v>
      </c>
      <c r="T91" s="72">
        <v>45627</v>
      </c>
      <c r="U91" s="46" t="s">
        <v>867</v>
      </c>
      <c r="V91" s="55" t="s">
        <v>874</v>
      </c>
      <c r="W91" s="47">
        <v>0.25</v>
      </c>
      <c r="X91" s="39"/>
      <c r="Y91" s="39"/>
      <c r="Z91" s="39"/>
      <c r="AA91" s="39"/>
      <c r="AB91" s="55" t="s">
        <v>874</v>
      </c>
      <c r="AC91" s="47">
        <v>0.5</v>
      </c>
      <c r="AD91" s="39"/>
      <c r="AE91" s="39"/>
      <c r="AF91" s="39"/>
      <c r="AG91" s="39"/>
      <c r="AH91" s="55" t="s">
        <v>874</v>
      </c>
      <c r="AI91" s="47">
        <v>0.75</v>
      </c>
      <c r="AJ91" s="39"/>
      <c r="AK91" s="39"/>
      <c r="AL91" s="39"/>
      <c r="AM91" s="39"/>
      <c r="AN91" s="55" t="s">
        <v>875</v>
      </c>
      <c r="AO91" s="47">
        <v>1</v>
      </c>
      <c r="AP91" s="39"/>
      <c r="AQ91" s="39"/>
      <c r="AR91" s="39"/>
      <c r="AS91" s="39"/>
      <c r="AU91" s="98">
        <v>1</v>
      </c>
      <c r="AV91" s="32"/>
      <c r="AW91" s="32"/>
      <c r="AX91" s="32"/>
    </row>
    <row r="92" spans="1:51" s="28" customFormat="1" ht="12.75" x14ac:dyDescent="0.2">
      <c r="A92" s="3"/>
      <c r="B92" s="44" t="s">
        <v>294</v>
      </c>
      <c r="C92" s="50" t="s">
        <v>68</v>
      </c>
      <c r="D92" s="44" t="s">
        <v>177</v>
      </c>
      <c r="E92" s="50" t="s">
        <v>231</v>
      </c>
      <c r="F92" s="44" t="s">
        <v>314</v>
      </c>
      <c r="G92" s="50" t="s">
        <v>315</v>
      </c>
      <c r="H92" s="50" t="s">
        <v>73</v>
      </c>
      <c r="I92" s="50" t="s">
        <v>191</v>
      </c>
      <c r="J92" s="50" t="s">
        <v>192</v>
      </c>
      <c r="K92" s="50" t="s">
        <v>316</v>
      </c>
      <c r="L92" s="50" t="s">
        <v>115</v>
      </c>
      <c r="M92" s="95">
        <v>78</v>
      </c>
      <c r="N92" s="51" t="s">
        <v>317</v>
      </c>
      <c r="O92" s="45">
        <v>4</v>
      </c>
      <c r="P92" s="45" t="s">
        <v>79</v>
      </c>
      <c r="Q92" s="50" t="s">
        <v>318</v>
      </c>
      <c r="R92" s="50" t="s">
        <v>319</v>
      </c>
      <c r="S92" s="74">
        <v>45323</v>
      </c>
      <c r="T92" s="52" t="s">
        <v>185</v>
      </c>
      <c r="U92" s="79" t="s">
        <v>320</v>
      </c>
      <c r="V92" s="50" t="s">
        <v>321</v>
      </c>
      <c r="W92" s="52">
        <v>1</v>
      </c>
      <c r="X92" s="39"/>
      <c r="Y92" s="39"/>
      <c r="Z92" s="39"/>
      <c r="AA92" s="39"/>
      <c r="AB92" s="50" t="s">
        <v>321</v>
      </c>
      <c r="AC92" s="52">
        <v>1</v>
      </c>
      <c r="AD92" s="39"/>
      <c r="AE92" s="39"/>
      <c r="AF92" s="39"/>
      <c r="AG92" s="39"/>
      <c r="AH92" s="50" t="s">
        <v>321</v>
      </c>
      <c r="AI92" s="52">
        <v>1</v>
      </c>
      <c r="AJ92" s="39"/>
      <c r="AK92" s="39"/>
      <c r="AL92" s="39"/>
      <c r="AM92" s="39"/>
      <c r="AN92" s="50" t="s">
        <v>321</v>
      </c>
      <c r="AO92" s="52">
        <v>1</v>
      </c>
      <c r="AP92" s="39"/>
      <c r="AQ92" s="39"/>
      <c r="AR92" s="39"/>
      <c r="AS92" s="39"/>
      <c r="AT92" s="7"/>
      <c r="AU92" s="98">
        <v>4</v>
      </c>
      <c r="AV92" s="32"/>
      <c r="AW92" s="32"/>
      <c r="AX92" s="32"/>
    </row>
    <row r="93" spans="1:51" s="28" customFormat="1" ht="12.75" x14ac:dyDescent="0.2">
      <c r="B93" s="57" t="s">
        <v>121</v>
      </c>
      <c r="C93" s="63" t="s">
        <v>68</v>
      </c>
      <c r="D93" s="57" t="s">
        <v>177</v>
      </c>
      <c r="E93" s="63" t="s">
        <v>123</v>
      </c>
      <c r="F93" s="57" t="s">
        <v>331</v>
      </c>
      <c r="G93" s="63" t="s">
        <v>332</v>
      </c>
      <c r="H93" s="63" t="s">
        <v>73</v>
      </c>
      <c r="I93" s="63" t="s">
        <v>216</v>
      </c>
      <c r="J93" s="57" t="s">
        <v>333</v>
      </c>
      <c r="K93" s="63" t="s">
        <v>115</v>
      </c>
      <c r="L93" s="57" t="s">
        <v>87</v>
      </c>
      <c r="M93" s="60">
        <v>79</v>
      </c>
      <c r="N93" s="57" t="s">
        <v>334</v>
      </c>
      <c r="O93" s="58">
        <v>1</v>
      </c>
      <c r="P93" s="47" t="s">
        <v>158</v>
      </c>
      <c r="Q93" s="57" t="s">
        <v>335</v>
      </c>
      <c r="R93" s="57" t="s">
        <v>336</v>
      </c>
      <c r="S93" s="72">
        <v>45292</v>
      </c>
      <c r="T93" s="72" t="s">
        <v>185</v>
      </c>
      <c r="U93" s="82" t="s">
        <v>337</v>
      </c>
      <c r="V93" s="63" t="s">
        <v>338</v>
      </c>
      <c r="W93" s="58">
        <v>1</v>
      </c>
      <c r="X93" s="39"/>
      <c r="Y93" s="39"/>
      <c r="Z93" s="39"/>
      <c r="AA93" s="39"/>
      <c r="AB93" s="63" t="s">
        <v>338</v>
      </c>
      <c r="AC93" s="58">
        <v>1</v>
      </c>
      <c r="AD93" s="39"/>
      <c r="AE93" s="39"/>
      <c r="AF93" s="39"/>
      <c r="AG93" s="39"/>
      <c r="AH93" s="63" t="s">
        <v>338</v>
      </c>
      <c r="AI93" s="58">
        <v>1</v>
      </c>
      <c r="AJ93" s="39"/>
      <c r="AK93" s="39"/>
      <c r="AL93" s="39"/>
      <c r="AM93" s="39"/>
      <c r="AN93" s="63" t="s">
        <v>338</v>
      </c>
      <c r="AO93" s="58">
        <v>1</v>
      </c>
      <c r="AP93" s="39"/>
      <c r="AQ93" s="39"/>
      <c r="AR93" s="39"/>
      <c r="AS93" s="39"/>
      <c r="AU93" s="99">
        <v>1</v>
      </c>
      <c r="AV93" s="32"/>
      <c r="AW93" s="32"/>
      <c r="AX93" s="32"/>
    </row>
    <row r="94" spans="1:51" s="28" customFormat="1" ht="12.75" x14ac:dyDescent="0.2">
      <c r="A94" s="33"/>
      <c r="B94" s="57" t="s">
        <v>121</v>
      </c>
      <c r="C94" s="63" t="s">
        <v>68</v>
      </c>
      <c r="D94" s="57" t="s">
        <v>177</v>
      </c>
      <c r="E94" s="63" t="s">
        <v>123</v>
      </c>
      <c r="F94" s="57" t="s">
        <v>331</v>
      </c>
      <c r="G94" s="63" t="s">
        <v>332</v>
      </c>
      <c r="H94" s="63" t="s">
        <v>73</v>
      </c>
      <c r="I94" s="63" t="s">
        <v>216</v>
      </c>
      <c r="J94" s="57" t="s">
        <v>333</v>
      </c>
      <c r="K94" s="63" t="s">
        <v>115</v>
      </c>
      <c r="L94" s="57" t="s">
        <v>87</v>
      </c>
      <c r="M94" s="95">
        <v>80</v>
      </c>
      <c r="N94" s="57" t="s">
        <v>339</v>
      </c>
      <c r="O94" s="47">
        <v>2</v>
      </c>
      <c r="P94" s="47" t="s">
        <v>79</v>
      </c>
      <c r="Q94" s="57" t="s">
        <v>340</v>
      </c>
      <c r="R94" s="57" t="s">
        <v>341</v>
      </c>
      <c r="S94" s="72">
        <v>45383</v>
      </c>
      <c r="T94" s="72">
        <v>45656</v>
      </c>
      <c r="U94" s="82" t="s">
        <v>337</v>
      </c>
      <c r="V94" s="51" t="s">
        <v>91</v>
      </c>
      <c r="W94" s="45">
        <v>0</v>
      </c>
      <c r="X94" s="39"/>
      <c r="Y94" s="39"/>
      <c r="Z94" s="39"/>
      <c r="AA94" s="39"/>
      <c r="AB94" s="63" t="s">
        <v>342</v>
      </c>
      <c r="AC94" s="47">
        <v>1</v>
      </c>
      <c r="AD94" s="39"/>
      <c r="AE94" s="39"/>
      <c r="AF94" s="39"/>
      <c r="AG94" s="39"/>
      <c r="AH94" s="63" t="s">
        <v>91</v>
      </c>
      <c r="AI94" s="47">
        <v>0</v>
      </c>
      <c r="AJ94" s="39"/>
      <c r="AK94" s="39"/>
      <c r="AL94" s="39"/>
      <c r="AM94" s="39"/>
      <c r="AN94" s="63" t="s">
        <v>342</v>
      </c>
      <c r="AO94" s="47">
        <v>1</v>
      </c>
      <c r="AP94" s="39"/>
      <c r="AQ94" s="39"/>
      <c r="AR94" s="39"/>
      <c r="AS94" s="39"/>
      <c r="AT94" s="33"/>
      <c r="AU94" s="98">
        <v>2</v>
      </c>
      <c r="AV94" s="32"/>
      <c r="AW94" s="32"/>
      <c r="AX94" s="32"/>
    </row>
    <row r="95" spans="1:51" s="28" customFormat="1" ht="12.75" x14ac:dyDescent="0.2">
      <c r="B95" s="57" t="s">
        <v>121</v>
      </c>
      <c r="C95" s="63" t="s">
        <v>68</v>
      </c>
      <c r="D95" s="57" t="s">
        <v>144</v>
      </c>
      <c r="E95" s="63" t="s">
        <v>112</v>
      </c>
      <c r="F95" s="57" t="s">
        <v>281</v>
      </c>
      <c r="G95" s="46" t="s">
        <v>509</v>
      </c>
      <c r="H95" s="57" t="s">
        <v>73</v>
      </c>
      <c r="I95" s="57" t="s">
        <v>216</v>
      </c>
      <c r="J95" s="57" t="s">
        <v>344</v>
      </c>
      <c r="K95" s="57" t="s">
        <v>115</v>
      </c>
      <c r="L95" s="57" t="s">
        <v>77</v>
      </c>
      <c r="M95" s="60">
        <v>81</v>
      </c>
      <c r="N95" s="57" t="s">
        <v>345</v>
      </c>
      <c r="O95" s="47">
        <v>2</v>
      </c>
      <c r="P95" s="47" t="s">
        <v>79</v>
      </c>
      <c r="Q95" s="57" t="s">
        <v>346</v>
      </c>
      <c r="R95" s="57" t="s">
        <v>347</v>
      </c>
      <c r="S95" s="72">
        <v>45444</v>
      </c>
      <c r="T95" s="72">
        <v>45657</v>
      </c>
      <c r="U95" s="82" t="s">
        <v>337</v>
      </c>
      <c r="V95" s="51" t="s">
        <v>91</v>
      </c>
      <c r="W95" s="45">
        <v>0</v>
      </c>
      <c r="X95" s="39"/>
      <c r="Y95" s="39"/>
      <c r="Z95" s="39"/>
      <c r="AA95" s="39"/>
      <c r="AB95" s="63" t="s">
        <v>348</v>
      </c>
      <c r="AC95" s="47">
        <v>1</v>
      </c>
      <c r="AD95" s="39"/>
      <c r="AE95" s="39"/>
      <c r="AF95" s="39"/>
      <c r="AG95" s="39"/>
      <c r="AH95" s="51" t="s">
        <v>91</v>
      </c>
      <c r="AI95" s="45">
        <v>0</v>
      </c>
      <c r="AJ95" s="39"/>
      <c r="AK95" s="39"/>
      <c r="AL95" s="39"/>
      <c r="AM95" s="39"/>
      <c r="AN95" s="63" t="s">
        <v>348</v>
      </c>
      <c r="AO95" s="47">
        <v>1</v>
      </c>
      <c r="AP95" s="39"/>
      <c r="AQ95" s="39"/>
      <c r="AR95" s="39"/>
      <c r="AS95" s="39"/>
      <c r="AU95" s="98">
        <v>2</v>
      </c>
      <c r="AV95" s="32"/>
      <c r="AW95" s="32"/>
      <c r="AX95" s="32"/>
    </row>
    <row r="96" spans="1:51" s="28" customFormat="1" ht="12.75" x14ac:dyDescent="0.2">
      <c r="B96" s="57" t="s">
        <v>121</v>
      </c>
      <c r="C96" s="63" t="s">
        <v>68</v>
      </c>
      <c r="D96" s="57" t="s">
        <v>144</v>
      </c>
      <c r="E96" s="63" t="s">
        <v>112</v>
      </c>
      <c r="F96" s="57" t="s">
        <v>281</v>
      </c>
      <c r="G96" s="46" t="s">
        <v>509</v>
      </c>
      <c r="H96" s="57" t="s">
        <v>73</v>
      </c>
      <c r="I96" s="57" t="s">
        <v>216</v>
      </c>
      <c r="J96" s="57" t="s">
        <v>344</v>
      </c>
      <c r="K96" s="57" t="s">
        <v>115</v>
      </c>
      <c r="L96" s="57" t="s">
        <v>77</v>
      </c>
      <c r="M96" s="95">
        <v>82</v>
      </c>
      <c r="N96" s="57" t="s">
        <v>349</v>
      </c>
      <c r="O96" s="48">
        <v>1</v>
      </c>
      <c r="P96" s="47" t="s">
        <v>158</v>
      </c>
      <c r="Q96" s="57" t="s">
        <v>350</v>
      </c>
      <c r="R96" s="57" t="s">
        <v>905</v>
      </c>
      <c r="S96" s="72">
        <v>45292</v>
      </c>
      <c r="T96" s="72">
        <v>45657</v>
      </c>
      <c r="U96" s="82" t="s">
        <v>337</v>
      </c>
      <c r="V96" s="63" t="s">
        <v>351</v>
      </c>
      <c r="W96" s="48">
        <v>1</v>
      </c>
      <c r="X96" s="39"/>
      <c r="Y96" s="39"/>
      <c r="Z96" s="39"/>
      <c r="AA96" s="39"/>
      <c r="AB96" s="63" t="s">
        <v>351</v>
      </c>
      <c r="AC96" s="48">
        <v>1</v>
      </c>
      <c r="AD96" s="39"/>
      <c r="AE96" s="39"/>
      <c r="AF96" s="39"/>
      <c r="AG96" s="39"/>
      <c r="AH96" s="63" t="s">
        <v>351</v>
      </c>
      <c r="AI96" s="48">
        <v>1</v>
      </c>
      <c r="AJ96" s="39"/>
      <c r="AK96" s="39"/>
      <c r="AL96" s="39"/>
      <c r="AM96" s="39"/>
      <c r="AN96" s="63" t="s">
        <v>351</v>
      </c>
      <c r="AO96" s="48">
        <v>1</v>
      </c>
      <c r="AP96" s="39"/>
      <c r="AQ96" s="39"/>
      <c r="AR96" s="39"/>
      <c r="AS96" s="39"/>
      <c r="AU96" s="99">
        <v>1</v>
      </c>
      <c r="AV96" s="32"/>
      <c r="AW96" s="32"/>
      <c r="AX96" s="32"/>
    </row>
    <row r="97" spans="1:50" s="28" customFormat="1" ht="12.75" x14ac:dyDescent="0.2">
      <c r="B97" s="57" t="s">
        <v>121</v>
      </c>
      <c r="C97" s="63" t="s">
        <v>352</v>
      </c>
      <c r="D97" s="57" t="s">
        <v>144</v>
      </c>
      <c r="E97" s="63" t="s">
        <v>123</v>
      </c>
      <c r="F97" s="57" t="s">
        <v>189</v>
      </c>
      <c r="G97" s="63" t="s">
        <v>353</v>
      </c>
      <c r="H97" s="63" t="s">
        <v>73</v>
      </c>
      <c r="I97" s="63" t="s">
        <v>216</v>
      </c>
      <c r="J97" s="57" t="s">
        <v>354</v>
      </c>
      <c r="K97" s="63" t="s">
        <v>115</v>
      </c>
      <c r="L97" s="39" t="s">
        <v>77</v>
      </c>
      <c r="M97" s="60">
        <v>83</v>
      </c>
      <c r="N97" s="57" t="s">
        <v>355</v>
      </c>
      <c r="O97" s="48">
        <v>1</v>
      </c>
      <c r="P97" s="47" t="s">
        <v>158</v>
      </c>
      <c r="Q97" s="57" t="s">
        <v>356</v>
      </c>
      <c r="R97" s="57" t="s">
        <v>357</v>
      </c>
      <c r="S97" s="72">
        <v>45383</v>
      </c>
      <c r="T97" s="72">
        <v>45657</v>
      </c>
      <c r="U97" s="82" t="s">
        <v>337</v>
      </c>
      <c r="V97" s="51" t="s">
        <v>91</v>
      </c>
      <c r="W97" s="45">
        <v>0</v>
      </c>
      <c r="X97" s="39"/>
      <c r="Y97" s="39"/>
      <c r="Z97" s="39"/>
      <c r="AA97" s="39"/>
      <c r="AB97" s="63" t="s">
        <v>358</v>
      </c>
      <c r="AC97" s="48">
        <v>1</v>
      </c>
      <c r="AD97" s="39"/>
      <c r="AE97" s="39"/>
      <c r="AF97" s="39"/>
      <c r="AG97" s="39"/>
      <c r="AH97" s="63" t="s">
        <v>359</v>
      </c>
      <c r="AI97" s="48">
        <v>1</v>
      </c>
      <c r="AJ97" s="39"/>
      <c r="AK97" s="39"/>
      <c r="AL97" s="39"/>
      <c r="AM97" s="39"/>
      <c r="AN97" s="63" t="s">
        <v>360</v>
      </c>
      <c r="AO97" s="48">
        <v>1</v>
      </c>
      <c r="AP97" s="39"/>
      <c r="AQ97" s="39"/>
      <c r="AR97" s="39"/>
      <c r="AS97" s="39"/>
      <c r="AU97" s="99">
        <v>1</v>
      </c>
      <c r="AV97" s="32"/>
      <c r="AW97" s="32"/>
      <c r="AX97" s="32"/>
    </row>
    <row r="98" spans="1:50" s="28" customFormat="1" ht="12.75" x14ac:dyDescent="0.2">
      <c r="B98" s="57" t="s">
        <v>121</v>
      </c>
      <c r="C98" s="63" t="s">
        <v>352</v>
      </c>
      <c r="D98" s="57" t="s">
        <v>144</v>
      </c>
      <c r="E98" s="55" t="s">
        <v>123</v>
      </c>
      <c r="F98" s="57" t="s">
        <v>331</v>
      </c>
      <c r="G98" s="63" t="s">
        <v>332</v>
      </c>
      <c r="H98" s="63" t="s">
        <v>73</v>
      </c>
      <c r="I98" s="63" t="s">
        <v>361</v>
      </c>
      <c r="J98" s="57" t="s">
        <v>333</v>
      </c>
      <c r="K98" s="63" t="s">
        <v>115</v>
      </c>
      <c r="L98" s="39" t="s">
        <v>77</v>
      </c>
      <c r="M98" s="95">
        <v>84</v>
      </c>
      <c r="N98" s="57" t="s">
        <v>362</v>
      </c>
      <c r="O98" s="48">
        <v>1</v>
      </c>
      <c r="P98" s="47" t="s">
        <v>158</v>
      </c>
      <c r="Q98" s="57" t="s">
        <v>363</v>
      </c>
      <c r="R98" s="57" t="s">
        <v>364</v>
      </c>
      <c r="S98" s="72">
        <v>45292</v>
      </c>
      <c r="T98" s="72">
        <v>45657</v>
      </c>
      <c r="U98" s="82" t="s">
        <v>337</v>
      </c>
      <c r="V98" s="63" t="s">
        <v>365</v>
      </c>
      <c r="W98" s="48">
        <v>1</v>
      </c>
      <c r="X98" s="39"/>
      <c r="Y98" s="39"/>
      <c r="Z98" s="39"/>
      <c r="AA98" s="39"/>
      <c r="AB98" s="63" t="s">
        <v>366</v>
      </c>
      <c r="AC98" s="48">
        <v>1</v>
      </c>
      <c r="AD98" s="39"/>
      <c r="AE98" s="39"/>
      <c r="AF98" s="39"/>
      <c r="AG98" s="39"/>
      <c r="AH98" s="63" t="s">
        <v>367</v>
      </c>
      <c r="AI98" s="48">
        <v>1</v>
      </c>
      <c r="AJ98" s="39"/>
      <c r="AK98" s="39"/>
      <c r="AL98" s="39"/>
      <c r="AM98" s="39"/>
      <c r="AN98" s="63" t="s">
        <v>368</v>
      </c>
      <c r="AO98" s="48">
        <v>1</v>
      </c>
      <c r="AP98" s="39"/>
      <c r="AQ98" s="39"/>
      <c r="AR98" s="39"/>
      <c r="AS98" s="39"/>
      <c r="AU98" s="99">
        <v>1</v>
      </c>
      <c r="AV98" s="32"/>
      <c r="AW98" s="32"/>
      <c r="AX98" s="32"/>
    </row>
    <row r="99" spans="1:50" s="28" customFormat="1" ht="12.75" x14ac:dyDescent="0.2">
      <c r="B99" s="57" t="s">
        <v>121</v>
      </c>
      <c r="C99" s="63" t="s">
        <v>68</v>
      </c>
      <c r="D99" s="57" t="s">
        <v>177</v>
      </c>
      <c r="E99" s="63" t="s">
        <v>123</v>
      </c>
      <c r="F99" s="57" t="s">
        <v>369</v>
      </c>
      <c r="G99" s="63" t="s">
        <v>332</v>
      </c>
      <c r="H99" s="63" t="s">
        <v>370</v>
      </c>
      <c r="I99" s="63" t="s">
        <v>216</v>
      </c>
      <c r="J99" s="57" t="s">
        <v>333</v>
      </c>
      <c r="K99" s="63" t="s">
        <v>316</v>
      </c>
      <c r="L99" s="39" t="s">
        <v>77</v>
      </c>
      <c r="M99" s="60">
        <v>85</v>
      </c>
      <c r="N99" s="57" t="s">
        <v>371</v>
      </c>
      <c r="O99" s="47">
        <v>12</v>
      </c>
      <c r="P99" s="47" t="s">
        <v>372</v>
      </c>
      <c r="Q99" s="57" t="s">
        <v>373</v>
      </c>
      <c r="R99" s="57" t="s">
        <v>374</v>
      </c>
      <c r="S99" s="72">
        <v>45292</v>
      </c>
      <c r="T99" s="72">
        <v>45657</v>
      </c>
      <c r="U99" s="82" t="s">
        <v>337</v>
      </c>
      <c r="V99" s="63" t="s">
        <v>375</v>
      </c>
      <c r="W99" s="47">
        <v>3</v>
      </c>
      <c r="X99" s="39"/>
      <c r="Y99" s="39"/>
      <c r="Z99" s="39"/>
      <c r="AA99" s="39"/>
      <c r="AB99" s="63" t="s">
        <v>376</v>
      </c>
      <c r="AC99" s="47">
        <v>3</v>
      </c>
      <c r="AD99" s="39"/>
      <c r="AE99" s="39"/>
      <c r="AF99" s="39"/>
      <c r="AG99" s="39"/>
      <c r="AH99" s="63" t="s">
        <v>377</v>
      </c>
      <c r="AI99" s="47">
        <v>3</v>
      </c>
      <c r="AJ99" s="39"/>
      <c r="AK99" s="39"/>
      <c r="AL99" s="39"/>
      <c r="AM99" s="39"/>
      <c r="AN99" s="63" t="s">
        <v>378</v>
      </c>
      <c r="AO99" s="47">
        <v>3</v>
      </c>
      <c r="AP99" s="39"/>
      <c r="AQ99" s="39"/>
      <c r="AR99" s="39"/>
      <c r="AS99" s="39"/>
      <c r="AU99" s="98">
        <v>12</v>
      </c>
      <c r="AV99" s="32"/>
      <c r="AW99" s="32"/>
      <c r="AX99" s="32"/>
    </row>
    <row r="100" spans="1:50" s="28" customFormat="1" ht="12.75" x14ac:dyDescent="0.2">
      <c r="B100" s="57" t="s">
        <v>121</v>
      </c>
      <c r="C100" s="63" t="s">
        <v>68</v>
      </c>
      <c r="D100" s="57" t="s">
        <v>177</v>
      </c>
      <c r="E100" s="63" t="s">
        <v>123</v>
      </c>
      <c r="F100" s="57" t="s">
        <v>379</v>
      </c>
      <c r="G100" s="63" t="s">
        <v>380</v>
      </c>
      <c r="H100" s="63" t="s">
        <v>73</v>
      </c>
      <c r="I100" s="63" t="s">
        <v>216</v>
      </c>
      <c r="J100" s="57" t="s">
        <v>381</v>
      </c>
      <c r="K100" s="63" t="s">
        <v>115</v>
      </c>
      <c r="L100" s="39" t="s">
        <v>77</v>
      </c>
      <c r="M100" s="95">
        <v>86</v>
      </c>
      <c r="N100" s="57" t="s">
        <v>382</v>
      </c>
      <c r="O100" s="48">
        <v>1</v>
      </c>
      <c r="P100" s="47" t="s">
        <v>158</v>
      </c>
      <c r="Q100" s="57" t="s">
        <v>383</v>
      </c>
      <c r="R100" s="57" t="s">
        <v>384</v>
      </c>
      <c r="S100" s="72">
        <v>45292</v>
      </c>
      <c r="T100" s="72">
        <v>45657</v>
      </c>
      <c r="U100" s="82" t="s">
        <v>337</v>
      </c>
      <c r="V100" s="63" t="s">
        <v>385</v>
      </c>
      <c r="W100" s="48">
        <v>1</v>
      </c>
      <c r="X100" s="39"/>
      <c r="Y100" s="39"/>
      <c r="Z100" s="39"/>
      <c r="AA100" s="39"/>
      <c r="AB100" s="63" t="s">
        <v>386</v>
      </c>
      <c r="AC100" s="48">
        <v>1</v>
      </c>
      <c r="AD100" s="39"/>
      <c r="AE100" s="39"/>
      <c r="AF100" s="39"/>
      <c r="AG100" s="39"/>
      <c r="AH100" s="63" t="s">
        <v>387</v>
      </c>
      <c r="AI100" s="48">
        <v>1</v>
      </c>
      <c r="AJ100" s="39"/>
      <c r="AK100" s="39"/>
      <c r="AL100" s="39"/>
      <c r="AM100" s="39"/>
      <c r="AN100" s="63" t="s">
        <v>388</v>
      </c>
      <c r="AO100" s="48">
        <v>1</v>
      </c>
      <c r="AP100" s="39"/>
      <c r="AQ100" s="39"/>
      <c r="AR100" s="39"/>
      <c r="AS100" s="39"/>
      <c r="AU100" s="99">
        <v>1</v>
      </c>
      <c r="AV100" s="32"/>
      <c r="AW100" s="32"/>
      <c r="AX100" s="32"/>
    </row>
    <row r="101" spans="1:50" s="28" customFormat="1" ht="12.75" x14ac:dyDescent="0.2">
      <c r="B101" s="57" t="s">
        <v>121</v>
      </c>
      <c r="C101" s="63" t="s">
        <v>68</v>
      </c>
      <c r="D101" s="57" t="s">
        <v>177</v>
      </c>
      <c r="E101" s="63" t="s">
        <v>123</v>
      </c>
      <c r="F101" s="57" t="s">
        <v>379</v>
      </c>
      <c r="G101" s="63" t="s">
        <v>380</v>
      </c>
      <c r="H101" s="63" t="s">
        <v>73</v>
      </c>
      <c r="I101" s="63" t="s">
        <v>216</v>
      </c>
      <c r="J101" s="57" t="s">
        <v>381</v>
      </c>
      <c r="K101" s="63" t="s">
        <v>115</v>
      </c>
      <c r="L101" s="39" t="s">
        <v>77</v>
      </c>
      <c r="M101" s="60">
        <v>87</v>
      </c>
      <c r="N101" s="57" t="s">
        <v>389</v>
      </c>
      <c r="O101" s="48">
        <v>1</v>
      </c>
      <c r="P101" s="47" t="s">
        <v>158</v>
      </c>
      <c r="Q101" s="57" t="s">
        <v>390</v>
      </c>
      <c r="R101" s="57" t="s">
        <v>391</v>
      </c>
      <c r="S101" s="74">
        <v>45323</v>
      </c>
      <c r="T101" s="72">
        <v>45657</v>
      </c>
      <c r="U101" s="82" t="s">
        <v>337</v>
      </c>
      <c r="V101" s="63" t="s">
        <v>392</v>
      </c>
      <c r="W101" s="48">
        <v>1</v>
      </c>
      <c r="X101" s="39"/>
      <c r="Y101" s="39"/>
      <c r="Z101" s="39"/>
      <c r="AA101" s="39"/>
      <c r="AB101" s="63" t="s">
        <v>393</v>
      </c>
      <c r="AC101" s="48">
        <v>1</v>
      </c>
      <c r="AD101" s="39"/>
      <c r="AE101" s="39"/>
      <c r="AF101" s="39"/>
      <c r="AG101" s="39"/>
      <c r="AH101" s="63" t="s">
        <v>394</v>
      </c>
      <c r="AI101" s="48">
        <v>1</v>
      </c>
      <c r="AJ101" s="39"/>
      <c r="AK101" s="39"/>
      <c r="AL101" s="39"/>
      <c r="AM101" s="39"/>
      <c r="AN101" s="63" t="s">
        <v>395</v>
      </c>
      <c r="AO101" s="48">
        <v>1</v>
      </c>
      <c r="AP101" s="39"/>
      <c r="AQ101" s="39"/>
      <c r="AR101" s="39"/>
      <c r="AS101" s="39"/>
      <c r="AU101" s="99">
        <v>1</v>
      </c>
      <c r="AV101" s="32"/>
      <c r="AW101" s="32"/>
      <c r="AX101" s="32"/>
    </row>
    <row r="102" spans="1:50" s="28" customFormat="1" ht="12.75" x14ac:dyDescent="0.2">
      <c r="B102" s="57" t="s">
        <v>121</v>
      </c>
      <c r="C102" s="63" t="s">
        <v>68</v>
      </c>
      <c r="D102" s="57" t="s">
        <v>177</v>
      </c>
      <c r="E102" s="63" t="s">
        <v>123</v>
      </c>
      <c r="F102" s="57" t="s">
        <v>189</v>
      </c>
      <c r="G102" s="63" t="s">
        <v>190</v>
      </c>
      <c r="H102" s="63" t="s">
        <v>73</v>
      </c>
      <c r="I102" s="63" t="s">
        <v>216</v>
      </c>
      <c r="J102" s="57" t="s">
        <v>333</v>
      </c>
      <c r="K102" s="63" t="s">
        <v>115</v>
      </c>
      <c r="L102" s="39" t="s">
        <v>77</v>
      </c>
      <c r="M102" s="95">
        <v>88</v>
      </c>
      <c r="N102" s="57" t="s">
        <v>396</v>
      </c>
      <c r="O102" s="47">
        <v>4</v>
      </c>
      <c r="P102" s="47" t="s">
        <v>79</v>
      </c>
      <c r="Q102" s="57" t="s">
        <v>397</v>
      </c>
      <c r="R102" s="57" t="s">
        <v>398</v>
      </c>
      <c r="S102" s="72">
        <v>45292</v>
      </c>
      <c r="T102" s="72">
        <v>45657</v>
      </c>
      <c r="U102" s="82" t="s">
        <v>337</v>
      </c>
      <c r="V102" s="63" t="s">
        <v>399</v>
      </c>
      <c r="W102" s="47">
        <v>1</v>
      </c>
      <c r="X102" s="39"/>
      <c r="Y102" s="39"/>
      <c r="Z102" s="39"/>
      <c r="AA102" s="39"/>
      <c r="AB102" s="63" t="s">
        <v>399</v>
      </c>
      <c r="AC102" s="47">
        <v>1</v>
      </c>
      <c r="AD102" s="39"/>
      <c r="AE102" s="39"/>
      <c r="AF102" s="39"/>
      <c r="AG102" s="39"/>
      <c r="AH102" s="63" t="s">
        <v>399</v>
      </c>
      <c r="AI102" s="47">
        <v>1</v>
      </c>
      <c r="AJ102" s="39"/>
      <c r="AK102" s="39"/>
      <c r="AL102" s="39"/>
      <c r="AM102" s="39"/>
      <c r="AN102" s="63" t="s">
        <v>399</v>
      </c>
      <c r="AO102" s="47">
        <v>1</v>
      </c>
      <c r="AP102" s="39"/>
      <c r="AQ102" s="39"/>
      <c r="AR102" s="39"/>
      <c r="AS102" s="39"/>
      <c r="AU102" s="98">
        <v>4</v>
      </c>
      <c r="AV102" s="32"/>
      <c r="AW102" s="32"/>
      <c r="AX102" s="32"/>
    </row>
    <row r="103" spans="1:50" s="28" customFormat="1" ht="12.75" x14ac:dyDescent="0.2">
      <c r="B103" s="57" t="s">
        <v>121</v>
      </c>
      <c r="C103" s="63" t="s">
        <v>68</v>
      </c>
      <c r="D103" s="57" t="s">
        <v>177</v>
      </c>
      <c r="E103" s="55" t="s">
        <v>123</v>
      </c>
      <c r="F103" s="57" t="s">
        <v>71</v>
      </c>
      <c r="G103" s="63" t="s">
        <v>400</v>
      </c>
      <c r="H103" s="63" t="s">
        <v>401</v>
      </c>
      <c r="I103" s="63" t="s">
        <v>216</v>
      </c>
      <c r="J103" s="57" t="s">
        <v>354</v>
      </c>
      <c r="K103" s="63" t="s">
        <v>76</v>
      </c>
      <c r="L103" s="39" t="s">
        <v>77</v>
      </c>
      <c r="M103" s="60">
        <v>89</v>
      </c>
      <c r="N103" s="57" t="s">
        <v>402</v>
      </c>
      <c r="O103" s="47">
        <v>3</v>
      </c>
      <c r="P103" s="47" t="s">
        <v>79</v>
      </c>
      <c r="Q103" s="57" t="s">
        <v>403</v>
      </c>
      <c r="R103" s="57" t="s">
        <v>404</v>
      </c>
      <c r="S103" s="72">
        <v>45292</v>
      </c>
      <c r="T103" s="72">
        <v>45565</v>
      </c>
      <c r="U103" s="82" t="s">
        <v>337</v>
      </c>
      <c r="V103" s="63" t="s">
        <v>405</v>
      </c>
      <c r="W103" s="47">
        <v>1</v>
      </c>
      <c r="X103" s="39"/>
      <c r="Y103" s="39"/>
      <c r="Z103" s="39"/>
      <c r="AA103" s="39"/>
      <c r="AB103" s="63" t="s">
        <v>406</v>
      </c>
      <c r="AC103" s="47">
        <v>1</v>
      </c>
      <c r="AD103" s="39"/>
      <c r="AE103" s="39"/>
      <c r="AF103" s="39"/>
      <c r="AG103" s="39"/>
      <c r="AH103" s="63" t="s">
        <v>407</v>
      </c>
      <c r="AI103" s="47">
        <v>1</v>
      </c>
      <c r="AJ103" s="39"/>
      <c r="AK103" s="39"/>
      <c r="AL103" s="39"/>
      <c r="AM103" s="39"/>
      <c r="AN103" s="63" t="s">
        <v>91</v>
      </c>
      <c r="AO103" s="47">
        <v>0</v>
      </c>
      <c r="AP103" s="39"/>
      <c r="AQ103" s="39"/>
      <c r="AR103" s="39"/>
      <c r="AS103" s="39"/>
      <c r="AU103" s="98">
        <v>3</v>
      </c>
      <c r="AV103" s="32"/>
      <c r="AW103" s="32"/>
      <c r="AX103" s="32"/>
    </row>
    <row r="104" spans="1:50" s="28" customFormat="1" ht="12.75" x14ac:dyDescent="0.2">
      <c r="A104" s="93"/>
      <c r="B104" s="57" t="s">
        <v>121</v>
      </c>
      <c r="C104" s="63" t="s">
        <v>68</v>
      </c>
      <c r="D104" s="57" t="s">
        <v>177</v>
      </c>
      <c r="E104" s="55" t="s">
        <v>123</v>
      </c>
      <c r="F104" s="86" t="s">
        <v>508</v>
      </c>
      <c r="G104" s="63" t="s">
        <v>332</v>
      </c>
      <c r="H104" s="63" t="s">
        <v>73</v>
      </c>
      <c r="I104" s="63" t="s">
        <v>216</v>
      </c>
      <c r="J104" s="57" t="s">
        <v>333</v>
      </c>
      <c r="K104" s="85" t="s">
        <v>181</v>
      </c>
      <c r="L104" s="39" t="s">
        <v>77</v>
      </c>
      <c r="M104" s="60">
        <v>90</v>
      </c>
      <c r="N104" s="85" t="s">
        <v>891</v>
      </c>
      <c r="O104" s="89">
        <v>4</v>
      </c>
      <c r="P104" s="47" t="s">
        <v>79</v>
      </c>
      <c r="Q104" s="88" t="s">
        <v>892</v>
      </c>
      <c r="R104" s="85" t="s">
        <v>893</v>
      </c>
      <c r="S104" s="72">
        <v>45292</v>
      </c>
      <c r="T104" s="72">
        <v>45657</v>
      </c>
      <c r="U104" s="82" t="s">
        <v>337</v>
      </c>
      <c r="V104" s="51" t="s">
        <v>894</v>
      </c>
      <c r="W104" s="45">
        <v>1</v>
      </c>
      <c r="X104" s="39"/>
      <c r="Y104" s="39"/>
      <c r="Z104" s="39"/>
      <c r="AA104" s="39"/>
      <c r="AB104" s="51" t="s">
        <v>895</v>
      </c>
      <c r="AC104" s="52">
        <v>1</v>
      </c>
      <c r="AD104" s="39"/>
      <c r="AE104" s="39"/>
      <c r="AF104" s="39"/>
      <c r="AG104" s="39"/>
      <c r="AH104" s="51" t="s">
        <v>896</v>
      </c>
      <c r="AI104" s="89">
        <v>1</v>
      </c>
      <c r="AJ104" s="39"/>
      <c r="AK104" s="39"/>
      <c r="AL104" s="39"/>
      <c r="AM104" s="39"/>
      <c r="AN104" s="51" t="s">
        <v>897</v>
      </c>
      <c r="AO104" s="47">
        <v>1</v>
      </c>
      <c r="AP104" s="39"/>
      <c r="AQ104" s="39"/>
      <c r="AR104" s="39"/>
      <c r="AS104" s="39"/>
      <c r="AT104" s="93"/>
      <c r="AU104" s="98">
        <v>4</v>
      </c>
      <c r="AV104" s="32"/>
      <c r="AW104" s="32"/>
      <c r="AX104" s="32"/>
    </row>
    <row r="105" spans="1:50" s="28" customFormat="1" ht="12.75" x14ac:dyDescent="0.2">
      <c r="A105" s="5"/>
      <c r="B105" s="44" t="s">
        <v>188</v>
      </c>
      <c r="C105" s="50" t="s">
        <v>68</v>
      </c>
      <c r="D105" s="44" t="s">
        <v>177</v>
      </c>
      <c r="E105" s="50" t="s">
        <v>231</v>
      </c>
      <c r="F105" s="44" t="s">
        <v>201</v>
      </c>
      <c r="G105" s="50" t="s">
        <v>202</v>
      </c>
      <c r="H105" s="50" t="s">
        <v>73</v>
      </c>
      <c r="I105" s="50" t="s">
        <v>191</v>
      </c>
      <c r="J105" s="50" t="s">
        <v>232</v>
      </c>
      <c r="K105" s="50" t="s">
        <v>233</v>
      </c>
      <c r="L105" s="50" t="s">
        <v>233</v>
      </c>
      <c r="M105" s="95">
        <v>91</v>
      </c>
      <c r="N105" s="50" t="s">
        <v>234</v>
      </c>
      <c r="O105" s="52">
        <v>1</v>
      </c>
      <c r="P105" s="45" t="s">
        <v>79</v>
      </c>
      <c r="Q105" s="50" t="s">
        <v>235</v>
      </c>
      <c r="R105" s="50" t="s">
        <v>236</v>
      </c>
      <c r="S105" s="74">
        <v>45292</v>
      </c>
      <c r="T105" s="52" t="s">
        <v>237</v>
      </c>
      <c r="U105" s="79" t="s">
        <v>238</v>
      </c>
      <c r="V105" s="50" t="s">
        <v>239</v>
      </c>
      <c r="W105" s="52">
        <v>1</v>
      </c>
      <c r="X105" s="39"/>
      <c r="Y105" s="39"/>
      <c r="Z105" s="39"/>
      <c r="AA105" s="39"/>
      <c r="AB105" s="50" t="s">
        <v>91</v>
      </c>
      <c r="AC105" s="52">
        <v>0</v>
      </c>
      <c r="AD105" s="39"/>
      <c r="AE105" s="39"/>
      <c r="AF105" s="39"/>
      <c r="AG105" s="39"/>
      <c r="AH105" s="50" t="s">
        <v>91</v>
      </c>
      <c r="AI105" s="52">
        <v>0</v>
      </c>
      <c r="AJ105" s="39"/>
      <c r="AK105" s="39"/>
      <c r="AL105" s="39"/>
      <c r="AM105" s="39"/>
      <c r="AN105" s="63" t="s">
        <v>91</v>
      </c>
      <c r="AO105" s="47">
        <v>0</v>
      </c>
      <c r="AP105" s="39"/>
      <c r="AQ105" s="39"/>
      <c r="AR105" s="39"/>
      <c r="AS105" s="39"/>
      <c r="AT105" s="5"/>
      <c r="AU105" s="98">
        <v>1</v>
      </c>
      <c r="AV105" s="32"/>
      <c r="AW105" s="32"/>
      <c r="AX105" s="32"/>
    </row>
    <row r="106" spans="1:50" s="28" customFormat="1" ht="12.75" x14ac:dyDescent="0.2">
      <c r="A106" s="5"/>
      <c r="B106" s="44" t="s">
        <v>188</v>
      </c>
      <c r="C106" s="50" t="s">
        <v>68</v>
      </c>
      <c r="D106" s="44" t="s">
        <v>177</v>
      </c>
      <c r="E106" s="50" t="s">
        <v>231</v>
      </c>
      <c r="F106" s="44" t="s">
        <v>201</v>
      </c>
      <c r="G106" s="50" t="s">
        <v>202</v>
      </c>
      <c r="H106" s="50" t="s">
        <v>73</v>
      </c>
      <c r="I106" s="50" t="s">
        <v>191</v>
      </c>
      <c r="J106" s="50" t="s">
        <v>192</v>
      </c>
      <c r="K106" s="50" t="s">
        <v>240</v>
      </c>
      <c r="L106" s="50" t="s">
        <v>240</v>
      </c>
      <c r="M106" s="60">
        <v>92</v>
      </c>
      <c r="N106" s="50" t="s">
        <v>241</v>
      </c>
      <c r="O106" s="53">
        <v>1</v>
      </c>
      <c r="P106" s="45" t="s">
        <v>158</v>
      </c>
      <c r="Q106" s="50" t="s">
        <v>242</v>
      </c>
      <c r="R106" s="50" t="s">
        <v>243</v>
      </c>
      <c r="S106" s="74">
        <v>45292</v>
      </c>
      <c r="T106" s="52" t="s">
        <v>185</v>
      </c>
      <c r="U106" s="79" t="s">
        <v>238</v>
      </c>
      <c r="V106" s="50" t="s">
        <v>244</v>
      </c>
      <c r="W106" s="53">
        <v>1</v>
      </c>
      <c r="X106" s="39"/>
      <c r="Y106" s="39"/>
      <c r="Z106" s="39"/>
      <c r="AA106" s="39"/>
      <c r="AB106" s="50" t="s">
        <v>245</v>
      </c>
      <c r="AC106" s="53">
        <v>1</v>
      </c>
      <c r="AD106" s="39"/>
      <c r="AE106" s="39"/>
      <c r="AF106" s="39"/>
      <c r="AG106" s="39"/>
      <c r="AH106" s="50" t="s">
        <v>245</v>
      </c>
      <c r="AI106" s="53">
        <v>1</v>
      </c>
      <c r="AJ106" s="39"/>
      <c r="AK106" s="39"/>
      <c r="AL106" s="39"/>
      <c r="AM106" s="39"/>
      <c r="AN106" s="50" t="s">
        <v>245</v>
      </c>
      <c r="AO106" s="53">
        <v>1</v>
      </c>
      <c r="AP106" s="39"/>
      <c r="AQ106" s="39"/>
      <c r="AR106" s="39"/>
      <c r="AS106" s="39"/>
      <c r="AT106" s="5"/>
      <c r="AU106" s="99">
        <v>1</v>
      </c>
      <c r="AV106" s="32"/>
      <c r="AW106" s="32"/>
      <c r="AX106" s="32"/>
    </row>
    <row r="107" spans="1:50" s="28" customFormat="1" ht="12.75" x14ac:dyDescent="0.2">
      <c r="A107" s="5"/>
      <c r="B107" s="44" t="s">
        <v>188</v>
      </c>
      <c r="C107" s="50" t="s">
        <v>68</v>
      </c>
      <c r="D107" s="44" t="s">
        <v>177</v>
      </c>
      <c r="E107" s="50" t="s">
        <v>231</v>
      </c>
      <c r="F107" s="44" t="s">
        <v>201</v>
      </c>
      <c r="G107" s="50" t="s">
        <v>202</v>
      </c>
      <c r="H107" s="50" t="s">
        <v>73</v>
      </c>
      <c r="I107" s="50" t="s">
        <v>191</v>
      </c>
      <c r="J107" s="50" t="s">
        <v>192</v>
      </c>
      <c r="K107" s="50" t="s">
        <v>246</v>
      </c>
      <c r="L107" s="50" t="s">
        <v>246</v>
      </c>
      <c r="M107" s="95">
        <v>93</v>
      </c>
      <c r="N107" s="50" t="s">
        <v>247</v>
      </c>
      <c r="O107" s="53">
        <v>1</v>
      </c>
      <c r="P107" s="45" t="s">
        <v>158</v>
      </c>
      <c r="Q107" s="50" t="s">
        <v>248</v>
      </c>
      <c r="R107" s="50" t="s">
        <v>243</v>
      </c>
      <c r="S107" s="74">
        <v>45292</v>
      </c>
      <c r="T107" s="52" t="s">
        <v>185</v>
      </c>
      <c r="U107" s="79" t="s">
        <v>238</v>
      </c>
      <c r="V107" s="50" t="s">
        <v>244</v>
      </c>
      <c r="W107" s="54">
        <v>1</v>
      </c>
      <c r="X107" s="39"/>
      <c r="Y107" s="39"/>
      <c r="Z107" s="39"/>
      <c r="AA107" s="39"/>
      <c r="AB107" s="50" t="s">
        <v>245</v>
      </c>
      <c r="AC107" s="54">
        <v>1</v>
      </c>
      <c r="AD107" s="39"/>
      <c r="AE107" s="39"/>
      <c r="AF107" s="39"/>
      <c r="AG107" s="39"/>
      <c r="AH107" s="50" t="s">
        <v>245</v>
      </c>
      <c r="AI107" s="53">
        <v>1</v>
      </c>
      <c r="AJ107" s="39"/>
      <c r="AK107" s="39"/>
      <c r="AL107" s="39"/>
      <c r="AM107" s="39"/>
      <c r="AN107" s="50" t="s">
        <v>245</v>
      </c>
      <c r="AO107" s="53">
        <v>1</v>
      </c>
      <c r="AP107" s="39"/>
      <c r="AQ107" s="39"/>
      <c r="AR107" s="39"/>
      <c r="AS107" s="39"/>
      <c r="AT107" s="5"/>
      <c r="AU107" s="99">
        <v>1</v>
      </c>
      <c r="AV107" s="32"/>
      <c r="AW107" s="32"/>
      <c r="AX107" s="32"/>
    </row>
    <row r="108" spans="1:50" s="28" customFormat="1" ht="12.75" x14ac:dyDescent="0.2">
      <c r="A108" s="5"/>
      <c r="B108" s="44" t="s">
        <v>188</v>
      </c>
      <c r="C108" s="50" t="s">
        <v>68</v>
      </c>
      <c r="D108" s="44" t="s">
        <v>177</v>
      </c>
      <c r="E108" s="50" t="s">
        <v>231</v>
      </c>
      <c r="F108" s="44" t="s">
        <v>201</v>
      </c>
      <c r="G108" s="50" t="s">
        <v>202</v>
      </c>
      <c r="H108" s="50" t="s">
        <v>73</v>
      </c>
      <c r="I108" s="50" t="s">
        <v>191</v>
      </c>
      <c r="J108" s="50" t="s">
        <v>232</v>
      </c>
      <c r="K108" s="50" t="s">
        <v>249</v>
      </c>
      <c r="L108" s="50" t="s">
        <v>249</v>
      </c>
      <c r="M108" s="60">
        <v>94</v>
      </c>
      <c r="N108" s="50" t="s">
        <v>250</v>
      </c>
      <c r="O108" s="53">
        <v>1</v>
      </c>
      <c r="P108" s="45" t="s">
        <v>158</v>
      </c>
      <c r="Q108" s="50" t="s">
        <v>251</v>
      </c>
      <c r="R108" s="50" t="s">
        <v>252</v>
      </c>
      <c r="S108" s="74">
        <v>45292</v>
      </c>
      <c r="T108" s="52" t="s">
        <v>185</v>
      </c>
      <c r="U108" s="79" t="s">
        <v>238</v>
      </c>
      <c r="V108" s="50" t="s">
        <v>244</v>
      </c>
      <c r="W108" s="54">
        <v>1</v>
      </c>
      <c r="X108" s="39"/>
      <c r="Y108" s="39"/>
      <c r="Z108" s="39"/>
      <c r="AA108" s="39"/>
      <c r="AB108" s="50" t="s">
        <v>245</v>
      </c>
      <c r="AC108" s="54">
        <v>1</v>
      </c>
      <c r="AD108" s="39"/>
      <c r="AE108" s="39"/>
      <c r="AF108" s="39"/>
      <c r="AG108" s="39"/>
      <c r="AH108" s="50" t="s">
        <v>245</v>
      </c>
      <c r="AI108" s="53">
        <v>1</v>
      </c>
      <c r="AJ108" s="39"/>
      <c r="AK108" s="39"/>
      <c r="AL108" s="39"/>
      <c r="AM108" s="39"/>
      <c r="AN108" s="50" t="s">
        <v>245</v>
      </c>
      <c r="AO108" s="53">
        <v>1</v>
      </c>
      <c r="AP108" s="39"/>
      <c r="AQ108" s="39"/>
      <c r="AR108" s="39"/>
      <c r="AS108" s="39"/>
      <c r="AT108" s="5"/>
      <c r="AU108" s="99">
        <v>1</v>
      </c>
      <c r="AV108" s="32"/>
      <c r="AW108" s="32"/>
      <c r="AX108" s="32"/>
    </row>
    <row r="109" spans="1:50" s="28" customFormat="1" ht="12.75" x14ac:dyDescent="0.2">
      <c r="A109" s="5"/>
      <c r="B109" s="44" t="s">
        <v>188</v>
      </c>
      <c r="C109" s="50" t="s">
        <v>68</v>
      </c>
      <c r="D109" s="44" t="s">
        <v>177</v>
      </c>
      <c r="E109" s="50" t="s">
        <v>231</v>
      </c>
      <c r="F109" s="44" t="s">
        <v>201</v>
      </c>
      <c r="G109" s="50" t="s">
        <v>202</v>
      </c>
      <c r="H109" s="50" t="s">
        <v>73</v>
      </c>
      <c r="I109" s="50" t="s">
        <v>191</v>
      </c>
      <c r="J109" s="50" t="s">
        <v>232</v>
      </c>
      <c r="K109" s="50" t="s">
        <v>253</v>
      </c>
      <c r="L109" s="50" t="s">
        <v>253</v>
      </c>
      <c r="M109" s="95">
        <v>95</v>
      </c>
      <c r="N109" s="50" t="s">
        <v>254</v>
      </c>
      <c r="O109" s="53">
        <v>1</v>
      </c>
      <c r="P109" s="45" t="s">
        <v>158</v>
      </c>
      <c r="Q109" s="50" t="s">
        <v>255</v>
      </c>
      <c r="R109" s="50" t="s">
        <v>252</v>
      </c>
      <c r="S109" s="74">
        <v>45292</v>
      </c>
      <c r="T109" s="52" t="s">
        <v>185</v>
      </c>
      <c r="U109" s="79" t="s">
        <v>238</v>
      </c>
      <c r="V109" s="50" t="s">
        <v>244</v>
      </c>
      <c r="W109" s="54">
        <v>1</v>
      </c>
      <c r="X109" s="39"/>
      <c r="Y109" s="39"/>
      <c r="Z109" s="39"/>
      <c r="AA109" s="39"/>
      <c r="AB109" s="50" t="s">
        <v>245</v>
      </c>
      <c r="AC109" s="54">
        <v>1</v>
      </c>
      <c r="AD109" s="39"/>
      <c r="AE109" s="39"/>
      <c r="AF109" s="39"/>
      <c r="AG109" s="39"/>
      <c r="AH109" s="50" t="s">
        <v>245</v>
      </c>
      <c r="AI109" s="53">
        <v>1</v>
      </c>
      <c r="AJ109" s="39"/>
      <c r="AK109" s="39"/>
      <c r="AL109" s="39"/>
      <c r="AM109" s="39"/>
      <c r="AN109" s="50" t="s">
        <v>245</v>
      </c>
      <c r="AO109" s="53">
        <v>1</v>
      </c>
      <c r="AP109" s="39"/>
      <c r="AQ109" s="39"/>
      <c r="AR109" s="39"/>
      <c r="AS109" s="39"/>
      <c r="AT109" s="5"/>
      <c r="AU109" s="99">
        <v>1</v>
      </c>
      <c r="AV109" s="32"/>
      <c r="AW109" s="32"/>
      <c r="AX109" s="32"/>
    </row>
    <row r="110" spans="1:50" s="28" customFormat="1" ht="12.75" x14ac:dyDescent="0.2">
      <c r="A110" s="5"/>
      <c r="B110" s="44" t="s">
        <v>188</v>
      </c>
      <c r="C110" s="50" t="s">
        <v>68</v>
      </c>
      <c r="D110" s="44" t="s">
        <v>177</v>
      </c>
      <c r="E110" s="50" t="s">
        <v>231</v>
      </c>
      <c r="F110" s="44" t="s">
        <v>201</v>
      </c>
      <c r="G110" s="50" t="s">
        <v>202</v>
      </c>
      <c r="H110" s="50" t="s">
        <v>73</v>
      </c>
      <c r="I110" s="50" t="s">
        <v>191</v>
      </c>
      <c r="J110" s="50" t="s">
        <v>232</v>
      </c>
      <c r="K110" s="50" t="s">
        <v>256</v>
      </c>
      <c r="L110" s="50" t="s">
        <v>256</v>
      </c>
      <c r="M110" s="60">
        <v>96</v>
      </c>
      <c r="N110" s="50" t="s">
        <v>257</v>
      </c>
      <c r="O110" s="53">
        <v>1</v>
      </c>
      <c r="P110" s="45" t="s">
        <v>158</v>
      </c>
      <c r="Q110" s="50" t="s">
        <v>258</v>
      </c>
      <c r="R110" s="50" t="s">
        <v>252</v>
      </c>
      <c r="S110" s="74">
        <v>45292</v>
      </c>
      <c r="T110" s="52" t="s">
        <v>185</v>
      </c>
      <c r="U110" s="79" t="s">
        <v>238</v>
      </c>
      <c r="V110" s="50" t="s">
        <v>244</v>
      </c>
      <c r="W110" s="54">
        <v>1</v>
      </c>
      <c r="X110" s="39"/>
      <c r="Y110" s="39"/>
      <c r="Z110" s="39"/>
      <c r="AA110" s="39"/>
      <c r="AB110" s="50" t="s">
        <v>245</v>
      </c>
      <c r="AC110" s="54">
        <v>1</v>
      </c>
      <c r="AD110" s="39"/>
      <c r="AE110" s="39"/>
      <c r="AF110" s="39"/>
      <c r="AG110" s="39"/>
      <c r="AH110" s="50" t="s">
        <v>245</v>
      </c>
      <c r="AI110" s="53">
        <v>1</v>
      </c>
      <c r="AJ110" s="39"/>
      <c r="AK110" s="39"/>
      <c r="AL110" s="39"/>
      <c r="AM110" s="39"/>
      <c r="AN110" s="50" t="s">
        <v>245</v>
      </c>
      <c r="AO110" s="53">
        <v>1</v>
      </c>
      <c r="AP110" s="39"/>
      <c r="AQ110" s="39"/>
      <c r="AR110" s="39"/>
      <c r="AS110" s="39"/>
      <c r="AT110" s="5"/>
      <c r="AU110" s="99">
        <v>1</v>
      </c>
      <c r="AV110" s="32"/>
      <c r="AW110" s="32"/>
      <c r="AX110" s="32"/>
    </row>
    <row r="111" spans="1:50" s="28" customFormat="1" ht="12.75" x14ac:dyDescent="0.2">
      <c r="A111" s="5"/>
      <c r="B111" s="44" t="s">
        <v>188</v>
      </c>
      <c r="C111" s="50" t="s">
        <v>68</v>
      </c>
      <c r="D111" s="44" t="s">
        <v>177</v>
      </c>
      <c r="E111" s="50" t="s">
        <v>231</v>
      </c>
      <c r="F111" s="44" t="s">
        <v>201</v>
      </c>
      <c r="G111" s="50" t="s">
        <v>202</v>
      </c>
      <c r="H111" s="50" t="s">
        <v>73</v>
      </c>
      <c r="I111" s="50" t="s">
        <v>191</v>
      </c>
      <c r="J111" s="50" t="s">
        <v>259</v>
      </c>
      <c r="K111" s="50" t="s">
        <v>260</v>
      </c>
      <c r="L111" s="50" t="s">
        <v>260</v>
      </c>
      <c r="M111" s="95">
        <v>97</v>
      </c>
      <c r="N111" s="50" t="s">
        <v>261</v>
      </c>
      <c r="O111" s="53">
        <v>1</v>
      </c>
      <c r="P111" s="45" t="s">
        <v>158</v>
      </c>
      <c r="Q111" s="50" t="s">
        <v>262</v>
      </c>
      <c r="R111" s="50" t="s">
        <v>263</v>
      </c>
      <c r="S111" s="74">
        <v>45292</v>
      </c>
      <c r="T111" s="52" t="s">
        <v>185</v>
      </c>
      <c r="U111" s="79" t="s">
        <v>238</v>
      </c>
      <c r="V111" s="50" t="s">
        <v>244</v>
      </c>
      <c r="W111" s="54">
        <v>1</v>
      </c>
      <c r="X111" s="39"/>
      <c r="Y111" s="39"/>
      <c r="Z111" s="39"/>
      <c r="AA111" s="39"/>
      <c r="AB111" s="50" t="s">
        <v>245</v>
      </c>
      <c r="AC111" s="54">
        <v>1</v>
      </c>
      <c r="AD111" s="39"/>
      <c r="AE111" s="39"/>
      <c r="AF111" s="39"/>
      <c r="AG111" s="39"/>
      <c r="AH111" s="50" t="s">
        <v>245</v>
      </c>
      <c r="AI111" s="53">
        <v>1</v>
      </c>
      <c r="AJ111" s="39"/>
      <c r="AK111" s="39"/>
      <c r="AL111" s="39"/>
      <c r="AM111" s="39"/>
      <c r="AN111" s="50" t="s">
        <v>245</v>
      </c>
      <c r="AO111" s="53">
        <v>1</v>
      </c>
      <c r="AP111" s="39"/>
      <c r="AQ111" s="39"/>
      <c r="AR111" s="39"/>
      <c r="AS111" s="39"/>
      <c r="AT111" s="5"/>
      <c r="AU111" s="99">
        <v>1</v>
      </c>
      <c r="AV111" s="32"/>
      <c r="AW111" s="32"/>
      <c r="AX111" s="32"/>
    </row>
    <row r="112" spans="1:50" s="28" customFormat="1" ht="12.75" x14ac:dyDescent="0.2">
      <c r="A112" s="5"/>
      <c r="B112" s="44" t="s">
        <v>188</v>
      </c>
      <c r="C112" s="50" t="s">
        <v>68</v>
      </c>
      <c r="D112" s="44" t="s">
        <v>177</v>
      </c>
      <c r="E112" s="50" t="s">
        <v>231</v>
      </c>
      <c r="F112" s="44" t="s">
        <v>201</v>
      </c>
      <c r="G112" s="50" t="s">
        <v>202</v>
      </c>
      <c r="H112" s="50" t="s">
        <v>73</v>
      </c>
      <c r="I112" s="50" t="s">
        <v>191</v>
      </c>
      <c r="J112" s="50" t="s">
        <v>232</v>
      </c>
      <c r="K112" s="50" t="s">
        <v>260</v>
      </c>
      <c r="L112" s="50" t="s">
        <v>260</v>
      </c>
      <c r="M112" s="60">
        <v>98</v>
      </c>
      <c r="N112" s="50" t="s">
        <v>264</v>
      </c>
      <c r="O112" s="53">
        <v>1</v>
      </c>
      <c r="P112" s="45" t="s">
        <v>79</v>
      </c>
      <c r="Q112" s="50" t="s">
        <v>265</v>
      </c>
      <c r="R112" s="50" t="s">
        <v>266</v>
      </c>
      <c r="S112" s="74">
        <v>45292</v>
      </c>
      <c r="T112" s="52" t="s">
        <v>237</v>
      </c>
      <c r="U112" s="79" t="s">
        <v>238</v>
      </c>
      <c r="V112" s="50" t="s">
        <v>267</v>
      </c>
      <c r="W112" s="54">
        <v>1</v>
      </c>
      <c r="X112" s="39"/>
      <c r="Y112" s="39"/>
      <c r="Z112" s="39"/>
      <c r="AA112" s="39"/>
      <c r="AB112" s="50" t="s">
        <v>91</v>
      </c>
      <c r="AC112" s="52">
        <v>0</v>
      </c>
      <c r="AD112" s="39"/>
      <c r="AE112" s="39"/>
      <c r="AF112" s="39"/>
      <c r="AG112" s="39"/>
      <c r="AH112" s="50" t="s">
        <v>91</v>
      </c>
      <c r="AI112" s="52">
        <v>0</v>
      </c>
      <c r="AJ112" s="39"/>
      <c r="AK112" s="39"/>
      <c r="AL112" s="39"/>
      <c r="AM112" s="39"/>
      <c r="AN112" s="63" t="s">
        <v>91</v>
      </c>
      <c r="AO112" s="47">
        <v>0</v>
      </c>
      <c r="AP112" s="39"/>
      <c r="AQ112" s="39"/>
      <c r="AR112" s="39"/>
      <c r="AS112" s="39"/>
      <c r="AT112" s="5"/>
      <c r="AU112" s="98">
        <v>1</v>
      </c>
      <c r="AV112" s="32"/>
      <c r="AW112" s="32"/>
      <c r="AX112" s="32"/>
    </row>
    <row r="113" spans="1:50" s="28" customFormat="1" ht="12.75" x14ac:dyDescent="0.2">
      <c r="A113" s="5"/>
      <c r="B113" s="44" t="s">
        <v>188</v>
      </c>
      <c r="C113" s="50" t="s">
        <v>68</v>
      </c>
      <c r="D113" s="44" t="s">
        <v>177</v>
      </c>
      <c r="E113" s="50" t="s">
        <v>231</v>
      </c>
      <c r="F113" s="44" t="s">
        <v>201</v>
      </c>
      <c r="G113" s="50" t="s">
        <v>202</v>
      </c>
      <c r="H113" s="50" t="s">
        <v>73</v>
      </c>
      <c r="I113" s="50" t="s">
        <v>191</v>
      </c>
      <c r="J113" s="50" t="s">
        <v>232</v>
      </c>
      <c r="K113" s="50" t="s">
        <v>115</v>
      </c>
      <c r="L113" s="50" t="s">
        <v>115</v>
      </c>
      <c r="M113" s="95">
        <v>99</v>
      </c>
      <c r="N113" s="50" t="s">
        <v>268</v>
      </c>
      <c r="O113" s="53">
        <v>1</v>
      </c>
      <c r="P113" s="45" t="s">
        <v>158</v>
      </c>
      <c r="Q113" s="50" t="s">
        <v>269</v>
      </c>
      <c r="R113" s="50" t="s">
        <v>270</v>
      </c>
      <c r="S113" s="74">
        <v>45292</v>
      </c>
      <c r="T113" s="52" t="s">
        <v>185</v>
      </c>
      <c r="U113" s="79" t="s">
        <v>238</v>
      </c>
      <c r="V113" s="50" t="s">
        <v>271</v>
      </c>
      <c r="W113" s="53">
        <v>1</v>
      </c>
      <c r="X113" s="39"/>
      <c r="Y113" s="39"/>
      <c r="Z113" s="39"/>
      <c r="AA113" s="39"/>
      <c r="AB113" s="50" t="s">
        <v>271</v>
      </c>
      <c r="AC113" s="53">
        <v>1</v>
      </c>
      <c r="AD113" s="39"/>
      <c r="AE113" s="39"/>
      <c r="AF113" s="39"/>
      <c r="AG113" s="39"/>
      <c r="AH113" s="50" t="s">
        <v>271</v>
      </c>
      <c r="AI113" s="53">
        <v>1</v>
      </c>
      <c r="AJ113" s="39"/>
      <c r="AK113" s="39"/>
      <c r="AL113" s="39"/>
      <c r="AM113" s="39"/>
      <c r="AN113" s="50" t="s">
        <v>271</v>
      </c>
      <c r="AO113" s="53">
        <v>1</v>
      </c>
      <c r="AP113" s="39"/>
      <c r="AQ113" s="39"/>
      <c r="AR113" s="39"/>
      <c r="AS113" s="39"/>
      <c r="AT113" s="5"/>
      <c r="AU113" s="99">
        <v>1</v>
      </c>
      <c r="AV113" s="32"/>
      <c r="AW113" s="32"/>
      <c r="AX113" s="32"/>
    </row>
    <row r="114" spans="1:50" s="28" customFormat="1" ht="12.75" x14ac:dyDescent="0.2">
      <c r="A114" s="5"/>
      <c r="B114" s="44" t="s">
        <v>188</v>
      </c>
      <c r="C114" s="50" t="s">
        <v>68</v>
      </c>
      <c r="D114" s="44" t="s">
        <v>177</v>
      </c>
      <c r="E114" s="50" t="s">
        <v>231</v>
      </c>
      <c r="F114" s="44" t="s">
        <v>272</v>
      </c>
      <c r="G114" s="50" t="s">
        <v>202</v>
      </c>
      <c r="H114" s="50" t="s">
        <v>73</v>
      </c>
      <c r="I114" s="50" t="s">
        <v>191</v>
      </c>
      <c r="J114" s="50" t="s">
        <v>232</v>
      </c>
      <c r="K114" s="50" t="s">
        <v>273</v>
      </c>
      <c r="L114" s="50" t="s">
        <v>273</v>
      </c>
      <c r="M114" s="60">
        <v>100</v>
      </c>
      <c r="N114" s="50" t="s">
        <v>274</v>
      </c>
      <c r="O114" s="53">
        <v>1</v>
      </c>
      <c r="P114" s="45" t="s">
        <v>158</v>
      </c>
      <c r="Q114" s="50" t="s">
        <v>275</v>
      </c>
      <c r="R114" s="50" t="s">
        <v>276</v>
      </c>
      <c r="S114" s="74">
        <v>45292</v>
      </c>
      <c r="T114" s="52" t="s">
        <v>185</v>
      </c>
      <c r="U114" s="79" t="s">
        <v>238</v>
      </c>
      <c r="V114" s="50" t="s">
        <v>244</v>
      </c>
      <c r="W114" s="54">
        <v>1</v>
      </c>
      <c r="X114" s="39"/>
      <c r="Y114" s="39"/>
      <c r="Z114" s="39"/>
      <c r="AA114" s="39"/>
      <c r="AB114" s="50" t="s">
        <v>245</v>
      </c>
      <c r="AC114" s="54">
        <v>1</v>
      </c>
      <c r="AD114" s="39"/>
      <c r="AE114" s="39"/>
      <c r="AF114" s="39"/>
      <c r="AG114" s="39"/>
      <c r="AH114" s="50" t="s">
        <v>245</v>
      </c>
      <c r="AI114" s="53">
        <v>1</v>
      </c>
      <c r="AJ114" s="39"/>
      <c r="AK114" s="39"/>
      <c r="AL114" s="39"/>
      <c r="AM114" s="39"/>
      <c r="AN114" s="50" t="s">
        <v>245</v>
      </c>
      <c r="AO114" s="53">
        <v>1</v>
      </c>
      <c r="AP114" s="39"/>
      <c r="AQ114" s="39"/>
      <c r="AR114" s="39"/>
      <c r="AS114" s="39"/>
      <c r="AT114" s="5"/>
      <c r="AU114" s="99">
        <v>1</v>
      </c>
      <c r="AV114" s="32"/>
      <c r="AW114" s="32"/>
      <c r="AX114" s="32"/>
    </row>
    <row r="115" spans="1:50" s="28" customFormat="1" ht="12.75" x14ac:dyDescent="0.2">
      <c r="A115" s="5"/>
      <c r="B115" s="44" t="s">
        <v>188</v>
      </c>
      <c r="C115" s="50" t="s">
        <v>68</v>
      </c>
      <c r="D115" s="44" t="s">
        <v>177</v>
      </c>
      <c r="E115" s="50" t="s">
        <v>231</v>
      </c>
      <c r="F115" s="44" t="s">
        <v>201</v>
      </c>
      <c r="G115" s="50" t="s">
        <v>202</v>
      </c>
      <c r="H115" s="50" t="s">
        <v>73</v>
      </c>
      <c r="I115" s="50" t="s">
        <v>191</v>
      </c>
      <c r="J115" s="50" t="s">
        <v>232</v>
      </c>
      <c r="K115" s="51" t="s">
        <v>273</v>
      </c>
      <c r="L115" s="51" t="s">
        <v>273</v>
      </c>
      <c r="M115" s="95">
        <v>101</v>
      </c>
      <c r="N115" s="50" t="s">
        <v>277</v>
      </c>
      <c r="O115" s="53">
        <v>1</v>
      </c>
      <c r="P115" s="45" t="s">
        <v>158</v>
      </c>
      <c r="Q115" s="50" t="s">
        <v>278</v>
      </c>
      <c r="R115" s="50" t="s">
        <v>276</v>
      </c>
      <c r="S115" s="74">
        <v>45292</v>
      </c>
      <c r="T115" s="52" t="s">
        <v>185</v>
      </c>
      <c r="U115" s="79" t="s">
        <v>238</v>
      </c>
      <c r="V115" s="50" t="s">
        <v>244</v>
      </c>
      <c r="W115" s="54">
        <v>1</v>
      </c>
      <c r="X115" s="39"/>
      <c r="Y115" s="39"/>
      <c r="Z115" s="39"/>
      <c r="AA115" s="39"/>
      <c r="AB115" s="50" t="s">
        <v>245</v>
      </c>
      <c r="AC115" s="54">
        <v>1</v>
      </c>
      <c r="AD115" s="39"/>
      <c r="AE115" s="39"/>
      <c r="AF115" s="39"/>
      <c r="AG115" s="39"/>
      <c r="AH115" s="50" t="s">
        <v>245</v>
      </c>
      <c r="AI115" s="53">
        <v>1</v>
      </c>
      <c r="AJ115" s="39"/>
      <c r="AK115" s="39"/>
      <c r="AL115" s="39"/>
      <c r="AM115" s="39"/>
      <c r="AN115" s="50" t="s">
        <v>245</v>
      </c>
      <c r="AO115" s="53">
        <v>1</v>
      </c>
      <c r="AP115" s="39"/>
      <c r="AQ115" s="39"/>
      <c r="AR115" s="39"/>
      <c r="AS115" s="39"/>
      <c r="AT115" s="5"/>
      <c r="AU115" s="99">
        <v>1</v>
      </c>
      <c r="AV115" s="32"/>
      <c r="AW115" s="32"/>
      <c r="AX115" s="32"/>
    </row>
    <row r="116" spans="1:50" s="28" customFormat="1" ht="12.75" x14ac:dyDescent="0.2">
      <c r="B116" s="57" t="s">
        <v>121</v>
      </c>
      <c r="C116" s="63" t="s">
        <v>68</v>
      </c>
      <c r="D116" s="57" t="s">
        <v>69</v>
      </c>
      <c r="E116" s="55" t="s">
        <v>123</v>
      </c>
      <c r="F116" s="57" t="s">
        <v>465</v>
      </c>
      <c r="G116" s="63" t="s">
        <v>466</v>
      </c>
      <c r="H116" s="63" t="s">
        <v>73</v>
      </c>
      <c r="I116" s="63" t="s">
        <v>216</v>
      </c>
      <c r="J116" s="57" t="s">
        <v>467</v>
      </c>
      <c r="K116" s="63" t="s">
        <v>468</v>
      </c>
      <c r="L116" s="39" t="s">
        <v>77</v>
      </c>
      <c r="M116" s="60">
        <v>102</v>
      </c>
      <c r="N116" s="57" t="s">
        <v>469</v>
      </c>
      <c r="O116" s="47">
        <v>1</v>
      </c>
      <c r="P116" s="47" t="s">
        <v>79</v>
      </c>
      <c r="Q116" s="57" t="s">
        <v>470</v>
      </c>
      <c r="R116" s="57" t="s">
        <v>471</v>
      </c>
      <c r="S116" s="72">
        <v>45383</v>
      </c>
      <c r="T116" s="72" t="s">
        <v>185</v>
      </c>
      <c r="U116" s="82" t="s">
        <v>472</v>
      </c>
      <c r="V116" s="51" t="s">
        <v>91</v>
      </c>
      <c r="W116" s="45">
        <v>0</v>
      </c>
      <c r="X116" s="39"/>
      <c r="Y116" s="39"/>
      <c r="Z116" s="39"/>
      <c r="AA116" s="39"/>
      <c r="AB116" s="63" t="s">
        <v>473</v>
      </c>
      <c r="AC116" s="47">
        <v>0.5</v>
      </c>
      <c r="AD116" s="39"/>
      <c r="AE116" s="39"/>
      <c r="AF116" s="39"/>
      <c r="AG116" s="39"/>
      <c r="AH116" s="63" t="s">
        <v>91</v>
      </c>
      <c r="AI116" s="47">
        <v>0</v>
      </c>
      <c r="AJ116" s="39"/>
      <c r="AK116" s="39"/>
      <c r="AL116" s="39"/>
      <c r="AM116" s="39"/>
      <c r="AN116" s="63" t="s">
        <v>474</v>
      </c>
      <c r="AO116" s="47">
        <v>0.5</v>
      </c>
      <c r="AP116" s="39"/>
      <c r="AQ116" s="39"/>
      <c r="AR116" s="39"/>
      <c r="AS116" s="39"/>
      <c r="AU116" s="98">
        <v>1</v>
      </c>
      <c r="AV116" s="32"/>
      <c r="AW116" s="32"/>
      <c r="AX116" s="32"/>
    </row>
    <row r="117" spans="1:50" s="28" customFormat="1" ht="12.75" x14ac:dyDescent="0.2">
      <c r="B117" s="57" t="s">
        <v>121</v>
      </c>
      <c r="C117" s="63" t="s">
        <v>68</v>
      </c>
      <c r="D117" s="57" t="s">
        <v>69</v>
      </c>
      <c r="E117" s="55" t="s">
        <v>123</v>
      </c>
      <c r="F117" s="57" t="s">
        <v>465</v>
      </c>
      <c r="G117" s="63" t="s">
        <v>466</v>
      </c>
      <c r="H117" s="63" t="s">
        <v>73</v>
      </c>
      <c r="I117" s="63" t="s">
        <v>216</v>
      </c>
      <c r="J117" s="57" t="s">
        <v>467</v>
      </c>
      <c r="K117" s="63" t="s">
        <v>468</v>
      </c>
      <c r="L117" s="39" t="s">
        <v>77</v>
      </c>
      <c r="M117" s="95">
        <v>103</v>
      </c>
      <c r="N117" s="57" t="s">
        <v>475</v>
      </c>
      <c r="O117" s="47">
        <v>4</v>
      </c>
      <c r="P117" s="47" t="s">
        <v>79</v>
      </c>
      <c r="Q117" s="57" t="s">
        <v>476</v>
      </c>
      <c r="R117" s="57" t="s">
        <v>477</v>
      </c>
      <c r="S117" s="72">
        <v>45292</v>
      </c>
      <c r="T117" s="72" t="s">
        <v>185</v>
      </c>
      <c r="U117" s="82" t="s">
        <v>472</v>
      </c>
      <c r="V117" s="63" t="s">
        <v>478</v>
      </c>
      <c r="W117" s="47">
        <v>1</v>
      </c>
      <c r="X117" s="39"/>
      <c r="Y117" s="39"/>
      <c r="Z117" s="39"/>
      <c r="AA117" s="39"/>
      <c r="AB117" s="63" t="s">
        <v>478</v>
      </c>
      <c r="AC117" s="47">
        <v>1</v>
      </c>
      <c r="AD117" s="39"/>
      <c r="AE117" s="39"/>
      <c r="AF117" s="39"/>
      <c r="AG117" s="39"/>
      <c r="AH117" s="63" t="s">
        <v>478</v>
      </c>
      <c r="AI117" s="47">
        <v>1</v>
      </c>
      <c r="AJ117" s="39"/>
      <c r="AK117" s="39"/>
      <c r="AL117" s="39"/>
      <c r="AM117" s="39"/>
      <c r="AN117" s="63" t="s">
        <v>478</v>
      </c>
      <c r="AO117" s="47">
        <v>1</v>
      </c>
      <c r="AP117" s="39"/>
      <c r="AQ117" s="39"/>
      <c r="AR117" s="39"/>
      <c r="AS117" s="39"/>
      <c r="AU117" s="98">
        <v>4</v>
      </c>
      <c r="AV117" s="32"/>
      <c r="AW117" s="32"/>
      <c r="AX117" s="32"/>
    </row>
    <row r="118" spans="1:50" s="28" customFormat="1" ht="12.75" x14ac:dyDescent="0.2">
      <c r="B118" s="57" t="s">
        <v>121</v>
      </c>
      <c r="C118" s="63" t="s">
        <v>68</v>
      </c>
      <c r="D118" s="57" t="s">
        <v>69</v>
      </c>
      <c r="E118" s="55" t="s">
        <v>123</v>
      </c>
      <c r="F118" s="57" t="s">
        <v>465</v>
      </c>
      <c r="G118" s="63" t="s">
        <v>466</v>
      </c>
      <c r="H118" s="63" t="s">
        <v>73</v>
      </c>
      <c r="I118" s="63" t="s">
        <v>216</v>
      </c>
      <c r="J118" s="57" t="s">
        <v>467</v>
      </c>
      <c r="K118" s="63" t="s">
        <v>479</v>
      </c>
      <c r="L118" s="39" t="s">
        <v>77</v>
      </c>
      <c r="M118" s="60">
        <v>104</v>
      </c>
      <c r="N118" s="57" t="s">
        <v>480</v>
      </c>
      <c r="O118" s="47">
        <v>2</v>
      </c>
      <c r="P118" s="47" t="s">
        <v>79</v>
      </c>
      <c r="Q118" s="57" t="s">
        <v>481</v>
      </c>
      <c r="R118" s="57" t="s">
        <v>482</v>
      </c>
      <c r="S118" s="72">
        <v>45383</v>
      </c>
      <c r="T118" s="72" t="s">
        <v>185</v>
      </c>
      <c r="U118" s="82" t="s">
        <v>472</v>
      </c>
      <c r="V118" s="51" t="s">
        <v>91</v>
      </c>
      <c r="W118" s="45">
        <v>0</v>
      </c>
      <c r="X118" s="39"/>
      <c r="Y118" s="39"/>
      <c r="Z118" s="39"/>
      <c r="AA118" s="39"/>
      <c r="AB118" s="63" t="s">
        <v>483</v>
      </c>
      <c r="AC118" s="47">
        <v>1</v>
      </c>
      <c r="AD118" s="39"/>
      <c r="AE118" s="39"/>
      <c r="AF118" s="39"/>
      <c r="AG118" s="39"/>
      <c r="AH118" s="63" t="s">
        <v>91</v>
      </c>
      <c r="AI118" s="47">
        <v>0</v>
      </c>
      <c r="AJ118" s="39"/>
      <c r="AK118" s="39"/>
      <c r="AL118" s="39"/>
      <c r="AM118" s="39"/>
      <c r="AN118" s="63" t="s">
        <v>484</v>
      </c>
      <c r="AO118" s="47">
        <v>1</v>
      </c>
      <c r="AP118" s="39"/>
      <c r="AQ118" s="39"/>
      <c r="AR118" s="39"/>
      <c r="AS118" s="39"/>
      <c r="AU118" s="98">
        <v>2</v>
      </c>
      <c r="AV118" s="32"/>
      <c r="AW118" s="32"/>
      <c r="AX118" s="32"/>
    </row>
    <row r="119" spans="1:50" s="28" customFormat="1" ht="12.75" x14ac:dyDescent="0.2">
      <c r="B119" s="57" t="s">
        <v>121</v>
      </c>
      <c r="C119" s="63" t="s">
        <v>68</v>
      </c>
      <c r="D119" s="57" t="s">
        <v>69</v>
      </c>
      <c r="E119" s="55" t="s">
        <v>123</v>
      </c>
      <c r="F119" s="57" t="s">
        <v>465</v>
      </c>
      <c r="G119" s="63" t="s">
        <v>485</v>
      </c>
      <c r="H119" s="63" t="s">
        <v>401</v>
      </c>
      <c r="I119" s="63" t="s">
        <v>216</v>
      </c>
      <c r="J119" s="57" t="s">
        <v>467</v>
      </c>
      <c r="K119" s="63" t="s">
        <v>115</v>
      </c>
      <c r="L119" s="39" t="s">
        <v>77</v>
      </c>
      <c r="M119" s="95">
        <v>105</v>
      </c>
      <c r="N119" s="57" t="s">
        <v>486</v>
      </c>
      <c r="O119" s="47">
        <v>12</v>
      </c>
      <c r="P119" s="47" t="s">
        <v>79</v>
      </c>
      <c r="Q119" s="57" t="s">
        <v>487</v>
      </c>
      <c r="R119" s="57" t="s">
        <v>488</v>
      </c>
      <c r="S119" s="72">
        <v>45292</v>
      </c>
      <c r="T119" s="72" t="s">
        <v>185</v>
      </c>
      <c r="U119" s="82" t="s">
        <v>472</v>
      </c>
      <c r="V119" s="63" t="s">
        <v>489</v>
      </c>
      <c r="W119" s="47">
        <v>3</v>
      </c>
      <c r="X119" s="39"/>
      <c r="Y119" s="39"/>
      <c r="Z119" s="39"/>
      <c r="AA119" s="39"/>
      <c r="AB119" s="63" t="s">
        <v>490</v>
      </c>
      <c r="AC119" s="47">
        <v>3</v>
      </c>
      <c r="AD119" s="39"/>
      <c r="AE119" s="39"/>
      <c r="AF119" s="39"/>
      <c r="AG119" s="39"/>
      <c r="AH119" s="63" t="s">
        <v>491</v>
      </c>
      <c r="AI119" s="47">
        <v>3</v>
      </c>
      <c r="AJ119" s="39"/>
      <c r="AK119" s="39"/>
      <c r="AL119" s="39"/>
      <c r="AM119" s="39"/>
      <c r="AN119" s="63" t="s">
        <v>492</v>
      </c>
      <c r="AO119" s="47">
        <v>3</v>
      </c>
      <c r="AP119" s="39"/>
      <c r="AQ119" s="39"/>
      <c r="AR119" s="39"/>
      <c r="AS119" s="39"/>
      <c r="AU119" s="98">
        <v>12</v>
      </c>
      <c r="AV119" s="32"/>
      <c r="AW119" s="32"/>
      <c r="AX119" s="32"/>
    </row>
    <row r="120" spans="1:50" s="28" customFormat="1" ht="12.75" x14ac:dyDescent="0.2">
      <c r="B120" s="57" t="s">
        <v>421</v>
      </c>
      <c r="C120" s="63" t="s">
        <v>122</v>
      </c>
      <c r="D120" s="57" t="s">
        <v>69</v>
      </c>
      <c r="E120" s="55" t="s">
        <v>123</v>
      </c>
      <c r="F120" s="57" t="s">
        <v>288</v>
      </c>
      <c r="G120" s="63" t="s">
        <v>466</v>
      </c>
      <c r="H120" s="63" t="s">
        <v>73</v>
      </c>
      <c r="I120" s="63" t="s">
        <v>216</v>
      </c>
      <c r="J120" s="57" t="s">
        <v>467</v>
      </c>
      <c r="K120" s="63" t="s">
        <v>493</v>
      </c>
      <c r="L120" s="39" t="s">
        <v>77</v>
      </c>
      <c r="M120" s="60">
        <v>106</v>
      </c>
      <c r="N120" s="57" t="s">
        <v>494</v>
      </c>
      <c r="O120" s="47">
        <v>2</v>
      </c>
      <c r="P120" s="47" t="s">
        <v>79</v>
      </c>
      <c r="Q120" s="57" t="s">
        <v>495</v>
      </c>
      <c r="R120" s="57" t="s">
        <v>496</v>
      </c>
      <c r="S120" s="72">
        <v>45383</v>
      </c>
      <c r="T120" s="72" t="s">
        <v>185</v>
      </c>
      <c r="U120" s="82" t="s">
        <v>472</v>
      </c>
      <c r="V120" s="51" t="s">
        <v>91</v>
      </c>
      <c r="W120" s="45">
        <v>0</v>
      </c>
      <c r="X120" s="39"/>
      <c r="Y120" s="39"/>
      <c r="Z120" s="39"/>
      <c r="AA120" s="39"/>
      <c r="AB120" s="63" t="s">
        <v>497</v>
      </c>
      <c r="AC120" s="47">
        <v>1</v>
      </c>
      <c r="AD120" s="39"/>
      <c r="AE120" s="39"/>
      <c r="AF120" s="39"/>
      <c r="AG120" s="39"/>
      <c r="AH120" s="63" t="s">
        <v>91</v>
      </c>
      <c r="AI120" s="47">
        <v>0</v>
      </c>
      <c r="AJ120" s="39"/>
      <c r="AK120" s="39"/>
      <c r="AL120" s="39"/>
      <c r="AM120" s="39"/>
      <c r="AN120" s="63" t="s">
        <v>497</v>
      </c>
      <c r="AO120" s="47">
        <v>1</v>
      </c>
      <c r="AP120" s="39"/>
      <c r="AQ120" s="39"/>
      <c r="AR120" s="39"/>
      <c r="AS120" s="39"/>
      <c r="AU120" s="98">
        <v>2</v>
      </c>
      <c r="AV120" s="32"/>
      <c r="AW120" s="32"/>
      <c r="AX120" s="32"/>
    </row>
    <row r="121" spans="1:50" s="28" customFormat="1" ht="12.75" x14ac:dyDescent="0.2">
      <c r="B121" s="57" t="s">
        <v>121</v>
      </c>
      <c r="C121" s="63" t="s">
        <v>68</v>
      </c>
      <c r="D121" s="57" t="s">
        <v>69</v>
      </c>
      <c r="E121" s="55" t="s">
        <v>123</v>
      </c>
      <c r="F121" s="57" t="s">
        <v>498</v>
      </c>
      <c r="G121" s="63" t="s">
        <v>466</v>
      </c>
      <c r="H121" s="63" t="s">
        <v>73</v>
      </c>
      <c r="I121" s="63" t="s">
        <v>216</v>
      </c>
      <c r="J121" s="57" t="s">
        <v>467</v>
      </c>
      <c r="K121" s="63" t="s">
        <v>499</v>
      </c>
      <c r="L121" s="39" t="s">
        <v>77</v>
      </c>
      <c r="M121" s="95">
        <v>107</v>
      </c>
      <c r="N121" s="57" t="s">
        <v>500</v>
      </c>
      <c r="O121" s="47">
        <v>4</v>
      </c>
      <c r="P121" s="47" t="s">
        <v>79</v>
      </c>
      <c r="Q121" s="57" t="s">
        <v>501</v>
      </c>
      <c r="R121" s="57" t="s">
        <v>502</v>
      </c>
      <c r="S121" s="72">
        <v>45292</v>
      </c>
      <c r="T121" s="72" t="s">
        <v>185</v>
      </c>
      <c r="U121" s="82" t="s">
        <v>472</v>
      </c>
      <c r="V121" s="63" t="s">
        <v>503</v>
      </c>
      <c r="W121" s="47">
        <v>1</v>
      </c>
      <c r="X121" s="39"/>
      <c r="Y121" s="39"/>
      <c r="Z121" s="39"/>
      <c r="AA121" s="39"/>
      <c r="AB121" s="63" t="s">
        <v>503</v>
      </c>
      <c r="AC121" s="47">
        <v>1</v>
      </c>
      <c r="AD121" s="39"/>
      <c r="AE121" s="39"/>
      <c r="AF121" s="39"/>
      <c r="AG121" s="39"/>
      <c r="AH121" s="63" t="s">
        <v>503</v>
      </c>
      <c r="AI121" s="47">
        <v>1</v>
      </c>
      <c r="AJ121" s="39"/>
      <c r="AK121" s="39"/>
      <c r="AL121" s="39"/>
      <c r="AM121" s="39"/>
      <c r="AN121" s="63" t="s">
        <v>503</v>
      </c>
      <c r="AO121" s="47">
        <v>1</v>
      </c>
      <c r="AP121" s="39"/>
      <c r="AQ121" s="39"/>
      <c r="AR121" s="39"/>
      <c r="AS121" s="39"/>
      <c r="AU121" s="98">
        <v>4</v>
      </c>
      <c r="AV121" s="32"/>
      <c r="AW121" s="32"/>
      <c r="AX121" s="32"/>
    </row>
    <row r="122" spans="1:50" s="28" customFormat="1" ht="12.75" x14ac:dyDescent="0.2">
      <c r="B122" s="39" t="s">
        <v>609</v>
      </c>
      <c r="C122" s="55" t="s">
        <v>122</v>
      </c>
      <c r="D122" s="39" t="s">
        <v>144</v>
      </c>
      <c r="E122" s="55" t="s">
        <v>610</v>
      </c>
      <c r="F122" s="39" t="s">
        <v>331</v>
      </c>
      <c r="G122" s="46" t="s">
        <v>509</v>
      </c>
      <c r="H122" s="39" t="s">
        <v>73</v>
      </c>
      <c r="I122" s="39" t="s">
        <v>611</v>
      </c>
      <c r="J122" s="39" t="s">
        <v>612</v>
      </c>
      <c r="K122" s="39" t="s">
        <v>115</v>
      </c>
      <c r="L122" s="39" t="s">
        <v>613</v>
      </c>
      <c r="M122" s="60">
        <v>108</v>
      </c>
      <c r="N122" s="39" t="s">
        <v>614</v>
      </c>
      <c r="O122" s="52">
        <v>4</v>
      </c>
      <c r="P122" s="60" t="s">
        <v>79</v>
      </c>
      <c r="Q122" s="39" t="s">
        <v>615</v>
      </c>
      <c r="R122" s="39" t="s">
        <v>616</v>
      </c>
      <c r="S122" s="72">
        <v>45292</v>
      </c>
      <c r="T122" s="72">
        <v>45657</v>
      </c>
      <c r="U122" s="46" t="s">
        <v>617</v>
      </c>
      <c r="V122" s="55" t="s">
        <v>618</v>
      </c>
      <c r="W122" s="47">
        <v>1</v>
      </c>
      <c r="X122" s="39"/>
      <c r="Y122" s="39"/>
      <c r="Z122" s="39"/>
      <c r="AA122" s="39"/>
      <c r="AB122" s="55" t="s">
        <v>618</v>
      </c>
      <c r="AC122" s="47">
        <v>1</v>
      </c>
      <c r="AD122" s="39"/>
      <c r="AE122" s="39"/>
      <c r="AF122" s="39"/>
      <c r="AG122" s="39"/>
      <c r="AH122" s="55" t="s">
        <v>618</v>
      </c>
      <c r="AI122" s="47">
        <v>1</v>
      </c>
      <c r="AJ122" s="39"/>
      <c r="AK122" s="39"/>
      <c r="AL122" s="39"/>
      <c r="AM122" s="39"/>
      <c r="AN122" s="55" t="s">
        <v>618</v>
      </c>
      <c r="AO122" s="47">
        <v>1</v>
      </c>
      <c r="AP122" s="39"/>
      <c r="AQ122" s="39"/>
      <c r="AR122" s="39"/>
      <c r="AS122" s="39"/>
      <c r="AU122" s="98">
        <v>4</v>
      </c>
      <c r="AV122" s="32"/>
      <c r="AW122" s="32"/>
      <c r="AX122" s="32"/>
    </row>
    <row r="123" spans="1:50" s="28" customFormat="1" ht="12.75" x14ac:dyDescent="0.2">
      <c r="B123" s="39" t="s">
        <v>609</v>
      </c>
      <c r="C123" s="55" t="s">
        <v>68</v>
      </c>
      <c r="D123" s="39" t="s">
        <v>144</v>
      </c>
      <c r="E123" s="55" t="s">
        <v>610</v>
      </c>
      <c r="F123" s="39" t="s">
        <v>331</v>
      </c>
      <c r="G123" s="46" t="s">
        <v>509</v>
      </c>
      <c r="H123" s="39" t="s">
        <v>73</v>
      </c>
      <c r="I123" s="39" t="s">
        <v>611</v>
      </c>
      <c r="J123" s="39" t="s">
        <v>612</v>
      </c>
      <c r="K123" s="39" t="s">
        <v>115</v>
      </c>
      <c r="L123" s="39" t="s">
        <v>77</v>
      </c>
      <c r="M123" s="95">
        <v>109</v>
      </c>
      <c r="N123" s="38" t="s">
        <v>619</v>
      </c>
      <c r="O123" s="52">
        <v>4</v>
      </c>
      <c r="P123" s="60" t="s">
        <v>79</v>
      </c>
      <c r="Q123" s="39" t="s">
        <v>620</v>
      </c>
      <c r="R123" s="39" t="s">
        <v>616</v>
      </c>
      <c r="S123" s="72">
        <v>45292</v>
      </c>
      <c r="T123" s="72">
        <v>45657</v>
      </c>
      <c r="U123" s="46" t="s">
        <v>617</v>
      </c>
      <c r="V123" s="55" t="s">
        <v>621</v>
      </c>
      <c r="W123" s="47">
        <v>1</v>
      </c>
      <c r="X123" s="39"/>
      <c r="Y123" s="39"/>
      <c r="Z123" s="39"/>
      <c r="AA123" s="39"/>
      <c r="AB123" s="55" t="s">
        <v>621</v>
      </c>
      <c r="AC123" s="47">
        <v>1</v>
      </c>
      <c r="AD123" s="39"/>
      <c r="AE123" s="39"/>
      <c r="AF123" s="39"/>
      <c r="AG123" s="39"/>
      <c r="AH123" s="55" t="s">
        <v>621</v>
      </c>
      <c r="AI123" s="47">
        <v>1</v>
      </c>
      <c r="AJ123" s="39"/>
      <c r="AK123" s="39"/>
      <c r="AL123" s="39"/>
      <c r="AM123" s="39"/>
      <c r="AN123" s="55" t="s">
        <v>621</v>
      </c>
      <c r="AO123" s="47">
        <v>1</v>
      </c>
      <c r="AP123" s="39"/>
      <c r="AQ123" s="39"/>
      <c r="AR123" s="39"/>
      <c r="AS123" s="39"/>
      <c r="AU123" s="98">
        <v>4</v>
      </c>
      <c r="AV123" s="32"/>
      <c r="AW123" s="32"/>
      <c r="AX123" s="32"/>
    </row>
    <row r="124" spans="1:50" s="28" customFormat="1" ht="12.75" x14ac:dyDescent="0.2">
      <c r="B124" s="39" t="s">
        <v>609</v>
      </c>
      <c r="C124" s="55" t="s">
        <v>68</v>
      </c>
      <c r="D124" s="39" t="s">
        <v>144</v>
      </c>
      <c r="E124" s="55" t="s">
        <v>610</v>
      </c>
      <c r="F124" s="39" t="s">
        <v>408</v>
      </c>
      <c r="G124" s="46" t="s">
        <v>509</v>
      </c>
      <c r="H124" s="39" t="s">
        <v>73</v>
      </c>
      <c r="I124" s="39" t="s">
        <v>611</v>
      </c>
      <c r="J124" s="39" t="s">
        <v>622</v>
      </c>
      <c r="K124" s="39" t="s">
        <v>115</v>
      </c>
      <c r="L124" s="39" t="s">
        <v>77</v>
      </c>
      <c r="M124" s="60">
        <v>110</v>
      </c>
      <c r="N124" s="46" t="s">
        <v>623</v>
      </c>
      <c r="O124" s="52">
        <v>4</v>
      </c>
      <c r="P124" s="60" t="s">
        <v>79</v>
      </c>
      <c r="Q124" s="39" t="s">
        <v>624</v>
      </c>
      <c r="R124" s="39" t="s">
        <v>616</v>
      </c>
      <c r="S124" s="72">
        <v>45292</v>
      </c>
      <c r="T124" s="47" t="s">
        <v>185</v>
      </c>
      <c r="U124" s="46" t="s">
        <v>617</v>
      </c>
      <c r="V124" s="55" t="s">
        <v>625</v>
      </c>
      <c r="W124" s="47">
        <v>1</v>
      </c>
      <c r="X124" s="39"/>
      <c r="Y124" s="39"/>
      <c r="Z124" s="39"/>
      <c r="AA124" s="39"/>
      <c r="AB124" s="55" t="s">
        <v>625</v>
      </c>
      <c r="AC124" s="47">
        <v>1</v>
      </c>
      <c r="AD124" s="39"/>
      <c r="AE124" s="39"/>
      <c r="AF124" s="39"/>
      <c r="AG124" s="39"/>
      <c r="AH124" s="55" t="s">
        <v>625</v>
      </c>
      <c r="AI124" s="47">
        <v>1</v>
      </c>
      <c r="AJ124" s="39"/>
      <c r="AK124" s="39"/>
      <c r="AL124" s="39"/>
      <c r="AM124" s="39"/>
      <c r="AN124" s="55" t="s">
        <v>625</v>
      </c>
      <c r="AO124" s="47">
        <v>1</v>
      </c>
      <c r="AP124" s="39"/>
      <c r="AQ124" s="39"/>
      <c r="AR124" s="39"/>
      <c r="AS124" s="39"/>
      <c r="AU124" s="98">
        <v>4</v>
      </c>
      <c r="AV124" s="32"/>
      <c r="AW124" s="32"/>
      <c r="AX124" s="32"/>
    </row>
    <row r="125" spans="1:50" s="28" customFormat="1" ht="12.75" x14ac:dyDescent="0.2">
      <c r="A125" s="5">
        <v>0</v>
      </c>
      <c r="B125" s="43" t="s">
        <v>279</v>
      </c>
      <c r="C125" s="51" t="s">
        <v>68</v>
      </c>
      <c r="D125" s="43" t="s">
        <v>280</v>
      </c>
      <c r="E125" s="51" t="s">
        <v>279</v>
      </c>
      <c r="F125" s="43" t="s">
        <v>281</v>
      </c>
      <c r="G125" s="51" t="s">
        <v>282</v>
      </c>
      <c r="H125" s="51" t="s">
        <v>73</v>
      </c>
      <c r="I125" s="51" t="s">
        <v>283</v>
      </c>
      <c r="J125" s="51" t="s">
        <v>146</v>
      </c>
      <c r="K125" s="51" t="s">
        <v>115</v>
      </c>
      <c r="L125" s="51" t="s">
        <v>77</v>
      </c>
      <c r="M125" s="95">
        <v>111</v>
      </c>
      <c r="N125" s="51" t="s">
        <v>284</v>
      </c>
      <c r="O125" s="45">
        <v>4</v>
      </c>
      <c r="P125" s="45" t="s">
        <v>79</v>
      </c>
      <c r="Q125" s="51" t="s">
        <v>285</v>
      </c>
      <c r="R125" s="50" t="s">
        <v>286</v>
      </c>
      <c r="S125" s="75">
        <v>45292</v>
      </c>
      <c r="T125" s="45" t="s">
        <v>185</v>
      </c>
      <c r="U125" s="79" t="s">
        <v>287</v>
      </c>
      <c r="V125" s="51" t="s">
        <v>285</v>
      </c>
      <c r="W125" s="45">
        <v>1</v>
      </c>
      <c r="X125" s="39"/>
      <c r="Y125" s="39"/>
      <c r="Z125" s="39"/>
      <c r="AA125" s="39"/>
      <c r="AB125" s="51" t="s">
        <v>285</v>
      </c>
      <c r="AC125" s="45">
        <v>1</v>
      </c>
      <c r="AD125" s="39"/>
      <c r="AE125" s="39"/>
      <c r="AF125" s="39"/>
      <c r="AG125" s="39"/>
      <c r="AH125" s="51" t="s">
        <v>285</v>
      </c>
      <c r="AI125" s="45">
        <v>1</v>
      </c>
      <c r="AJ125" s="39"/>
      <c r="AK125" s="39"/>
      <c r="AL125" s="39"/>
      <c r="AM125" s="39"/>
      <c r="AN125" s="51" t="s">
        <v>285</v>
      </c>
      <c r="AO125" s="45">
        <v>1</v>
      </c>
      <c r="AP125" s="39"/>
      <c r="AQ125" s="39"/>
      <c r="AR125" s="39"/>
      <c r="AS125" s="39"/>
      <c r="AT125" s="5"/>
      <c r="AU125" s="98">
        <v>4</v>
      </c>
      <c r="AV125" s="32"/>
      <c r="AW125" s="32"/>
      <c r="AX125" s="32"/>
    </row>
    <row r="126" spans="1:50" s="28" customFormat="1" ht="12.75" x14ac:dyDescent="0.2">
      <c r="B126" s="39" t="s">
        <v>806</v>
      </c>
      <c r="C126" s="55" t="s">
        <v>68</v>
      </c>
      <c r="D126" s="39" t="s">
        <v>177</v>
      </c>
      <c r="E126" s="55" t="s">
        <v>807</v>
      </c>
      <c r="F126" s="39" t="s">
        <v>281</v>
      </c>
      <c r="G126" s="39" t="s">
        <v>332</v>
      </c>
      <c r="H126" s="39" t="s">
        <v>401</v>
      </c>
      <c r="I126" s="39" t="s">
        <v>808</v>
      </c>
      <c r="J126" s="39" t="s">
        <v>809</v>
      </c>
      <c r="K126" s="39" t="s">
        <v>115</v>
      </c>
      <c r="L126" s="39" t="s">
        <v>115</v>
      </c>
      <c r="M126" s="60">
        <v>112</v>
      </c>
      <c r="N126" s="46" t="s">
        <v>810</v>
      </c>
      <c r="O126" s="60">
        <v>1</v>
      </c>
      <c r="P126" s="60" t="s">
        <v>93</v>
      </c>
      <c r="Q126" s="39" t="s">
        <v>899</v>
      </c>
      <c r="R126" s="39" t="s">
        <v>811</v>
      </c>
      <c r="S126" s="72">
        <v>45292</v>
      </c>
      <c r="T126" s="72">
        <v>45657</v>
      </c>
      <c r="U126" s="46" t="s">
        <v>812</v>
      </c>
      <c r="V126" s="55" t="s">
        <v>900</v>
      </c>
      <c r="W126" s="47">
        <v>0.25</v>
      </c>
      <c r="X126" s="39"/>
      <c r="Y126" s="39"/>
      <c r="Z126" s="39"/>
      <c r="AA126" s="39"/>
      <c r="AB126" s="55" t="s">
        <v>900</v>
      </c>
      <c r="AC126" s="47">
        <v>0.5</v>
      </c>
      <c r="AD126" s="39"/>
      <c r="AE126" s="39"/>
      <c r="AF126" s="39"/>
      <c r="AG126" s="39"/>
      <c r="AH126" s="55" t="s">
        <v>900</v>
      </c>
      <c r="AI126" s="47">
        <v>0.75</v>
      </c>
      <c r="AJ126" s="39"/>
      <c r="AK126" s="39"/>
      <c r="AL126" s="39"/>
      <c r="AM126" s="39"/>
      <c r="AN126" s="55" t="s">
        <v>901</v>
      </c>
      <c r="AO126" s="47">
        <v>1</v>
      </c>
      <c r="AP126" s="39"/>
      <c r="AQ126" s="39"/>
      <c r="AR126" s="39"/>
      <c r="AS126" s="39"/>
      <c r="AU126" s="98">
        <v>1</v>
      </c>
      <c r="AV126" s="32"/>
      <c r="AW126" s="32"/>
      <c r="AX126" s="32"/>
    </row>
    <row r="127" spans="1:50" s="28" customFormat="1" ht="12.75" x14ac:dyDescent="0.2">
      <c r="A127" s="34"/>
      <c r="B127" s="46" t="s">
        <v>543</v>
      </c>
      <c r="C127" s="64" t="s">
        <v>122</v>
      </c>
      <c r="D127" s="46" t="s">
        <v>544</v>
      </c>
      <c r="E127" s="64" t="s">
        <v>545</v>
      </c>
      <c r="F127" s="46" t="s">
        <v>331</v>
      </c>
      <c r="G127" s="44" t="s">
        <v>104</v>
      </c>
      <c r="H127" s="46" t="s">
        <v>73</v>
      </c>
      <c r="I127" s="46" t="s">
        <v>546</v>
      </c>
      <c r="J127" s="39" t="s">
        <v>547</v>
      </c>
      <c r="K127" s="46" t="s">
        <v>115</v>
      </c>
      <c r="L127" s="46" t="s">
        <v>548</v>
      </c>
      <c r="M127" s="95">
        <v>113</v>
      </c>
      <c r="N127" s="46" t="s">
        <v>549</v>
      </c>
      <c r="O127" s="59">
        <v>1</v>
      </c>
      <c r="P127" s="60" t="s">
        <v>158</v>
      </c>
      <c r="Q127" s="46" t="s">
        <v>550</v>
      </c>
      <c r="R127" s="46" t="s">
        <v>551</v>
      </c>
      <c r="S127" s="72">
        <v>45383</v>
      </c>
      <c r="T127" s="72">
        <v>45657</v>
      </c>
      <c r="U127" s="46" t="s">
        <v>552</v>
      </c>
      <c r="V127" s="51" t="s">
        <v>91</v>
      </c>
      <c r="W127" s="45">
        <v>0</v>
      </c>
      <c r="X127" s="39"/>
      <c r="Y127" s="39"/>
      <c r="Z127" s="39"/>
      <c r="AA127" s="39"/>
      <c r="AB127" s="64" t="s">
        <v>553</v>
      </c>
      <c r="AC127" s="59">
        <v>1</v>
      </c>
      <c r="AD127" s="39"/>
      <c r="AE127" s="39"/>
      <c r="AF127" s="39"/>
      <c r="AG127" s="39"/>
      <c r="AH127" s="64" t="s">
        <v>554</v>
      </c>
      <c r="AI127" s="59">
        <v>1</v>
      </c>
      <c r="AJ127" s="39"/>
      <c r="AK127" s="39"/>
      <c r="AL127" s="39"/>
      <c r="AM127" s="39"/>
      <c r="AN127" s="64" t="s">
        <v>555</v>
      </c>
      <c r="AO127" s="59">
        <v>1</v>
      </c>
      <c r="AP127" s="39"/>
      <c r="AQ127" s="39"/>
      <c r="AR127" s="39"/>
      <c r="AS127" s="39"/>
      <c r="AU127" s="99">
        <v>1</v>
      </c>
      <c r="AV127" s="32"/>
      <c r="AW127" s="32"/>
      <c r="AX127" s="32"/>
    </row>
    <row r="128" spans="1:50" s="28" customFormat="1" ht="12.75" x14ac:dyDescent="0.2">
      <c r="B128" s="46" t="s">
        <v>543</v>
      </c>
      <c r="C128" s="64" t="s">
        <v>122</v>
      </c>
      <c r="D128" s="46" t="s">
        <v>544</v>
      </c>
      <c r="E128" s="64" t="s">
        <v>545</v>
      </c>
      <c r="F128" s="46" t="s">
        <v>331</v>
      </c>
      <c r="G128" s="44" t="s">
        <v>104</v>
      </c>
      <c r="H128" s="46" t="s">
        <v>73</v>
      </c>
      <c r="I128" s="46" t="s">
        <v>546</v>
      </c>
      <c r="J128" s="39" t="s">
        <v>547</v>
      </c>
      <c r="K128" s="46" t="s">
        <v>115</v>
      </c>
      <c r="L128" s="46" t="s">
        <v>548</v>
      </c>
      <c r="M128" s="60">
        <v>114</v>
      </c>
      <c r="N128" s="46" t="s">
        <v>556</v>
      </c>
      <c r="O128" s="59">
        <v>1</v>
      </c>
      <c r="P128" s="60" t="s">
        <v>158</v>
      </c>
      <c r="Q128" s="46" t="s">
        <v>557</v>
      </c>
      <c r="R128" s="46" t="s">
        <v>558</v>
      </c>
      <c r="S128" s="72">
        <v>45383</v>
      </c>
      <c r="T128" s="72">
        <v>45657</v>
      </c>
      <c r="U128" s="46" t="s">
        <v>552</v>
      </c>
      <c r="V128" s="51" t="s">
        <v>91</v>
      </c>
      <c r="W128" s="45">
        <v>0</v>
      </c>
      <c r="X128" s="39"/>
      <c r="Y128" s="39"/>
      <c r="Z128" s="39"/>
      <c r="AA128" s="39"/>
      <c r="AB128" s="64" t="s">
        <v>559</v>
      </c>
      <c r="AC128" s="59">
        <v>1</v>
      </c>
      <c r="AD128" s="39"/>
      <c r="AE128" s="39"/>
      <c r="AF128" s="39"/>
      <c r="AG128" s="39"/>
      <c r="AH128" s="64" t="s">
        <v>560</v>
      </c>
      <c r="AI128" s="59">
        <v>1</v>
      </c>
      <c r="AJ128" s="39"/>
      <c r="AK128" s="39"/>
      <c r="AL128" s="39"/>
      <c r="AM128" s="39"/>
      <c r="AN128" s="64" t="s">
        <v>561</v>
      </c>
      <c r="AO128" s="59">
        <v>1</v>
      </c>
      <c r="AP128" s="39"/>
      <c r="AQ128" s="39"/>
      <c r="AR128" s="39"/>
      <c r="AS128" s="39"/>
      <c r="AU128" s="99">
        <v>1</v>
      </c>
      <c r="AV128" s="32"/>
      <c r="AW128" s="32"/>
      <c r="AX128" s="32"/>
    </row>
    <row r="129" spans="1:50" s="28" customFormat="1" ht="12.75" x14ac:dyDescent="0.2">
      <c r="B129" s="46" t="s">
        <v>562</v>
      </c>
      <c r="C129" s="64" t="s">
        <v>68</v>
      </c>
      <c r="D129" s="46" t="s">
        <v>144</v>
      </c>
      <c r="E129" s="64" t="s">
        <v>563</v>
      </c>
      <c r="F129" s="46" t="s">
        <v>331</v>
      </c>
      <c r="G129" s="46" t="s">
        <v>564</v>
      </c>
      <c r="H129" s="46" t="s">
        <v>401</v>
      </c>
      <c r="I129" s="46" t="s">
        <v>546</v>
      </c>
      <c r="J129" s="39" t="s">
        <v>565</v>
      </c>
      <c r="K129" s="46" t="s">
        <v>115</v>
      </c>
      <c r="L129" s="46" t="s">
        <v>548</v>
      </c>
      <c r="M129" s="95">
        <v>115</v>
      </c>
      <c r="N129" s="46" t="s">
        <v>566</v>
      </c>
      <c r="O129" s="59">
        <v>1</v>
      </c>
      <c r="P129" s="60" t="s">
        <v>158</v>
      </c>
      <c r="Q129" s="46" t="s">
        <v>567</v>
      </c>
      <c r="R129" s="46" t="s">
        <v>568</v>
      </c>
      <c r="S129" s="72">
        <v>45383</v>
      </c>
      <c r="T129" s="72">
        <v>45657</v>
      </c>
      <c r="U129" s="46" t="s">
        <v>552</v>
      </c>
      <c r="V129" s="51" t="s">
        <v>91</v>
      </c>
      <c r="W129" s="45">
        <v>0</v>
      </c>
      <c r="X129" s="39"/>
      <c r="Y129" s="39"/>
      <c r="Z129" s="39"/>
      <c r="AA129" s="39"/>
      <c r="AB129" s="64" t="s">
        <v>569</v>
      </c>
      <c r="AC129" s="59">
        <v>1</v>
      </c>
      <c r="AD129" s="39"/>
      <c r="AE129" s="39"/>
      <c r="AF129" s="39"/>
      <c r="AG129" s="39"/>
      <c r="AH129" s="64" t="s">
        <v>570</v>
      </c>
      <c r="AI129" s="59">
        <v>1</v>
      </c>
      <c r="AJ129" s="39"/>
      <c r="AK129" s="39"/>
      <c r="AL129" s="39"/>
      <c r="AM129" s="39"/>
      <c r="AN129" s="64" t="s">
        <v>571</v>
      </c>
      <c r="AO129" s="59">
        <v>1</v>
      </c>
      <c r="AP129" s="39"/>
      <c r="AQ129" s="39"/>
      <c r="AR129" s="39"/>
      <c r="AS129" s="39"/>
      <c r="AU129" s="99">
        <v>1</v>
      </c>
      <c r="AV129" s="32"/>
      <c r="AW129" s="32"/>
      <c r="AX129" s="32"/>
    </row>
    <row r="130" spans="1:50" s="28" customFormat="1" ht="12.75" x14ac:dyDescent="0.2">
      <c r="B130" s="39" t="s">
        <v>827</v>
      </c>
      <c r="C130" s="69" t="s">
        <v>122</v>
      </c>
      <c r="D130" s="39" t="s">
        <v>544</v>
      </c>
      <c r="E130" s="69" t="s">
        <v>828</v>
      </c>
      <c r="F130" s="39" t="s">
        <v>508</v>
      </c>
      <c r="G130" s="46" t="s">
        <v>509</v>
      </c>
      <c r="H130" s="39" t="s">
        <v>401</v>
      </c>
      <c r="I130" s="39" t="s">
        <v>829</v>
      </c>
      <c r="J130" s="61" t="s">
        <v>887</v>
      </c>
      <c r="K130" s="39" t="s">
        <v>115</v>
      </c>
      <c r="L130" s="39" t="s">
        <v>115</v>
      </c>
      <c r="M130" s="60">
        <v>116</v>
      </c>
      <c r="N130" s="46" t="s">
        <v>830</v>
      </c>
      <c r="O130" s="60">
        <v>1</v>
      </c>
      <c r="P130" s="60" t="s">
        <v>79</v>
      </c>
      <c r="Q130" s="39" t="s">
        <v>831</v>
      </c>
      <c r="R130" s="39" t="s">
        <v>832</v>
      </c>
      <c r="S130" s="72">
        <v>45383</v>
      </c>
      <c r="T130" s="72">
        <v>45443</v>
      </c>
      <c r="U130" s="46" t="s">
        <v>833</v>
      </c>
      <c r="V130" s="51" t="s">
        <v>91</v>
      </c>
      <c r="W130" s="45">
        <v>0</v>
      </c>
      <c r="X130" s="39"/>
      <c r="Y130" s="39"/>
      <c r="Z130" s="39"/>
      <c r="AA130" s="39"/>
      <c r="AB130" s="55" t="s">
        <v>902</v>
      </c>
      <c r="AC130" s="47">
        <v>1</v>
      </c>
      <c r="AD130" s="39"/>
      <c r="AE130" s="39"/>
      <c r="AF130" s="39"/>
      <c r="AG130" s="39"/>
      <c r="AH130" s="55" t="s">
        <v>91</v>
      </c>
      <c r="AI130" s="47">
        <v>0</v>
      </c>
      <c r="AJ130" s="39"/>
      <c r="AK130" s="39"/>
      <c r="AL130" s="39"/>
      <c r="AM130" s="39"/>
      <c r="AN130" s="63" t="s">
        <v>91</v>
      </c>
      <c r="AO130" s="47">
        <v>0</v>
      </c>
      <c r="AP130" s="39"/>
      <c r="AQ130" s="39"/>
      <c r="AR130" s="39"/>
      <c r="AS130" s="39"/>
      <c r="AU130" s="98">
        <v>1</v>
      </c>
      <c r="AV130" s="32"/>
      <c r="AW130" s="32"/>
      <c r="AX130" s="32"/>
    </row>
    <row r="131" spans="1:50" s="28" customFormat="1" ht="12.75" x14ac:dyDescent="0.2">
      <c r="B131" s="39" t="s">
        <v>827</v>
      </c>
      <c r="C131" s="69" t="s">
        <v>834</v>
      </c>
      <c r="D131" s="39" t="s">
        <v>544</v>
      </c>
      <c r="E131" s="69" t="s">
        <v>835</v>
      </c>
      <c r="F131" s="39" t="s">
        <v>508</v>
      </c>
      <c r="G131" s="46" t="s">
        <v>509</v>
      </c>
      <c r="H131" s="39" t="s">
        <v>73</v>
      </c>
      <c r="I131" s="39" t="s">
        <v>829</v>
      </c>
      <c r="J131" s="61" t="s">
        <v>888</v>
      </c>
      <c r="K131" s="39" t="s">
        <v>115</v>
      </c>
      <c r="L131" s="39" t="s">
        <v>115</v>
      </c>
      <c r="M131" s="95">
        <v>117</v>
      </c>
      <c r="N131" s="46" t="s">
        <v>836</v>
      </c>
      <c r="O131" s="60">
        <v>1</v>
      </c>
      <c r="P131" s="60" t="s">
        <v>79</v>
      </c>
      <c r="Q131" s="39" t="s">
        <v>837</v>
      </c>
      <c r="R131" s="39" t="s">
        <v>832</v>
      </c>
      <c r="S131" s="72">
        <v>45383</v>
      </c>
      <c r="T131" s="72">
        <v>45443</v>
      </c>
      <c r="U131" s="46" t="s">
        <v>833</v>
      </c>
      <c r="V131" s="51" t="s">
        <v>91</v>
      </c>
      <c r="W131" s="45">
        <v>0</v>
      </c>
      <c r="X131" s="39"/>
      <c r="Y131" s="39"/>
      <c r="Z131" s="39"/>
      <c r="AA131" s="39"/>
      <c r="AB131" s="55" t="s">
        <v>903</v>
      </c>
      <c r="AC131" s="47">
        <v>1</v>
      </c>
      <c r="AD131" s="39"/>
      <c r="AE131" s="39"/>
      <c r="AF131" s="39"/>
      <c r="AG131" s="39"/>
      <c r="AH131" s="55" t="s">
        <v>91</v>
      </c>
      <c r="AI131" s="47">
        <v>0</v>
      </c>
      <c r="AJ131" s="39"/>
      <c r="AK131" s="39"/>
      <c r="AL131" s="39"/>
      <c r="AM131" s="39"/>
      <c r="AN131" s="63" t="s">
        <v>91</v>
      </c>
      <c r="AO131" s="47">
        <v>0</v>
      </c>
      <c r="AP131" s="39"/>
      <c r="AQ131" s="39"/>
      <c r="AR131" s="39"/>
      <c r="AS131" s="39"/>
      <c r="AU131" s="98">
        <v>1</v>
      </c>
      <c r="AV131" s="32"/>
      <c r="AW131" s="32"/>
      <c r="AX131" s="32"/>
    </row>
    <row r="132" spans="1:50" s="28" customFormat="1" ht="12.75" x14ac:dyDescent="0.2">
      <c r="B132" s="39" t="s">
        <v>827</v>
      </c>
      <c r="C132" s="69" t="s">
        <v>834</v>
      </c>
      <c r="D132" s="39" t="s">
        <v>544</v>
      </c>
      <c r="E132" s="69" t="s">
        <v>835</v>
      </c>
      <c r="F132" s="39" t="s">
        <v>508</v>
      </c>
      <c r="G132" s="46" t="s">
        <v>509</v>
      </c>
      <c r="H132" s="39" t="s">
        <v>73</v>
      </c>
      <c r="I132" s="39" t="s">
        <v>829</v>
      </c>
      <c r="J132" s="61" t="s">
        <v>889</v>
      </c>
      <c r="K132" s="39" t="s">
        <v>115</v>
      </c>
      <c r="L132" s="39" t="s">
        <v>115</v>
      </c>
      <c r="M132" s="60">
        <v>118</v>
      </c>
      <c r="N132" s="46" t="s">
        <v>838</v>
      </c>
      <c r="O132" s="60">
        <v>1</v>
      </c>
      <c r="P132" s="60" t="s">
        <v>79</v>
      </c>
      <c r="Q132" s="39" t="s">
        <v>839</v>
      </c>
      <c r="R132" s="39" t="s">
        <v>832</v>
      </c>
      <c r="S132" s="72">
        <v>45383</v>
      </c>
      <c r="T132" s="72">
        <v>45443</v>
      </c>
      <c r="U132" s="46" t="s">
        <v>833</v>
      </c>
      <c r="V132" s="51" t="s">
        <v>91</v>
      </c>
      <c r="W132" s="45">
        <v>0</v>
      </c>
      <c r="X132" s="39"/>
      <c r="Y132" s="39"/>
      <c r="Z132" s="39"/>
      <c r="AA132" s="39"/>
      <c r="AB132" s="55" t="s">
        <v>904</v>
      </c>
      <c r="AC132" s="47">
        <v>1</v>
      </c>
      <c r="AD132" s="39"/>
      <c r="AE132" s="39"/>
      <c r="AF132" s="39"/>
      <c r="AG132" s="39"/>
      <c r="AH132" s="55" t="s">
        <v>91</v>
      </c>
      <c r="AI132" s="47">
        <v>0</v>
      </c>
      <c r="AJ132" s="39"/>
      <c r="AK132" s="39"/>
      <c r="AL132" s="39"/>
      <c r="AM132" s="39"/>
      <c r="AN132" s="63" t="s">
        <v>91</v>
      </c>
      <c r="AO132" s="47">
        <v>0</v>
      </c>
      <c r="AP132" s="39"/>
      <c r="AQ132" s="39"/>
      <c r="AR132" s="39"/>
      <c r="AS132" s="39"/>
      <c r="AU132" s="98">
        <v>1</v>
      </c>
      <c r="AV132" s="32"/>
      <c r="AW132" s="32"/>
      <c r="AX132" s="32"/>
    </row>
    <row r="133" spans="1:50" s="28" customFormat="1" ht="12.75" x14ac:dyDescent="0.2">
      <c r="B133" s="39" t="s">
        <v>840</v>
      </c>
      <c r="C133" s="55" t="s">
        <v>68</v>
      </c>
      <c r="D133" s="39" t="s">
        <v>280</v>
      </c>
      <c r="E133" s="55" t="s">
        <v>841</v>
      </c>
      <c r="F133" s="39" t="s">
        <v>508</v>
      </c>
      <c r="G133" s="46" t="s">
        <v>509</v>
      </c>
      <c r="H133" s="39" t="s">
        <v>73</v>
      </c>
      <c r="I133" s="39" t="s">
        <v>283</v>
      </c>
      <c r="J133" s="39" t="s">
        <v>842</v>
      </c>
      <c r="K133" s="39" t="s">
        <v>115</v>
      </c>
      <c r="L133" s="39" t="s">
        <v>115</v>
      </c>
      <c r="M133" s="95">
        <v>119</v>
      </c>
      <c r="N133" s="46" t="s">
        <v>843</v>
      </c>
      <c r="O133" s="60">
        <v>4</v>
      </c>
      <c r="P133" s="49" t="s">
        <v>79</v>
      </c>
      <c r="Q133" s="39" t="s">
        <v>844</v>
      </c>
      <c r="R133" s="39" t="s">
        <v>845</v>
      </c>
      <c r="S133" s="72">
        <v>45292</v>
      </c>
      <c r="T133" s="47" t="s">
        <v>185</v>
      </c>
      <c r="U133" s="46" t="s">
        <v>846</v>
      </c>
      <c r="V133" s="55" t="s">
        <v>847</v>
      </c>
      <c r="W133" s="47">
        <v>1</v>
      </c>
      <c r="X133" s="39"/>
      <c r="Y133" s="39"/>
      <c r="Z133" s="39"/>
      <c r="AA133" s="39"/>
      <c r="AB133" s="55" t="s">
        <v>847</v>
      </c>
      <c r="AC133" s="47">
        <v>1</v>
      </c>
      <c r="AD133" s="39"/>
      <c r="AE133" s="39"/>
      <c r="AF133" s="39"/>
      <c r="AG133" s="39"/>
      <c r="AH133" s="55" t="s">
        <v>847</v>
      </c>
      <c r="AI133" s="47">
        <v>1</v>
      </c>
      <c r="AJ133" s="39"/>
      <c r="AK133" s="39"/>
      <c r="AL133" s="39"/>
      <c r="AM133" s="39"/>
      <c r="AN133" s="55" t="s">
        <v>847</v>
      </c>
      <c r="AO133" s="47">
        <v>1</v>
      </c>
      <c r="AP133" s="39"/>
      <c r="AQ133" s="39"/>
      <c r="AR133" s="39"/>
      <c r="AS133" s="39"/>
      <c r="AU133" s="98">
        <v>4</v>
      </c>
      <c r="AV133" s="32"/>
      <c r="AW133" s="32"/>
      <c r="AX133" s="32"/>
    </row>
    <row r="134" spans="1:50" s="28" customFormat="1" ht="12.75" x14ac:dyDescent="0.2">
      <c r="B134" s="39" t="s">
        <v>848</v>
      </c>
      <c r="C134" s="55" t="s">
        <v>68</v>
      </c>
      <c r="D134" s="39" t="s">
        <v>144</v>
      </c>
      <c r="E134" s="55" t="s">
        <v>849</v>
      </c>
      <c r="F134" s="39" t="s">
        <v>508</v>
      </c>
      <c r="G134" s="46" t="s">
        <v>509</v>
      </c>
      <c r="H134" s="39" t="s">
        <v>73</v>
      </c>
      <c r="I134" s="39" t="s">
        <v>850</v>
      </c>
      <c r="J134" s="39" t="s">
        <v>851</v>
      </c>
      <c r="K134" s="39" t="s">
        <v>115</v>
      </c>
      <c r="L134" s="39" t="s">
        <v>115</v>
      </c>
      <c r="M134" s="60">
        <v>120</v>
      </c>
      <c r="N134" s="46" t="s">
        <v>852</v>
      </c>
      <c r="O134" s="60">
        <v>4</v>
      </c>
      <c r="P134" s="49" t="s">
        <v>79</v>
      </c>
      <c r="Q134" s="39" t="s">
        <v>853</v>
      </c>
      <c r="R134" s="39" t="s">
        <v>854</v>
      </c>
      <c r="S134" s="72">
        <v>45292</v>
      </c>
      <c r="T134" s="47" t="s">
        <v>185</v>
      </c>
      <c r="U134" s="46" t="s">
        <v>846</v>
      </c>
      <c r="V134" s="55" t="s">
        <v>855</v>
      </c>
      <c r="W134" s="47">
        <v>1</v>
      </c>
      <c r="X134" s="39"/>
      <c r="Y134" s="39"/>
      <c r="Z134" s="39"/>
      <c r="AA134" s="39"/>
      <c r="AB134" s="55" t="s">
        <v>855</v>
      </c>
      <c r="AC134" s="47">
        <v>1</v>
      </c>
      <c r="AD134" s="39"/>
      <c r="AE134" s="39"/>
      <c r="AF134" s="39"/>
      <c r="AG134" s="39"/>
      <c r="AH134" s="55" t="s">
        <v>855</v>
      </c>
      <c r="AI134" s="47">
        <v>1</v>
      </c>
      <c r="AJ134" s="39"/>
      <c r="AK134" s="39"/>
      <c r="AL134" s="39"/>
      <c r="AM134" s="39"/>
      <c r="AN134" s="55" t="s">
        <v>855</v>
      </c>
      <c r="AO134" s="47">
        <v>1</v>
      </c>
      <c r="AP134" s="39"/>
      <c r="AQ134" s="39"/>
      <c r="AR134" s="39"/>
      <c r="AS134" s="39"/>
      <c r="AU134" s="98">
        <v>4</v>
      </c>
      <c r="AV134" s="32"/>
      <c r="AW134" s="32"/>
      <c r="AX134" s="32"/>
    </row>
    <row r="135" spans="1:50" s="28" customFormat="1" ht="12.75" x14ac:dyDescent="0.2">
      <c r="B135" s="39" t="s">
        <v>856</v>
      </c>
      <c r="C135" s="55" t="s">
        <v>68</v>
      </c>
      <c r="D135" s="39" t="s">
        <v>544</v>
      </c>
      <c r="E135" s="55" t="s">
        <v>857</v>
      </c>
      <c r="F135" s="39" t="s">
        <v>508</v>
      </c>
      <c r="G135" s="46" t="s">
        <v>509</v>
      </c>
      <c r="H135" s="39" t="s">
        <v>73</v>
      </c>
      <c r="I135" s="39" t="s">
        <v>850</v>
      </c>
      <c r="J135" s="39" t="s">
        <v>858</v>
      </c>
      <c r="K135" s="39" t="s">
        <v>115</v>
      </c>
      <c r="L135" s="39" t="s">
        <v>115</v>
      </c>
      <c r="M135" s="95">
        <v>121</v>
      </c>
      <c r="N135" s="46" t="s">
        <v>859</v>
      </c>
      <c r="O135" s="60">
        <v>4</v>
      </c>
      <c r="P135" s="49" t="s">
        <v>79</v>
      </c>
      <c r="Q135" s="39" t="s">
        <v>860</v>
      </c>
      <c r="R135" s="39" t="s">
        <v>861</v>
      </c>
      <c r="S135" s="72">
        <v>45292</v>
      </c>
      <c r="T135" s="47" t="s">
        <v>185</v>
      </c>
      <c r="U135" s="46" t="s">
        <v>846</v>
      </c>
      <c r="V135" s="55" t="s">
        <v>862</v>
      </c>
      <c r="W135" s="47">
        <v>1</v>
      </c>
      <c r="X135" s="39"/>
      <c r="Y135" s="39"/>
      <c r="Z135" s="39"/>
      <c r="AA135" s="39"/>
      <c r="AB135" s="55" t="s">
        <v>862</v>
      </c>
      <c r="AC135" s="47">
        <v>1</v>
      </c>
      <c r="AD135" s="39"/>
      <c r="AE135" s="39"/>
      <c r="AF135" s="39"/>
      <c r="AG135" s="39"/>
      <c r="AH135" s="55" t="s">
        <v>862</v>
      </c>
      <c r="AI135" s="47">
        <v>1</v>
      </c>
      <c r="AJ135" s="39"/>
      <c r="AK135" s="39"/>
      <c r="AL135" s="39"/>
      <c r="AM135" s="39"/>
      <c r="AN135" s="55" t="s">
        <v>862</v>
      </c>
      <c r="AO135" s="47">
        <v>1</v>
      </c>
      <c r="AP135" s="39"/>
      <c r="AQ135" s="39"/>
      <c r="AR135" s="39"/>
      <c r="AS135" s="39"/>
      <c r="AU135" s="98">
        <v>4</v>
      </c>
      <c r="AV135" s="32"/>
      <c r="AW135" s="32"/>
      <c r="AX135" s="32"/>
    </row>
    <row r="136" spans="1:50" s="28" customFormat="1" ht="12.75" x14ac:dyDescent="0.2">
      <c r="B136" s="39" t="s">
        <v>543</v>
      </c>
      <c r="C136" s="55" t="s">
        <v>634</v>
      </c>
      <c r="D136" s="39" t="s">
        <v>544</v>
      </c>
      <c r="E136" s="55" t="s">
        <v>635</v>
      </c>
      <c r="F136" s="39" t="s">
        <v>71</v>
      </c>
      <c r="G136" s="46" t="s">
        <v>509</v>
      </c>
      <c r="H136" s="39" t="s">
        <v>73</v>
      </c>
      <c r="I136" s="39" t="s">
        <v>636</v>
      </c>
      <c r="J136" s="39" t="s">
        <v>637</v>
      </c>
      <c r="K136" s="39" t="s">
        <v>115</v>
      </c>
      <c r="L136" s="46" t="s">
        <v>638</v>
      </c>
      <c r="M136" s="60">
        <v>122</v>
      </c>
      <c r="N136" s="46" t="s">
        <v>639</v>
      </c>
      <c r="O136" s="60">
        <v>2</v>
      </c>
      <c r="P136" s="60" t="s">
        <v>79</v>
      </c>
      <c r="Q136" s="46" t="s">
        <v>640</v>
      </c>
      <c r="R136" s="39" t="s">
        <v>641</v>
      </c>
      <c r="S136" s="72">
        <v>45383</v>
      </c>
      <c r="T136" s="72">
        <v>45657</v>
      </c>
      <c r="U136" s="46" t="s">
        <v>642</v>
      </c>
      <c r="V136" s="51" t="s">
        <v>91</v>
      </c>
      <c r="W136" s="45">
        <v>0</v>
      </c>
      <c r="X136" s="39"/>
      <c r="Y136" s="39"/>
      <c r="Z136" s="39"/>
      <c r="AA136" s="39"/>
      <c r="AB136" s="64" t="s">
        <v>640</v>
      </c>
      <c r="AC136" s="47">
        <v>1</v>
      </c>
      <c r="AD136" s="39"/>
      <c r="AE136" s="39"/>
      <c r="AF136" s="39"/>
      <c r="AG136" s="39"/>
      <c r="AH136" s="55" t="s">
        <v>91</v>
      </c>
      <c r="AI136" s="47">
        <v>0</v>
      </c>
      <c r="AJ136" s="39"/>
      <c r="AK136" s="39"/>
      <c r="AL136" s="39"/>
      <c r="AM136" s="39"/>
      <c r="AN136" s="64" t="s">
        <v>640</v>
      </c>
      <c r="AO136" s="47">
        <v>1</v>
      </c>
      <c r="AP136" s="39"/>
      <c r="AQ136" s="39"/>
      <c r="AR136" s="39"/>
      <c r="AS136" s="39"/>
      <c r="AU136" s="98">
        <v>2</v>
      </c>
      <c r="AV136" s="32"/>
      <c r="AW136" s="32"/>
      <c r="AX136" s="32"/>
    </row>
    <row r="137" spans="1:50" s="28" customFormat="1" ht="12.75" x14ac:dyDescent="0.2">
      <c r="B137" s="39" t="s">
        <v>643</v>
      </c>
      <c r="C137" s="55" t="s">
        <v>634</v>
      </c>
      <c r="D137" s="39" t="s">
        <v>544</v>
      </c>
      <c r="E137" s="55" t="s">
        <v>644</v>
      </c>
      <c r="F137" s="39" t="s">
        <v>71</v>
      </c>
      <c r="G137" s="46" t="s">
        <v>509</v>
      </c>
      <c r="H137" s="39" t="s">
        <v>73</v>
      </c>
      <c r="I137" s="39" t="s">
        <v>636</v>
      </c>
      <c r="J137" s="39" t="s">
        <v>645</v>
      </c>
      <c r="K137" s="39" t="s">
        <v>115</v>
      </c>
      <c r="L137" s="46" t="s">
        <v>646</v>
      </c>
      <c r="M137" s="95">
        <v>123</v>
      </c>
      <c r="N137" s="46" t="s">
        <v>647</v>
      </c>
      <c r="O137" s="60">
        <v>2</v>
      </c>
      <c r="P137" s="60" t="s">
        <v>79</v>
      </c>
      <c r="Q137" s="46" t="s">
        <v>648</v>
      </c>
      <c r="R137" s="39" t="s">
        <v>649</v>
      </c>
      <c r="S137" s="72">
        <v>45383</v>
      </c>
      <c r="T137" s="72">
        <v>45657</v>
      </c>
      <c r="U137" s="46" t="s">
        <v>642</v>
      </c>
      <c r="V137" s="51" t="s">
        <v>91</v>
      </c>
      <c r="W137" s="45">
        <v>0</v>
      </c>
      <c r="X137" s="39"/>
      <c r="Y137" s="39"/>
      <c r="Z137" s="39"/>
      <c r="AA137" s="39"/>
      <c r="AB137" s="64" t="s">
        <v>648</v>
      </c>
      <c r="AC137" s="47">
        <v>1</v>
      </c>
      <c r="AD137" s="39"/>
      <c r="AE137" s="39"/>
      <c r="AF137" s="39"/>
      <c r="AG137" s="39"/>
      <c r="AH137" s="55" t="s">
        <v>91</v>
      </c>
      <c r="AI137" s="47">
        <v>0</v>
      </c>
      <c r="AJ137" s="39"/>
      <c r="AK137" s="39"/>
      <c r="AL137" s="39"/>
      <c r="AM137" s="39"/>
      <c r="AN137" s="64" t="s">
        <v>648</v>
      </c>
      <c r="AO137" s="47">
        <v>1</v>
      </c>
      <c r="AP137" s="39"/>
      <c r="AQ137" s="39"/>
      <c r="AR137" s="39"/>
      <c r="AS137" s="39"/>
      <c r="AU137" s="98">
        <v>2</v>
      </c>
      <c r="AV137" s="32"/>
      <c r="AW137" s="32"/>
      <c r="AX137" s="32"/>
    </row>
    <row r="138" spans="1:50" s="28" customFormat="1" ht="12.75" x14ac:dyDescent="0.2">
      <c r="B138" s="39" t="s">
        <v>650</v>
      </c>
      <c r="C138" s="55" t="s">
        <v>634</v>
      </c>
      <c r="D138" s="39" t="s">
        <v>544</v>
      </c>
      <c r="E138" s="55" t="s">
        <v>651</v>
      </c>
      <c r="F138" s="39" t="s">
        <v>445</v>
      </c>
      <c r="G138" s="46" t="s">
        <v>509</v>
      </c>
      <c r="H138" s="39" t="s">
        <v>401</v>
      </c>
      <c r="I138" s="39" t="s">
        <v>652</v>
      </c>
      <c r="J138" s="39" t="s">
        <v>653</v>
      </c>
      <c r="K138" s="39" t="s">
        <v>456</v>
      </c>
      <c r="L138" s="46" t="s">
        <v>654</v>
      </c>
      <c r="M138" s="60">
        <v>124</v>
      </c>
      <c r="N138" s="46" t="s">
        <v>655</v>
      </c>
      <c r="O138" s="60">
        <v>2</v>
      </c>
      <c r="P138" s="60" t="s">
        <v>79</v>
      </c>
      <c r="Q138" s="46" t="s">
        <v>655</v>
      </c>
      <c r="R138" s="39" t="s">
        <v>656</v>
      </c>
      <c r="S138" s="72">
        <v>45383</v>
      </c>
      <c r="T138" s="72">
        <v>45657</v>
      </c>
      <c r="U138" s="46" t="s">
        <v>642</v>
      </c>
      <c r="V138" s="51" t="s">
        <v>91</v>
      </c>
      <c r="W138" s="45">
        <v>0</v>
      </c>
      <c r="X138" s="39"/>
      <c r="Y138" s="39"/>
      <c r="Z138" s="39"/>
      <c r="AA138" s="39"/>
      <c r="AB138" s="64" t="s">
        <v>655</v>
      </c>
      <c r="AC138" s="47">
        <v>1</v>
      </c>
      <c r="AD138" s="39"/>
      <c r="AE138" s="39"/>
      <c r="AF138" s="39"/>
      <c r="AG138" s="39"/>
      <c r="AH138" s="55" t="s">
        <v>91</v>
      </c>
      <c r="AI138" s="47">
        <v>0</v>
      </c>
      <c r="AJ138" s="39"/>
      <c r="AK138" s="39"/>
      <c r="AL138" s="39"/>
      <c r="AM138" s="39"/>
      <c r="AN138" s="64" t="s">
        <v>655</v>
      </c>
      <c r="AO138" s="47">
        <v>1</v>
      </c>
      <c r="AP138" s="39"/>
      <c r="AQ138" s="39"/>
      <c r="AR138" s="39"/>
      <c r="AS138" s="39"/>
      <c r="AU138" s="98">
        <v>2</v>
      </c>
      <c r="AV138" s="32"/>
      <c r="AW138" s="32"/>
      <c r="AX138" s="32"/>
    </row>
    <row r="139" spans="1:50" s="28" customFormat="1" ht="12.75" x14ac:dyDescent="0.2">
      <c r="B139" s="39" t="s">
        <v>650</v>
      </c>
      <c r="C139" s="55" t="s">
        <v>634</v>
      </c>
      <c r="D139" s="39" t="s">
        <v>544</v>
      </c>
      <c r="E139" s="55" t="s">
        <v>123</v>
      </c>
      <c r="F139" s="39" t="s">
        <v>71</v>
      </c>
      <c r="G139" s="46" t="s">
        <v>509</v>
      </c>
      <c r="H139" s="55" t="s">
        <v>401</v>
      </c>
      <c r="I139" s="55" t="s">
        <v>652</v>
      </c>
      <c r="J139" s="39" t="s">
        <v>657</v>
      </c>
      <c r="K139" s="55" t="s">
        <v>115</v>
      </c>
      <c r="L139" s="46" t="s">
        <v>658</v>
      </c>
      <c r="M139" s="95">
        <v>125</v>
      </c>
      <c r="N139" s="39" t="s">
        <v>659</v>
      </c>
      <c r="O139" s="60">
        <v>1</v>
      </c>
      <c r="P139" s="60" t="s">
        <v>79</v>
      </c>
      <c r="Q139" s="39" t="s">
        <v>660</v>
      </c>
      <c r="R139" s="39" t="s">
        <v>661</v>
      </c>
      <c r="S139" s="72">
        <v>45566</v>
      </c>
      <c r="T139" s="72">
        <v>45657</v>
      </c>
      <c r="U139" s="46" t="s">
        <v>642</v>
      </c>
      <c r="V139" s="51" t="s">
        <v>91</v>
      </c>
      <c r="W139" s="45">
        <v>0</v>
      </c>
      <c r="X139" s="39"/>
      <c r="Y139" s="39"/>
      <c r="Z139" s="39"/>
      <c r="AA139" s="39"/>
      <c r="AB139" s="50" t="s">
        <v>91</v>
      </c>
      <c r="AC139" s="52">
        <v>0</v>
      </c>
      <c r="AD139" s="39"/>
      <c r="AE139" s="39"/>
      <c r="AF139" s="39"/>
      <c r="AG139" s="39"/>
      <c r="AH139" s="55" t="s">
        <v>91</v>
      </c>
      <c r="AI139" s="47">
        <v>0</v>
      </c>
      <c r="AJ139" s="39"/>
      <c r="AK139" s="39"/>
      <c r="AL139" s="39"/>
      <c r="AM139" s="39"/>
      <c r="AN139" s="55" t="s">
        <v>660</v>
      </c>
      <c r="AO139" s="47">
        <v>1</v>
      </c>
      <c r="AP139" s="39"/>
      <c r="AQ139" s="39"/>
      <c r="AR139" s="39"/>
      <c r="AS139" s="39"/>
      <c r="AU139" s="98">
        <v>1</v>
      </c>
      <c r="AV139" s="32"/>
      <c r="AW139" s="32"/>
      <c r="AX139" s="32"/>
    </row>
    <row r="140" spans="1:50" s="28" customFormat="1" ht="12.75" x14ac:dyDescent="0.2">
      <c r="B140" s="39" t="s">
        <v>650</v>
      </c>
      <c r="C140" s="55" t="s">
        <v>634</v>
      </c>
      <c r="D140" s="39" t="s">
        <v>544</v>
      </c>
      <c r="E140" s="55" t="s">
        <v>123</v>
      </c>
      <c r="F140" s="39" t="s">
        <v>71</v>
      </c>
      <c r="G140" s="46" t="s">
        <v>509</v>
      </c>
      <c r="H140" s="55" t="s">
        <v>401</v>
      </c>
      <c r="I140" s="55" t="s">
        <v>652</v>
      </c>
      <c r="J140" s="39" t="s">
        <v>657</v>
      </c>
      <c r="K140" s="55" t="s">
        <v>115</v>
      </c>
      <c r="L140" s="46" t="s">
        <v>658</v>
      </c>
      <c r="M140" s="60">
        <v>126</v>
      </c>
      <c r="N140" s="39" t="s">
        <v>662</v>
      </c>
      <c r="O140" s="60">
        <v>1</v>
      </c>
      <c r="P140" s="60" t="s">
        <v>79</v>
      </c>
      <c r="Q140" s="39" t="s">
        <v>663</v>
      </c>
      <c r="R140" s="39" t="s">
        <v>664</v>
      </c>
      <c r="S140" s="72">
        <v>45566</v>
      </c>
      <c r="T140" s="72">
        <v>45657</v>
      </c>
      <c r="U140" s="46" t="s">
        <v>642</v>
      </c>
      <c r="V140" s="51" t="s">
        <v>91</v>
      </c>
      <c r="W140" s="45">
        <v>0</v>
      </c>
      <c r="X140" s="39"/>
      <c r="Y140" s="39"/>
      <c r="Z140" s="39"/>
      <c r="AA140" s="39"/>
      <c r="AB140" s="50" t="s">
        <v>91</v>
      </c>
      <c r="AC140" s="52">
        <v>0</v>
      </c>
      <c r="AD140" s="39"/>
      <c r="AE140" s="39"/>
      <c r="AF140" s="39"/>
      <c r="AG140" s="39"/>
      <c r="AH140" s="55" t="s">
        <v>91</v>
      </c>
      <c r="AI140" s="47">
        <v>0</v>
      </c>
      <c r="AJ140" s="39"/>
      <c r="AK140" s="39"/>
      <c r="AL140" s="39"/>
      <c r="AM140" s="39"/>
      <c r="AN140" s="55" t="s">
        <v>663</v>
      </c>
      <c r="AO140" s="47">
        <v>1</v>
      </c>
      <c r="AP140" s="39"/>
      <c r="AQ140" s="39"/>
      <c r="AR140" s="39"/>
      <c r="AS140" s="39"/>
      <c r="AU140" s="98">
        <v>1</v>
      </c>
      <c r="AV140" s="32"/>
      <c r="AW140" s="32"/>
      <c r="AX140" s="32"/>
    </row>
    <row r="141" spans="1:50" s="28" customFormat="1" ht="12.75" x14ac:dyDescent="0.2">
      <c r="B141" s="39" t="s">
        <v>650</v>
      </c>
      <c r="C141" s="55" t="s">
        <v>634</v>
      </c>
      <c r="D141" s="39" t="s">
        <v>544</v>
      </c>
      <c r="E141" s="55" t="s">
        <v>651</v>
      </c>
      <c r="F141" s="39" t="s">
        <v>445</v>
      </c>
      <c r="G141" s="46" t="s">
        <v>509</v>
      </c>
      <c r="H141" s="39" t="s">
        <v>401</v>
      </c>
      <c r="I141" s="39" t="s">
        <v>652</v>
      </c>
      <c r="J141" s="39" t="s">
        <v>665</v>
      </c>
      <c r="K141" s="39" t="s">
        <v>115</v>
      </c>
      <c r="L141" s="39" t="s">
        <v>115</v>
      </c>
      <c r="M141" s="95">
        <v>127</v>
      </c>
      <c r="N141" s="46" t="s">
        <v>666</v>
      </c>
      <c r="O141" s="47">
        <v>2</v>
      </c>
      <c r="P141" s="47" t="s">
        <v>79</v>
      </c>
      <c r="Q141" s="46" t="s">
        <v>667</v>
      </c>
      <c r="R141" s="46" t="s">
        <v>668</v>
      </c>
      <c r="S141" s="72">
        <v>45383</v>
      </c>
      <c r="T141" s="72">
        <v>45657</v>
      </c>
      <c r="U141" s="46" t="s">
        <v>642</v>
      </c>
      <c r="V141" s="51" t="s">
        <v>91</v>
      </c>
      <c r="W141" s="45">
        <v>0</v>
      </c>
      <c r="X141" s="39"/>
      <c r="Y141" s="39"/>
      <c r="Z141" s="39"/>
      <c r="AA141" s="39"/>
      <c r="AB141" s="55" t="s">
        <v>667</v>
      </c>
      <c r="AC141" s="47">
        <v>1</v>
      </c>
      <c r="AD141" s="39"/>
      <c r="AE141" s="39"/>
      <c r="AF141" s="39"/>
      <c r="AG141" s="39"/>
      <c r="AH141" s="55" t="s">
        <v>91</v>
      </c>
      <c r="AI141" s="47">
        <v>0</v>
      </c>
      <c r="AJ141" s="39"/>
      <c r="AK141" s="39"/>
      <c r="AL141" s="39"/>
      <c r="AM141" s="39"/>
      <c r="AN141" s="55" t="s">
        <v>667</v>
      </c>
      <c r="AO141" s="47">
        <v>1</v>
      </c>
      <c r="AP141" s="39"/>
      <c r="AQ141" s="39"/>
      <c r="AR141" s="39"/>
      <c r="AS141" s="39"/>
      <c r="AU141" s="98">
        <v>2</v>
      </c>
      <c r="AV141" s="32"/>
      <c r="AW141" s="32"/>
      <c r="AX141" s="32"/>
    </row>
    <row r="142" spans="1:50" s="28" customFormat="1" ht="12.75" x14ac:dyDescent="0.2">
      <c r="B142" s="39" t="s">
        <v>669</v>
      </c>
      <c r="C142" s="55" t="s">
        <v>634</v>
      </c>
      <c r="D142" s="39" t="s">
        <v>544</v>
      </c>
      <c r="E142" s="55" t="s">
        <v>670</v>
      </c>
      <c r="F142" s="39" t="s">
        <v>71</v>
      </c>
      <c r="G142" s="46" t="s">
        <v>509</v>
      </c>
      <c r="H142" s="39" t="s">
        <v>73</v>
      </c>
      <c r="I142" s="39" t="s">
        <v>652</v>
      </c>
      <c r="J142" s="39" t="s">
        <v>671</v>
      </c>
      <c r="K142" s="39" t="s">
        <v>115</v>
      </c>
      <c r="L142" s="39" t="s">
        <v>115</v>
      </c>
      <c r="M142" s="60">
        <v>128</v>
      </c>
      <c r="N142" s="46" t="s">
        <v>672</v>
      </c>
      <c r="O142" s="60">
        <v>2</v>
      </c>
      <c r="P142" s="60" t="s">
        <v>79</v>
      </c>
      <c r="Q142" s="46" t="s">
        <v>673</v>
      </c>
      <c r="R142" s="39" t="s">
        <v>674</v>
      </c>
      <c r="S142" s="72">
        <v>45383</v>
      </c>
      <c r="T142" s="72">
        <v>45657</v>
      </c>
      <c r="U142" s="46" t="s">
        <v>642</v>
      </c>
      <c r="V142" s="51" t="s">
        <v>91</v>
      </c>
      <c r="W142" s="45">
        <v>0</v>
      </c>
      <c r="X142" s="39"/>
      <c r="Y142" s="39"/>
      <c r="Z142" s="39"/>
      <c r="AA142" s="39"/>
      <c r="AB142" s="64" t="s">
        <v>673</v>
      </c>
      <c r="AC142" s="47">
        <v>1</v>
      </c>
      <c r="AD142" s="39"/>
      <c r="AE142" s="39"/>
      <c r="AF142" s="39"/>
      <c r="AG142" s="39"/>
      <c r="AH142" s="55" t="s">
        <v>91</v>
      </c>
      <c r="AI142" s="47">
        <v>0</v>
      </c>
      <c r="AJ142" s="39"/>
      <c r="AK142" s="39"/>
      <c r="AL142" s="39"/>
      <c r="AM142" s="39"/>
      <c r="AN142" s="64" t="s">
        <v>673</v>
      </c>
      <c r="AO142" s="47">
        <v>1</v>
      </c>
      <c r="AP142" s="39"/>
      <c r="AQ142" s="39"/>
      <c r="AR142" s="39"/>
      <c r="AS142" s="39"/>
      <c r="AU142" s="98">
        <v>2</v>
      </c>
      <c r="AV142" s="32"/>
      <c r="AW142" s="32"/>
      <c r="AX142" s="32"/>
    </row>
    <row r="143" spans="1:50" s="28" customFormat="1" ht="12.75" x14ac:dyDescent="0.2">
      <c r="B143" s="39" t="s">
        <v>121</v>
      </c>
      <c r="C143" s="55" t="s">
        <v>68</v>
      </c>
      <c r="D143" s="39" t="s">
        <v>177</v>
      </c>
      <c r="E143" s="55" t="s">
        <v>123</v>
      </c>
      <c r="F143" s="39" t="s">
        <v>281</v>
      </c>
      <c r="G143" s="46" t="s">
        <v>509</v>
      </c>
      <c r="H143" s="55" t="s">
        <v>73</v>
      </c>
      <c r="I143" s="55" t="s">
        <v>180</v>
      </c>
      <c r="J143" s="39" t="s">
        <v>146</v>
      </c>
      <c r="K143" s="55" t="s">
        <v>115</v>
      </c>
      <c r="L143" s="39" t="s">
        <v>77</v>
      </c>
      <c r="M143" s="95">
        <v>129</v>
      </c>
      <c r="N143" s="46" t="s">
        <v>675</v>
      </c>
      <c r="O143" s="60">
        <v>2</v>
      </c>
      <c r="P143" s="60" t="s">
        <v>79</v>
      </c>
      <c r="Q143" s="46" t="s">
        <v>676</v>
      </c>
      <c r="R143" s="39" t="s">
        <v>677</v>
      </c>
      <c r="S143" s="72">
        <v>45383</v>
      </c>
      <c r="T143" s="72">
        <v>45657</v>
      </c>
      <c r="U143" s="46" t="s">
        <v>642</v>
      </c>
      <c r="V143" s="51" t="s">
        <v>91</v>
      </c>
      <c r="W143" s="45">
        <v>0</v>
      </c>
      <c r="X143" s="39"/>
      <c r="Y143" s="39"/>
      <c r="Z143" s="39"/>
      <c r="AA143" s="39"/>
      <c r="AB143" s="64" t="s">
        <v>676</v>
      </c>
      <c r="AC143" s="47">
        <v>1</v>
      </c>
      <c r="AD143" s="39"/>
      <c r="AE143" s="39"/>
      <c r="AF143" s="39"/>
      <c r="AG143" s="39"/>
      <c r="AH143" s="55" t="s">
        <v>91</v>
      </c>
      <c r="AI143" s="47">
        <v>0</v>
      </c>
      <c r="AJ143" s="39"/>
      <c r="AK143" s="39"/>
      <c r="AL143" s="39"/>
      <c r="AM143" s="39"/>
      <c r="AN143" s="64" t="s">
        <v>676</v>
      </c>
      <c r="AO143" s="47">
        <v>1</v>
      </c>
      <c r="AP143" s="39"/>
      <c r="AQ143" s="39"/>
      <c r="AR143" s="39"/>
      <c r="AS143" s="39"/>
      <c r="AU143" s="98">
        <v>2</v>
      </c>
      <c r="AV143" s="32"/>
      <c r="AW143" s="32"/>
      <c r="AX143" s="32"/>
    </row>
    <row r="144" spans="1:50" s="36" customFormat="1" ht="12.75" x14ac:dyDescent="0.2">
      <c r="A144" s="28"/>
      <c r="B144" s="39" t="s">
        <v>789</v>
      </c>
      <c r="C144" s="55" t="s">
        <v>790</v>
      </c>
      <c r="D144" s="39" t="s">
        <v>544</v>
      </c>
      <c r="E144" s="55" t="s">
        <v>791</v>
      </c>
      <c r="F144" s="39" t="s">
        <v>71</v>
      </c>
      <c r="G144" s="46" t="s">
        <v>509</v>
      </c>
      <c r="H144" s="39" t="s">
        <v>73</v>
      </c>
      <c r="I144" s="39" t="s">
        <v>299</v>
      </c>
      <c r="J144" s="39" t="s">
        <v>792</v>
      </c>
      <c r="K144" s="39" t="s">
        <v>115</v>
      </c>
      <c r="L144" s="39" t="s">
        <v>115</v>
      </c>
      <c r="M144" s="60">
        <v>130</v>
      </c>
      <c r="N144" s="46" t="s">
        <v>793</v>
      </c>
      <c r="O144" s="60">
        <v>4</v>
      </c>
      <c r="P144" s="60" t="s">
        <v>79</v>
      </c>
      <c r="Q144" s="39" t="s">
        <v>794</v>
      </c>
      <c r="R144" s="39" t="s">
        <v>795</v>
      </c>
      <c r="S144" s="72">
        <v>45292</v>
      </c>
      <c r="T144" s="72">
        <v>45657</v>
      </c>
      <c r="U144" s="46" t="s">
        <v>796</v>
      </c>
      <c r="V144" s="55" t="s">
        <v>797</v>
      </c>
      <c r="W144" s="47">
        <v>1</v>
      </c>
      <c r="X144" s="39"/>
      <c r="Y144" s="39"/>
      <c r="Z144" s="39"/>
      <c r="AA144" s="39"/>
      <c r="AB144" s="55" t="s">
        <v>797</v>
      </c>
      <c r="AC144" s="47">
        <v>1</v>
      </c>
      <c r="AD144" s="39"/>
      <c r="AE144" s="39"/>
      <c r="AF144" s="39"/>
      <c r="AG144" s="39"/>
      <c r="AH144" s="55" t="s">
        <v>797</v>
      </c>
      <c r="AI144" s="47">
        <v>1</v>
      </c>
      <c r="AJ144" s="39"/>
      <c r="AK144" s="39"/>
      <c r="AL144" s="39"/>
      <c r="AM144" s="39"/>
      <c r="AN144" s="55" t="s">
        <v>797</v>
      </c>
      <c r="AO144" s="47">
        <v>1</v>
      </c>
      <c r="AP144" s="39"/>
      <c r="AQ144" s="39"/>
      <c r="AR144" s="39"/>
      <c r="AS144" s="39"/>
      <c r="AT144" s="28"/>
      <c r="AU144" s="98">
        <v>4</v>
      </c>
      <c r="AV144" s="32"/>
      <c r="AW144" s="32"/>
      <c r="AX144" s="32"/>
    </row>
    <row r="145" spans="1:50" s="36" customFormat="1" ht="12.75" x14ac:dyDescent="0.2">
      <c r="A145" s="28"/>
      <c r="B145" s="39" t="s">
        <v>798</v>
      </c>
      <c r="C145" s="55" t="s">
        <v>790</v>
      </c>
      <c r="D145" s="39" t="s">
        <v>544</v>
      </c>
      <c r="E145" s="55" t="s">
        <v>799</v>
      </c>
      <c r="F145" s="39" t="s">
        <v>71</v>
      </c>
      <c r="G145" s="46" t="s">
        <v>509</v>
      </c>
      <c r="H145" s="39" t="s">
        <v>73</v>
      </c>
      <c r="I145" s="39" t="s">
        <v>800</v>
      </c>
      <c r="J145" s="39" t="s">
        <v>801</v>
      </c>
      <c r="K145" s="39" t="s">
        <v>115</v>
      </c>
      <c r="L145" s="39" t="s">
        <v>115</v>
      </c>
      <c r="M145" s="95">
        <v>131</v>
      </c>
      <c r="N145" s="46" t="s">
        <v>802</v>
      </c>
      <c r="O145" s="60">
        <v>4</v>
      </c>
      <c r="P145" s="60" t="s">
        <v>79</v>
      </c>
      <c r="Q145" s="39" t="s">
        <v>803</v>
      </c>
      <c r="R145" s="39" t="s">
        <v>804</v>
      </c>
      <c r="S145" s="72">
        <v>45292</v>
      </c>
      <c r="T145" s="72">
        <v>45657</v>
      </c>
      <c r="U145" s="46" t="s">
        <v>796</v>
      </c>
      <c r="V145" s="55" t="s">
        <v>805</v>
      </c>
      <c r="W145" s="47">
        <v>1</v>
      </c>
      <c r="X145" s="39"/>
      <c r="Y145" s="39"/>
      <c r="Z145" s="39"/>
      <c r="AA145" s="39"/>
      <c r="AB145" s="55" t="s">
        <v>805</v>
      </c>
      <c r="AC145" s="47">
        <v>1</v>
      </c>
      <c r="AD145" s="39"/>
      <c r="AE145" s="39"/>
      <c r="AF145" s="39"/>
      <c r="AG145" s="39"/>
      <c r="AH145" s="55" t="s">
        <v>805</v>
      </c>
      <c r="AI145" s="47">
        <v>1</v>
      </c>
      <c r="AJ145" s="39"/>
      <c r="AK145" s="39"/>
      <c r="AL145" s="39"/>
      <c r="AM145" s="39"/>
      <c r="AN145" s="55" t="s">
        <v>805</v>
      </c>
      <c r="AO145" s="47">
        <v>1</v>
      </c>
      <c r="AP145" s="39"/>
      <c r="AQ145" s="39"/>
      <c r="AR145" s="39"/>
      <c r="AS145" s="39"/>
      <c r="AT145" s="28"/>
      <c r="AU145" s="98">
        <v>4</v>
      </c>
      <c r="AV145" s="32"/>
      <c r="AW145" s="32"/>
      <c r="AX145" s="32"/>
    </row>
    <row r="146" spans="1:50" s="36" customFormat="1" ht="12.75" x14ac:dyDescent="0.2">
      <c r="A146" s="28"/>
      <c r="B146" s="46" t="s">
        <v>579</v>
      </c>
      <c r="C146" s="64" t="s">
        <v>122</v>
      </c>
      <c r="D146" s="46" t="s">
        <v>544</v>
      </c>
      <c r="E146" s="64" t="s">
        <v>580</v>
      </c>
      <c r="F146" s="46" t="s">
        <v>508</v>
      </c>
      <c r="G146" s="46" t="s">
        <v>104</v>
      </c>
      <c r="H146" s="46" t="s">
        <v>73</v>
      </c>
      <c r="I146" s="46" t="s">
        <v>581</v>
      </c>
      <c r="J146" s="39" t="s">
        <v>582</v>
      </c>
      <c r="K146" s="46" t="s">
        <v>115</v>
      </c>
      <c r="L146" s="46" t="s">
        <v>583</v>
      </c>
      <c r="M146" s="60">
        <v>132</v>
      </c>
      <c r="N146" s="46" t="s">
        <v>584</v>
      </c>
      <c r="O146" s="59">
        <v>1</v>
      </c>
      <c r="P146" s="60" t="s">
        <v>158</v>
      </c>
      <c r="Q146" s="39" t="s">
        <v>585</v>
      </c>
      <c r="R146" s="46" t="s">
        <v>586</v>
      </c>
      <c r="S146" s="72">
        <v>45292</v>
      </c>
      <c r="T146" s="72">
        <v>45657</v>
      </c>
      <c r="U146" s="46" t="s">
        <v>587</v>
      </c>
      <c r="V146" s="64" t="s">
        <v>588</v>
      </c>
      <c r="W146" s="59">
        <v>1</v>
      </c>
      <c r="X146" s="39"/>
      <c r="Y146" s="39"/>
      <c r="Z146" s="39"/>
      <c r="AA146" s="39"/>
      <c r="AB146" s="64" t="s">
        <v>588</v>
      </c>
      <c r="AC146" s="59">
        <v>1</v>
      </c>
      <c r="AD146" s="39"/>
      <c r="AE146" s="39"/>
      <c r="AF146" s="39"/>
      <c r="AG146" s="39"/>
      <c r="AH146" s="64" t="s">
        <v>588</v>
      </c>
      <c r="AI146" s="59">
        <v>1</v>
      </c>
      <c r="AJ146" s="39"/>
      <c r="AK146" s="39"/>
      <c r="AL146" s="39"/>
      <c r="AM146" s="39"/>
      <c r="AN146" s="64" t="s">
        <v>588</v>
      </c>
      <c r="AO146" s="59">
        <v>1</v>
      </c>
      <c r="AP146" s="39"/>
      <c r="AQ146" s="39"/>
      <c r="AR146" s="39"/>
      <c r="AS146" s="39"/>
      <c r="AT146" s="28"/>
      <c r="AU146" s="99">
        <v>1</v>
      </c>
      <c r="AV146" s="32"/>
      <c r="AW146" s="32"/>
      <c r="AX146" s="32"/>
    </row>
    <row r="147" spans="1:50" s="28" customFormat="1" ht="12.75" x14ac:dyDescent="0.2">
      <c r="B147" s="46" t="s">
        <v>579</v>
      </c>
      <c r="C147" s="64" t="s">
        <v>122</v>
      </c>
      <c r="D147" s="46" t="s">
        <v>544</v>
      </c>
      <c r="E147" s="64" t="s">
        <v>580</v>
      </c>
      <c r="F147" s="46" t="s">
        <v>508</v>
      </c>
      <c r="G147" s="46" t="s">
        <v>104</v>
      </c>
      <c r="H147" s="46" t="s">
        <v>73</v>
      </c>
      <c r="I147" s="46" t="s">
        <v>581</v>
      </c>
      <c r="J147" s="39" t="s">
        <v>582</v>
      </c>
      <c r="K147" s="46" t="s">
        <v>115</v>
      </c>
      <c r="L147" s="46" t="s">
        <v>583</v>
      </c>
      <c r="M147" s="95">
        <v>133</v>
      </c>
      <c r="N147" s="46" t="s">
        <v>589</v>
      </c>
      <c r="O147" s="59">
        <v>1</v>
      </c>
      <c r="P147" s="60" t="s">
        <v>158</v>
      </c>
      <c r="Q147" s="39" t="s">
        <v>590</v>
      </c>
      <c r="R147" s="46" t="s">
        <v>591</v>
      </c>
      <c r="S147" s="72">
        <v>45292</v>
      </c>
      <c r="T147" s="72">
        <v>45657</v>
      </c>
      <c r="U147" s="46" t="s">
        <v>587</v>
      </c>
      <c r="V147" s="64" t="s">
        <v>592</v>
      </c>
      <c r="W147" s="59">
        <v>1</v>
      </c>
      <c r="X147" s="39"/>
      <c r="Y147" s="39"/>
      <c r="Z147" s="39"/>
      <c r="AA147" s="39"/>
      <c r="AB147" s="64" t="s">
        <v>592</v>
      </c>
      <c r="AC147" s="59">
        <v>1</v>
      </c>
      <c r="AD147" s="39"/>
      <c r="AE147" s="39"/>
      <c r="AF147" s="39"/>
      <c r="AG147" s="39"/>
      <c r="AH147" s="64" t="s">
        <v>592</v>
      </c>
      <c r="AI147" s="59">
        <v>1</v>
      </c>
      <c r="AJ147" s="39"/>
      <c r="AK147" s="39"/>
      <c r="AL147" s="39"/>
      <c r="AM147" s="39"/>
      <c r="AN147" s="64" t="s">
        <v>592</v>
      </c>
      <c r="AO147" s="59">
        <v>1</v>
      </c>
      <c r="AP147" s="39"/>
      <c r="AQ147" s="39"/>
      <c r="AR147" s="39"/>
      <c r="AS147" s="39"/>
      <c r="AU147" s="99">
        <v>1</v>
      </c>
      <c r="AV147" s="32"/>
      <c r="AW147" s="32"/>
      <c r="AX147" s="32"/>
    </row>
    <row r="148" spans="1:50" s="28" customFormat="1" ht="12.75" x14ac:dyDescent="0.2">
      <c r="B148" s="46" t="s">
        <v>593</v>
      </c>
      <c r="C148" s="64" t="s">
        <v>68</v>
      </c>
      <c r="D148" s="46" t="s">
        <v>280</v>
      </c>
      <c r="E148" s="64" t="s">
        <v>594</v>
      </c>
      <c r="F148" s="46" t="s">
        <v>508</v>
      </c>
      <c r="G148" s="46" t="s">
        <v>509</v>
      </c>
      <c r="H148" s="46" t="s">
        <v>73</v>
      </c>
      <c r="I148" s="46" t="s">
        <v>581</v>
      </c>
      <c r="J148" s="39" t="s">
        <v>595</v>
      </c>
      <c r="K148" s="46" t="s">
        <v>115</v>
      </c>
      <c r="L148" s="46" t="s">
        <v>583</v>
      </c>
      <c r="M148" s="60">
        <v>134</v>
      </c>
      <c r="N148" s="46" t="s">
        <v>596</v>
      </c>
      <c r="O148" s="47">
        <v>1</v>
      </c>
      <c r="P148" s="60" t="s">
        <v>79</v>
      </c>
      <c r="Q148" s="39" t="s">
        <v>886</v>
      </c>
      <c r="R148" s="46" t="s">
        <v>597</v>
      </c>
      <c r="S148" s="72">
        <v>45566</v>
      </c>
      <c r="T148" s="72">
        <v>45657</v>
      </c>
      <c r="U148" s="46" t="s">
        <v>587</v>
      </c>
      <c r="V148" s="51" t="s">
        <v>91</v>
      </c>
      <c r="W148" s="45">
        <v>0</v>
      </c>
      <c r="X148" s="39"/>
      <c r="Y148" s="39"/>
      <c r="Z148" s="39"/>
      <c r="AA148" s="39"/>
      <c r="AB148" s="50" t="s">
        <v>91</v>
      </c>
      <c r="AC148" s="52">
        <v>0</v>
      </c>
      <c r="AD148" s="39"/>
      <c r="AE148" s="39"/>
      <c r="AF148" s="39"/>
      <c r="AG148" s="39"/>
      <c r="AH148" s="64" t="s">
        <v>343</v>
      </c>
      <c r="AI148" s="60">
        <v>0</v>
      </c>
      <c r="AJ148" s="39"/>
      <c r="AK148" s="39"/>
      <c r="AL148" s="39"/>
      <c r="AM148" s="39"/>
      <c r="AN148" s="64" t="s">
        <v>598</v>
      </c>
      <c r="AO148" s="60">
        <v>1</v>
      </c>
      <c r="AP148" s="39"/>
      <c r="AQ148" s="39"/>
      <c r="AR148" s="39"/>
      <c r="AS148" s="39"/>
      <c r="AU148" s="98">
        <v>1</v>
      </c>
      <c r="AV148" s="32"/>
      <c r="AW148" s="32"/>
      <c r="AX148" s="32"/>
    </row>
    <row r="149" spans="1:50" s="28" customFormat="1" ht="12.75" x14ac:dyDescent="0.2">
      <c r="B149" s="46" t="s">
        <v>579</v>
      </c>
      <c r="C149" s="64" t="s">
        <v>122</v>
      </c>
      <c r="D149" s="46" t="s">
        <v>544</v>
      </c>
      <c r="E149" s="64" t="s">
        <v>580</v>
      </c>
      <c r="F149" s="46" t="s">
        <v>508</v>
      </c>
      <c r="G149" s="46" t="s">
        <v>509</v>
      </c>
      <c r="H149" s="46" t="s">
        <v>73</v>
      </c>
      <c r="I149" s="46" t="s">
        <v>581</v>
      </c>
      <c r="J149" s="39" t="s">
        <v>582</v>
      </c>
      <c r="K149" s="46" t="s">
        <v>115</v>
      </c>
      <c r="L149" s="46" t="s">
        <v>583</v>
      </c>
      <c r="M149" s="95">
        <v>135</v>
      </c>
      <c r="N149" s="46" t="s">
        <v>599</v>
      </c>
      <c r="O149" s="47">
        <v>40</v>
      </c>
      <c r="P149" s="47" t="s">
        <v>79</v>
      </c>
      <c r="Q149" s="46" t="s">
        <v>600</v>
      </c>
      <c r="R149" s="39" t="s">
        <v>601</v>
      </c>
      <c r="S149" s="72">
        <v>45383</v>
      </c>
      <c r="T149" s="72">
        <v>45657</v>
      </c>
      <c r="U149" s="46" t="s">
        <v>587</v>
      </c>
      <c r="V149" s="51" t="s">
        <v>91</v>
      </c>
      <c r="W149" s="45">
        <v>0</v>
      </c>
      <c r="X149" s="39"/>
      <c r="Y149" s="39"/>
      <c r="Z149" s="39"/>
      <c r="AA149" s="39"/>
      <c r="AB149" s="55" t="s">
        <v>602</v>
      </c>
      <c r="AC149" s="47">
        <v>20</v>
      </c>
      <c r="AD149" s="39"/>
      <c r="AE149" s="39"/>
      <c r="AF149" s="39"/>
      <c r="AG149" s="39"/>
      <c r="AH149" s="64" t="s">
        <v>343</v>
      </c>
      <c r="AI149" s="60">
        <v>0</v>
      </c>
      <c r="AJ149" s="39"/>
      <c r="AK149" s="39"/>
      <c r="AL149" s="39"/>
      <c r="AM149" s="39"/>
      <c r="AN149" s="55" t="s">
        <v>602</v>
      </c>
      <c r="AO149" s="47">
        <v>20</v>
      </c>
      <c r="AP149" s="39"/>
      <c r="AQ149" s="39"/>
      <c r="AR149" s="39"/>
      <c r="AS149" s="39"/>
      <c r="AU149" s="98">
        <v>40</v>
      </c>
      <c r="AV149" s="32"/>
      <c r="AW149" s="32"/>
      <c r="AX149" s="32"/>
    </row>
    <row r="150" spans="1:50" s="28" customFormat="1" ht="12.75" x14ac:dyDescent="0.2">
      <c r="B150" s="46" t="s">
        <v>593</v>
      </c>
      <c r="C150" s="64" t="s">
        <v>68</v>
      </c>
      <c r="D150" s="46" t="s">
        <v>280</v>
      </c>
      <c r="E150" s="64" t="s">
        <v>594</v>
      </c>
      <c r="F150" s="46" t="s">
        <v>508</v>
      </c>
      <c r="G150" s="46" t="s">
        <v>104</v>
      </c>
      <c r="H150" s="46" t="s">
        <v>73</v>
      </c>
      <c r="I150" s="46" t="s">
        <v>581</v>
      </c>
      <c r="J150" s="39" t="s">
        <v>595</v>
      </c>
      <c r="K150" s="46" t="s">
        <v>115</v>
      </c>
      <c r="L150" s="46" t="s">
        <v>583</v>
      </c>
      <c r="M150" s="60">
        <v>136</v>
      </c>
      <c r="N150" s="46" t="s">
        <v>603</v>
      </c>
      <c r="O150" s="47">
        <v>1</v>
      </c>
      <c r="P150" s="60" t="s">
        <v>93</v>
      </c>
      <c r="Q150" s="39" t="s">
        <v>604</v>
      </c>
      <c r="R150" s="39" t="s">
        <v>605</v>
      </c>
      <c r="S150" s="72">
        <v>45383</v>
      </c>
      <c r="T150" s="72">
        <v>45657</v>
      </c>
      <c r="U150" s="46" t="s">
        <v>587</v>
      </c>
      <c r="V150" s="51" t="s">
        <v>91</v>
      </c>
      <c r="W150" s="45">
        <v>0</v>
      </c>
      <c r="X150" s="39"/>
      <c r="Y150" s="39"/>
      <c r="Z150" s="39"/>
      <c r="AA150" s="39"/>
      <c r="AB150" s="55" t="s">
        <v>606</v>
      </c>
      <c r="AC150" s="47" t="s">
        <v>607</v>
      </c>
      <c r="AD150" s="39"/>
      <c r="AE150" s="39"/>
      <c r="AF150" s="39"/>
      <c r="AG150" s="39"/>
      <c r="AH150" s="64" t="s">
        <v>343</v>
      </c>
      <c r="AI150" s="60">
        <v>0</v>
      </c>
      <c r="AJ150" s="39"/>
      <c r="AK150" s="39"/>
      <c r="AL150" s="39"/>
      <c r="AM150" s="39"/>
      <c r="AN150" s="55" t="s">
        <v>608</v>
      </c>
      <c r="AO150" s="47">
        <v>1</v>
      </c>
      <c r="AP150" s="39"/>
      <c r="AQ150" s="39"/>
      <c r="AR150" s="39"/>
      <c r="AS150" s="39"/>
      <c r="AU150" s="98">
        <v>1</v>
      </c>
      <c r="AV150" s="32"/>
      <c r="AW150" s="32"/>
      <c r="AX150" s="32"/>
    </row>
    <row r="151" spans="1:50" s="28" customFormat="1" ht="12.75" x14ac:dyDescent="0.2">
      <c r="B151" s="44" t="s">
        <v>504</v>
      </c>
      <c r="C151" s="50" t="s">
        <v>505</v>
      </c>
      <c r="D151" s="44" t="s">
        <v>506</v>
      </c>
      <c r="E151" s="50" t="s">
        <v>507</v>
      </c>
      <c r="F151" s="44" t="s">
        <v>508</v>
      </c>
      <c r="G151" s="46" t="s">
        <v>509</v>
      </c>
      <c r="H151" s="44" t="s">
        <v>73</v>
      </c>
      <c r="I151" s="44" t="s">
        <v>510</v>
      </c>
      <c r="J151" s="44" t="s">
        <v>507</v>
      </c>
      <c r="K151" s="44" t="s">
        <v>115</v>
      </c>
      <c r="L151" s="44" t="s">
        <v>511</v>
      </c>
      <c r="M151" s="95">
        <v>137</v>
      </c>
      <c r="N151" s="44" t="s">
        <v>512</v>
      </c>
      <c r="O151" s="47">
        <v>12</v>
      </c>
      <c r="P151" s="52" t="s">
        <v>79</v>
      </c>
      <c r="Q151" s="44" t="s">
        <v>513</v>
      </c>
      <c r="R151" s="44" t="s">
        <v>514</v>
      </c>
      <c r="S151" s="72">
        <v>45292</v>
      </c>
      <c r="T151" s="72">
        <v>45657</v>
      </c>
      <c r="U151" s="83" t="s">
        <v>515</v>
      </c>
      <c r="V151" s="50" t="s">
        <v>516</v>
      </c>
      <c r="W151" s="52">
        <v>3</v>
      </c>
      <c r="X151" s="39"/>
      <c r="Y151" s="39"/>
      <c r="Z151" s="39"/>
      <c r="AA151" s="39"/>
      <c r="AB151" s="50" t="s">
        <v>516</v>
      </c>
      <c r="AC151" s="52">
        <v>3</v>
      </c>
      <c r="AD151" s="39"/>
      <c r="AE151" s="39"/>
      <c r="AF151" s="39"/>
      <c r="AG151" s="39"/>
      <c r="AH151" s="50" t="s">
        <v>516</v>
      </c>
      <c r="AI151" s="52">
        <v>3</v>
      </c>
      <c r="AJ151" s="39"/>
      <c r="AK151" s="39"/>
      <c r="AL151" s="39"/>
      <c r="AM151" s="39"/>
      <c r="AN151" s="50" t="s">
        <v>516</v>
      </c>
      <c r="AO151" s="52">
        <v>3</v>
      </c>
      <c r="AP151" s="39"/>
      <c r="AQ151" s="39"/>
      <c r="AR151" s="39"/>
      <c r="AS151" s="39"/>
      <c r="AU151" s="98">
        <v>12</v>
      </c>
      <c r="AV151" s="32"/>
      <c r="AW151" s="32"/>
      <c r="AX151" s="32"/>
    </row>
    <row r="152" spans="1:50" s="28" customFormat="1" ht="12.75" x14ac:dyDescent="0.2">
      <c r="B152" s="46" t="s">
        <v>121</v>
      </c>
      <c r="C152" s="64" t="s">
        <v>122</v>
      </c>
      <c r="D152" s="46" t="s">
        <v>177</v>
      </c>
      <c r="E152" s="64" t="s">
        <v>123</v>
      </c>
      <c r="F152" s="46" t="s">
        <v>281</v>
      </c>
      <c r="G152" s="50" t="s">
        <v>104</v>
      </c>
      <c r="H152" s="64" t="s">
        <v>73</v>
      </c>
      <c r="I152" s="64" t="s">
        <v>572</v>
      </c>
      <c r="J152" s="39" t="s">
        <v>573</v>
      </c>
      <c r="K152" s="64" t="s">
        <v>115</v>
      </c>
      <c r="L152" s="46" t="s">
        <v>574</v>
      </c>
      <c r="M152" s="60">
        <v>138</v>
      </c>
      <c r="N152" s="46" t="s">
        <v>575</v>
      </c>
      <c r="O152" s="103">
        <v>2</v>
      </c>
      <c r="P152" s="60" t="s">
        <v>79</v>
      </c>
      <c r="Q152" s="46" t="s">
        <v>576</v>
      </c>
      <c r="R152" s="46" t="s">
        <v>577</v>
      </c>
      <c r="S152" s="72">
        <v>45383</v>
      </c>
      <c r="T152" s="72">
        <v>45657</v>
      </c>
      <c r="U152" s="46" t="s">
        <v>578</v>
      </c>
      <c r="V152" s="51" t="s">
        <v>91</v>
      </c>
      <c r="W152" s="45">
        <v>0</v>
      </c>
      <c r="X152" s="39"/>
      <c r="Y152" s="39"/>
      <c r="Z152" s="39"/>
      <c r="AA152" s="39"/>
      <c r="AB152" s="64" t="s">
        <v>576</v>
      </c>
      <c r="AC152" s="103">
        <v>1</v>
      </c>
      <c r="AD152" s="39"/>
      <c r="AE152" s="39"/>
      <c r="AF152" s="39"/>
      <c r="AG152" s="39"/>
      <c r="AH152" s="64" t="s">
        <v>91</v>
      </c>
      <c r="AI152" s="60">
        <v>0</v>
      </c>
      <c r="AJ152" s="39"/>
      <c r="AK152" s="39"/>
      <c r="AL152" s="39"/>
      <c r="AM152" s="39"/>
      <c r="AN152" s="64" t="s">
        <v>576</v>
      </c>
      <c r="AO152" s="103">
        <v>1</v>
      </c>
      <c r="AP152" s="39"/>
      <c r="AQ152" s="39"/>
      <c r="AR152" s="39"/>
      <c r="AS152" s="39"/>
      <c r="AU152" s="99">
        <v>1</v>
      </c>
      <c r="AV152" s="32"/>
      <c r="AW152" s="32"/>
      <c r="AX152" s="32"/>
    </row>
    <row r="153" spans="1:50" s="28" customFormat="1" ht="12.75" x14ac:dyDescent="0.2">
      <c r="A153" s="29"/>
      <c r="B153" s="39" t="s">
        <v>67</v>
      </c>
      <c r="C153" s="55" t="s">
        <v>68</v>
      </c>
      <c r="D153" s="39" t="s">
        <v>69</v>
      </c>
      <c r="E153" s="55" t="s">
        <v>70</v>
      </c>
      <c r="F153" s="39" t="s">
        <v>71</v>
      </c>
      <c r="G153" s="39" t="s">
        <v>72</v>
      </c>
      <c r="H153" s="39" t="s">
        <v>73</v>
      </c>
      <c r="I153" s="39" t="s">
        <v>74</v>
      </c>
      <c r="J153" s="39" t="s">
        <v>75</v>
      </c>
      <c r="K153" s="39" t="s">
        <v>76</v>
      </c>
      <c r="L153" s="39" t="s">
        <v>77</v>
      </c>
      <c r="M153" s="95">
        <v>139</v>
      </c>
      <c r="N153" s="46" t="s">
        <v>78</v>
      </c>
      <c r="O153" s="60">
        <v>4</v>
      </c>
      <c r="P153" s="60" t="s">
        <v>79</v>
      </c>
      <c r="Q153" s="39" t="s">
        <v>80</v>
      </c>
      <c r="R153" s="39" t="s">
        <v>81</v>
      </c>
      <c r="S153" s="72">
        <v>45323</v>
      </c>
      <c r="T153" s="72">
        <v>45657</v>
      </c>
      <c r="U153" s="46" t="s">
        <v>82</v>
      </c>
      <c r="V153" s="55" t="s">
        <v>83</v>
      </c>
      <c r="W153" s="47">
        <v>1</v>
      </c>
      <c r="X153" s="39"/>
      <c r="Y153" s="39"/>
      <c r="Z153" s="39"/>
      <c r="AA153" s="39"/>
      <c r="AB153" s="55" t="s">
        <v>84</v>
      </c>
      <c r="AC153" s="47">
        <v>1</v>
      </c>
      <c r="AD153" s="39"/>
      <c r="AE153" s="39"/>
      <c r="AF153" s="39"/>
      <c r="AG153" s="39"/>
      <c r="AH153" s="55" t="s">
        <v>85</v>
      </c>
      <c r="AI153" s="47">
        <v>1</v>
      </c>
      <c r="AJ153" s="39"/>
      <c r="AK153" s="39"/>
      <c r="AL153" s="39"/>
      <c r="AM153" s="39"/>
      <c r="AN153" s="55" t="s">
        <v>86</v>
      </c>
      <c r="AO153" s="47">
        <v>1</v>
      </c>
      <c r="AP153" s="39"/>
      <c r="AQ153" s="39"/>
      <c r="AR153" s="39"/>
      <c r="AS153" s="39"/>
      <c r="AT153" s="29"/>
      <c r="AU153" s="98">
        <v>4</v>
      </c>
      <c r="AV153" s="32"/>
      <c r="AW153" s="32"/>
      <c r="AX153" s="32"/>
    </row>
    <row r="154" spans="1:50" s="28" customFormat="1" ht="12.75" x14ac:dyDescent="0.2">
      <c r="A154" s="29"/>
      <c r="B154" s="39" t="s">
        <v>67</v>
      </c>
      <c r="C154" s="55" t="s">
        <v>68</v>
      </c>
      <c r="D154" s="39" t="s">
        <v>69</v>
      </c>
      <c r="E154" s="55" t="s">
        <v>70</v>
      </c>
      <c r="F154" s="39" t="s">
        <v>71</v>
      </c>
      <c r="G154" s="39" t="s">
        <v>72</v>
      </c>
      <c r="H154" s="39" t="s">
        <v>73</v>
      </c>
      <c r="I154" s="39" t="s">
        <v>74</v>
      </c>
      <c r="J154" s="39" t="s">
        <v>75</v>
      </c>
      <c r="K154" s="39" t="s">
        <v>76</v>
      </c>
      <c r="L154" s="39" t="s">
        <v>87</v>
      </c>
      <c r="M154" s="60">
        <v>140</v>
      </c>
      <c r="N154" s="46" t="s">
        <v>913</v>
      </c>
      <c r="O154" s="60">
        <v>3</v>
      </c>
      <c r="P154" s="60" t="s">
        <v>79</v>
      </c>
      <c r="Q154" s="39" t="s">
        <v>88</v>
      </c>
      <c r="R154" s="39" t="s">
        <v>89</v>
      </c>
      <c r="S154" s="72">
        <v>45323</v>
      </c>
      <c r="T154" s="72">
        <v>45565</v>
      </c>
      <c r="U154" s="46" t="s">
        <v>82</v>
      </c>
      <c r="V154" s="55" t="s">
        <v>90</v>
      </c>
      <c r="W154" s="47">
        <v>1</v>
      </c>
      <c r="X154" s="39"/>
      <c r="Y154" s="39"/>
      <c r="Z154" s="39"/>
      <c r="AA154" s="39"/>
      <c r="AB154" s="55" t="s">
        <v>90</v>
      </c>
      <c r="AC154" s="47">
        <v>1</v>
      </c>
      <c r="AD154" s="39"/>
      <c r="AE154" s="39"/>
      <c r="AF154" s="39"/>
      <c r="AG154" s="39"/>
      <c r="AH154" s="55" t="s">
        <v>90</v>
      </c>
      <c r="AI154" s="47">
        <v>1</v>
      </c>
      <c r="AJ154" s="39"/>
      <c r="AK154" s="39"/>
      <c r="AL154" s="39"/>
      <c r="AM154" s="39"/>
      <c r="AN154" s="63" t="s">
        <v>91</v>
      </c>
      <c r="AO154" s="47">
        <v>0</v>
      </c>
      <c r="AP154" s="39"/>
      <c r="AQ154" s="39"/>
      <c r="AR154" s="39"/>
      <c r="AS154" s="39"/>
      <c r="AT154" s="29"/>
      <c r="AU154" s="98">
        <v>3</v>
      </c>
      <c r="AV154" s="32"/>
      <c r="AW154" s="32"/>
      <c r="AX154" s="32"/>
    </row>
    <row r="155" spans="1:50" s="28" customFormat="1" ht="12.75" x14ac:dyDescent="0.2">
      <c r="A155" s="29"/>
      <c r="B155" s="39" t="s">
        <v>67</v>
      </c>
      <c r="C155" s="55" t="s">
        <v>68</v>
      </c>
      <c r="D155" s="39" t="s">
        <v>69</v>
      </c>
      <c r="E155" s="55" t="s">
        <v>70</v>
      </c>
      <c r="F155" s="39" t="s">
        <v>71</v>
      </c>
      <c r="G155" s="39" t="s">
        <v>72</v>
      </c>
      <c r="H155" s="39" t="s">
        <v>73</v>
      </c>
      <c r="I155" s="39" t="s">
        <v>74</v>
      </c>
      <c r="J155" s="39" t="s">
        <v>75</v>
      </c>
      <c r="K155" s="39" t="s">
        <v>76</v>
      </c>
      <c r="L155" s="39" t="s">
        <v>77</v>
      </c>
      <c r="M155" s="95">
        <v>141</v>
      </c>
      <c r="N155" s="39" t="s">
        <v>92</v>
      </c>
      <c r="O155" s="60">
        <v>1</v>
      </c>
      <c r="P155" s="60" t="s">
        <v>93</v>
      </c>
      <c r="Q155" s="39" t="s">
        <v>94</v>
      </c>
      <c r="R155" s="39" t="s">
        <v>95</v>
      </c>
      <c r="S155" s="72">
        <v>45323</v>
      </c>
      <c r="T155" s="72">
        <v>45657</v>
      </c>
      <c r="U155" s="46" t="s">
        <v>82</v>
      </c>
      <c r="V155" s="55" t="s">
        <v>96</v>
      </c>
      <c r="W155" s="47" t="s">
        <v>97</v>
      </c>
      <c r="X155" s="39"/>
      <c r="Y155" s="39"/>
      <c r="Z155" s="39"/>
      <c r="AA155" s="39"/>
      <c r="AB155" s="55" t="s">
        <v>98</v>
      </c>
      <c r="AC155" s="47" t="s">
        <v>99</v>
      </c>
      <c r="AD155" s="39"/>
      <c r="AE155" s="39"/>
      <c r="AF155" s="39"/>
      <c r="AG155" s="39"/>
      <c r="AH155" s="55" t="s">
        <v>100</v>
      </c>
      <c r="AI155" s="47" t="s">
        <v>101</v>
      </c>
      <c r="AJ155" s="39"/>
      <c r="AK155" s="39"/>
      <c r="AL155" s="39"/>
      <c r="AM155" s="39"/>
      <c r="AN155" s="55" t="s">
        <v>102</v>
      </c>
      <c r="AO155" s="47">
        <v>1</v>
      </c>
      <c r="AP155" s="39"/>
      <c r="AQ155" s="39"/>
      <c r="AR155" s="39"/>
      <c r="AS155" s="39"/>
      <c r="AT155" s="29"/>
      <c r="AU155" s="98">
        <v>1</v>
      </c>
      <c r="AV155" s="32"/>
      <c r="AW155" s="32"/>
      <c r="AX155" s="32"/>
    </row>
    <row r="156" spans="1:50" s="93" customFormat="1" ht="12.75" x14ac:dyDescent="0.2">
      <c r="A156" s="29"/>
      <c r="B156" s="39" t="s">
        <v>67</v>
      </c>
      <c r="C156" s="55" t="s">
        <v>68</v>
      </c>
      <c r="D156" s="39" t="s">
        <v>69</v>
      </c>
      <c r="E156" s="55" t="s">
        <v>70</v>
      </c>
      <c r="F156" s="39" t="s">
        <v>103</v>
      </c>
      <c r="G156" s="39" t="s">
        <v>104</v>
      </c>
      <c r="H156" s="39" t="s">
        <v>73</v>
      </c>
      <c r="I156" s="39" t="s">
        <v>74</v>
      </c>
      <c r="J156" s="39" t="s">
        <v>105</v>
      </c>
      <c r="K156" s="39" t="s">
        <v>76</v>
      </c>
      <c r="L156" s="39" t="s">
        <v>77</v>
      </c>
      <c r="M156" s="60">
        <v>142</v>
      </c>
      <c r="N156" s="46" t="s">
        <v>106</v>
      </c>
      <c r="O156" s="60">
        <v>2</v>
      </c>
      <c r="P156" s="60" t="s">
        <v>79</v>
      </c>
      <c r="Q156" s="39" t="s">
        <v>107</v>
      </c>
      <c r="R156" s="39" t="s">
        <v>108</v>
      </c>
      <c r="S156" s="72">
        <v>45383</v>
      </c>
      <c r="T156" s="72">
        <v>45657</v>
      </c>
      <c r="U156" s="46" t="s">
        <v>82</v>
      </c>
      <c r="V156" s="51" t="s">
        <v>91</v>
      </c>
      <c r="W156" s="45">
        <v>0</v>
      </c>
      <c r="X156" s="39"/>
      <c r="Y156" s="39"/>
      <c r="Z156" s="39"/>
      <c r="AA156" s="39"/>
      <c r="AB156" s="55" t="s">
        <v>109</v>
      </c>
      <c r="AC156" s="47">
        <v>1</v>
      </c>
      <c r="AD156" s="39"/>
      <c r="AE156" s="39"/>
      <c r="AF156" s="39"/>
      <c r="AG156" s="39"/>
      <c r="AH156" s="55" t="s">
        <v>91</v>
      </c>
      <c r="AI156" s="47">
        <v>0</v>
      </c>
      <c r="AJ156" s="39"/>
      <c r="AK156" s="39"/>
      <c r="AL156" s="39"/>
      <c r="AM156" s="39"/>
      <c r="AN156" s="55" t="s">
        <v>109</v>
      </c>
      <c r="AO156" s="47">
        <v>1</v>
      </c>
      <c r="AP156" s="39"/>
      <c r="AQ156" s="39"/>
      <c r="AR156" s="39"/>
      <c r="AS156" s="39"/>
      <c r="AT156" s="29"/>
      <c r="AU156" s="98">
        <v>2</v>
      </c>
      <c r="AV156" s="32"/>
      <c r="AW156" s="32"/>
      <c r="AX156" s="32"/>
    </row>
    <row r="157" spans="1:50" s="93" customFormat="1" ht="12.75" x14ac:dyDescent="0.2">
      <c r="B157" s="85" t="s">
        <v>110</v>
      </c>
      <c r="C157" s="85" t="s">
        <v>68</v>
      </c>
      <c r="D157" s="85" t="s">
        <v>111</v>
      </c>
      <c r="E157" s="85" t="s">
        <v>112</v>
      </c>
      <c r="F157" s="86" t="s">
        <v>890</v>
      </c>
      <c r="G157" s="85" t="s">
        <v>113</v>
      </c>
      <c r="H157" s="85" t="s">
        <v>73</v>
      </c>
      <c r="I157" s="85" t="s">
        <v>74</v>
      </c>
      <c r="J157" s="85" t="s">
        <v>114</v>
      </c>
      <c r="K157" s="85" t="s">
        <v>115</v>
      </c>
      <c r="L157" s="85" t="s">
        <v>77</v>
      </c>
      <c r="M157" s="95">
        <v>143</v>
      </c>
      <c r="N157" s="85" t="s">
        <v>116</v>
      </c>
      <c r="O157" s="89">
        <v>90</v>
      </c>
      <c r="P157" s="89" t="s">
        <v>79</v>
      </c>
      <c r="Q157" s="85" t="s">
        <v>117</v>
      </c>
      <c r="R157" s="85" t="s">
        <v>118</v>
      </c>
      <c r="S157" s="72">
        <v>45383</v>
      </c>
      <c r="T157" s="92">
        <v>45657</v>
      </c>
      <c r="U157" s="85" t="s">
        <v>119</v>
      </c>
      <c r="V157" s="51" t="s">
        <v>91</v>
      </c>
      <c r="W157" s="45">
        <v>0</v>
      </c>
      <c r="X157" s="39"/>
      <c r="Y157" s="39"/>
      <c r="Z157" s="39"/>
      <c r="AA157" s="39"/>
      <c r="AB157" s="85" t="s">
        <v>120</v>
      </c>
      <c r="AC157" s="89">
        <v>30</v>
      </c>
      <c r="AD157" s="39"/>
      <c r="AE157" s="39"/>
      <c r="AF157" s="39"/>
      <c r="AG157" s="39"/>
      <c r="AH157" s="85" t="s">
        <v>120</v>
      </c>
      <c r="AI157" s="89">
        <v>30</v>
      </c>
      <c r="AJ157" s="39"/>
      <c r="AK157" s="39"/>
      <c r="AL157" s="39"/>
      <c r="AM157" s="39"/>
      <c r="AN157" s="85" t="s">
        <v>120</v>
      </c>
      <c r="AO157" s="89">
        <v>30</v>
      </c>
      <c r="AP157" s="39"/>
      <c r="AQ157" s="39"/>
      <c r="AR157" s="39"/>
      <c r="AS157" s="39"/>
      <c r="AU157" s="98">
        <v>90</v>
      </c>
      <c r="AV157" s="32"/>
      <c r="AW157" s="32"/>
      <c r="AX157" s="32"/>
    </row>
    <row r="158" spans="1:50" s="93" customFormat="1" ht="12.75" x14ac:dyDescent="0.2">
      <c r="B158" s="85" t="s">
        <v>121</v>
      </c>
      <c r="C158" s="85" t="s">
        <v>122</v>
      </c>
      <c r="D158" s="85" t="s">
        <v>111</v>
      </c>
      <c r="E158" s="85" t="s">
        <v>123</v>
      </c>
      <c r="F158" s="86" t="s">
        <v>890</v>
      </c>
      <c r="G158" s="85" t="s">
        <v>104</v>
      </c>
      <c r="H158" s="85" t="s">
        <v>73</v>
      </c>
      <c r="I158" s="85" t="s">
        <v>74</v>
      </c>
      <c r="J158" s="85" t="s">
        <v>124</v>
      </c>
      <c r="K158" s="85" t="s">
        <v>115</v>
      </c>
      <c r="L158" s="85" t="s">
        <v>87</v>
      </c>
      <c r="M158" s="60">
        <v>144</v>
      </c>
      <c r="N158" s="85" t="s">
        <v>125</v>
      </c>
      <c r="O158" s="89">
        <v>4</v>
      </c>
      <c r="P158" s="89" t="s">
        <v>79</v>
      </c>
      <c r="Q158" s="85" t="s">
        <v>126</v>
      </c>
      <c r="R158" s="85" t="s">
        <v>127</v>
      </c>
      <c r="S158" s="72">
        <v>45383</v>
      </c>
      <c r="T158" s="92">
        <v>45657</v>
      </c>
      <c r="U158" s="85" t="s">
        <v>119</v>
      </c>
      <c r="V158" s="51" t="s">
        <v>91</v>
      </c>
      <c r="W158" s="45">
        <v>0</v>
      </c>
      <c r="X158" s="39"/>
      <c r="Y158" s="39"/>
      <c r="Z158" s="39"/>
      <c r="AA158" s="39"/>
      <c r="AB158" s="85" t="s">
        <v>128</v>
      </c>
      <c r="AC158" s="89">
        <v>1</v>
      </c>
      <c r="AD158" s="39"/>
      <c r="AE158" s="39"/>
      <c r="AF158" s="39"/>
      <c r="AG158" s="39"/>
      <c r="AH158" s="85" t="s">
        <v>128</v>
      </c>
      <c r="AI158" s="89">
        <v>1</v>
      </c>
      <c r="AJ158" s="39"/>
      <c r="AK158" s="39"/>
      <c r="AL158" s="39"/>
      <c r="AM158" s="39"/>
      <c r="AN158" s="85" t="s">
        <v>128</v>
      </c>
      <c r="AO158" s="89">
        <v>2</v>
      </c>
      <c r="AP158" s="39"/>
      <c r="AQ158" s="39"/>
      <c r="AR158" s="39"/>
      <c r="AS158" s="39"/>
      <c r="AU158" s="98">
        <v>4</v>
      </c>
      <c r="AV158" s="32"/>
      <c r="AW158" s="32"/>
      <c r="AX158" s="32"/>
    </row>
    <row r="159" spans="1:50" s="93" customFormat="1" ht="12.75" x14ac:dyDescent="0.2">
      <c r="B159" s="85" t="s">
        <v>121</v>
      </c>
      <c r="C159" s="85" t="s">
        <v>122</v>
      </c>
      <c r="D159" s="85" t="s">
        <v>111</v>
      </c>
      <c r="E159" s="85" t="s">
        <v>123</v>
      </c>
      <c r="F159" s="86" t="s">
        <v>890</v>
      </c>
      <c r="G159" s="85" t="s">
        <v>104</v>
      </c>
      <c r="H159" s="85" t="s">
        <v>73</v>
      </c>
      <c r="I159" s="85" t="s">
        <v>74</v>
      </c>
      <c r="J159" s="85" t="s">
        <v>124</v>
      </c>
      <c r="K159" s="85" t="s">
        <v>115</v>
      </c>
      <c r="L159" s="85" t="s">
        <v>77</v>
      </c>
      <c r="M159" s="95">
        <v>145</v>
      </c>
      <c r="N159" s="85" t="s">
        <v>129</v>
      </c>
      <c r="O159" s="90">
        <v>1</v>
      </c>
      <c r="P159" s="89" t="s">
        <v>93</v>
      </c>
      <c r="Q159" s="85" t="s">
        <v>130</v>
      </c>
      <c r="R159" s="85" t="s">
        <v>131</v>
      </c>
      <c r="S159" s="72">
        <v>45383</v>
      </c>
      <c r="T159" s="92">
        <v>45657</v>
      </c>
      <c r="U159" s="85" t="s">
        <v>119</v>
      </c>
      <c r="V159" s="51" t="s">
        <v>91</v>
      </c>
      <c r="W159" s="45">
        <v>0</v>
      </c>
      <c r="X159" s="39"/>
      <c r="Y159" s="39"/>
      <c r="Z159" s="39"/>
      <c r="AA159" s="39"/>
      <c r="AB159" s="85" t="s">
        <v>132</v>
      </c>
      <c r="AC159" s="90">
        <v>0.5</v>
      </c>
      <c r="AD159" s="39"/>
      <c r="AE159" s="39"/>
      <c r="AF159" s="39"/>
      <c r="AG159" s="39"/>
      <c r="AH159" s="85" t="s">
        <v>132</v>
      </c>
      <c r="AI159" s="90">
        <v>0.75</v>
      </c>
      <c r="AJ159" s="39"/>
      <c r="AK159" s="39"/>
      <c r="AL159" s="39"/>
      <c r="AM159" s="39"/>
      <c r="AN159" s="85" t="s">
        <v>133</v>
      </c>
      <c r="AO159" s="90">
        <v>1</v>
      </c>
      <c r="AP159" s="39"/>
      <c r="AQ159" s="39"/>
      <c r="AR159" s="39"/>
      <c r="AS159" s="39"/>
      <c r="AU159" s="99">
        <v>1</v>
      </c>
      <c r="AV159" s="32"/>
      <c r="AW159" s="32"/>
      <c r="AX159" s="32"/>
    </row>
    <row r="160" spans="1:50" s="93" customFormat="1" ht="12.75" x14ac:dyDescent="0.2">
      <c r="B160" s="85" t="s">
        <v>121</v>
      </c>
      <c r="C160" s="85" t="s">
        <v>122</v>
      </c>
      <c r="D160" s="85" t="s">
        <v>111</v>
      </c>
      <c r="E160" s="85" t="s">
        <v>123</v>
      </c>
      <c r="F160" s="86" t="s">
        <v>890</v>
      </c>
      <c r="G160" s="85" t="s">
        <v>104</v>
      </c>
      <c r="H160" s="85" t="s">
        <v>73</v>
      </c>
      <c r="I160" s="85" t="s">
        <v>74</v>
      </c>
      <c r="J160" s="85" t="s">
        <v>124</v>
      </c>
      <c r="K160" s="85" t="s">
        <v>115</v>
      </c>
      <c r="L160" s="85" t="s">
        <v>87</v>
      </c>
      <c r="M160" s="60">
        <v>146</v>
      </c>
      <c r="N160" s="85" t="s">
        <v>134</v>
      </c>
      <c r="O160" s="89">
        <v>4</v>
      </c>
      <c r="P160" s="89" t="s">
        <v>79</v>
      </c>
      <c r="Q160" s="85" t="s">
        <v>135</v>
      </c>
      <c r="R160" s="85" t="s">
        <v>136</v>
      </c>
      <c r="S160" s="92">
        <v>45352</v>
      </c>
      <c r="T160" s="92">
        <v>45657</v>
      </c>
      <c r="U160" s="85" t="s">
        <v>119</v>
      </c>
      <c r="V160" s="85" t="s">
        <v>137</v>
      </c>
      <c r="W160" s="89">
        <v>1</v>
      </c>
      <c r="X160" s="39"/>
      <c r="Y160" s="39"/>
      <c r="Z160" s="39"/>
      <c r="AA160" s="39"/>
      <c r="AB160" s="85" t="s">
        <v>137</v>
      </c>
      <c r="AC160" s="89">
        <v>1</v>
      </c>
      <c r="AD160" s="39"/>
      <c r="AE160" s="39"/>
      <c r="AF160" s="39"/>
      <c r="AG160" s="39"/>
      <c r="AH160" s="85" t="s">
        <v>137</v>
      </c>
      <c r="AI160" s="89">
        <v>1</v>
      </c>
      <c r="AJ160" s="39"/>
      <c r="AK160" s="39"/>
      <c r="AL160" s="39"/>
      <c r="AM160" s="39"/>
      <c r="AN160" s="85" t="s">
        <v>137</v>
      </c>
      <c r="AO160" s="89">
        <v>1</v>
      </c>
      <c r="AP160" s="39"/>
      <c r="AQ160" s="39"/>
      <c r="AR160" s="39"/>
      <c r="AS160" s="39"/>
      <c r="AU160" s="98">
        <v>4</v>
      </c>
      <c r="AV160" s="32"/>
      <c r="AW160" s="32"/>
      <c r="AX160" s="32"/>
    </row>
    <row r="161" spans="2:50" s="93" customFormat="1" ht="12.75" x14ac:dyDescent="0.2">
      <c r="B161" s="85" t="s">
        <v>121</v>
      </c>
      <c r="C161" s="85" t="s">
        <v>122</v>
      </c>
      <c r="D161" s="85" t="s">
        <v>111</v>
      </c>
      <c r="E161" s="85" t="s">
        <v>123</v>
      </c>
      <c r="F161" s="86" t="s">
        <v>890</v>
      </c>
      <c r="G161" s="85" t="s">
        <v>104</v>
      </c>
      <c r="H161" s="85" t="s">
        <v>73</v>
      </c>
      <c r="I161" s="85" t="s">
        <v>74</v>
      </c>
      <c r="J161" s="85" t="s">
        <v>124</v>
      </c>
      <c r="K161" s="85" t="s">
        <v>115</v>
      </c>
      <c r="L161" s="85" t="s">
        <v>87</v>
      </c>
      <c r="M161" s="95">
        <v>147</v>
      </c>
      <c r="N161" s="85" t="s">
        <v>138</v>
      </c>
      <c r="O161" s="90">
        <v>1</v>
      </c>
      <c r="P161" s="89" t="s">
        <v>139</v>
      </c>
      <c r="Q161" s="85" t="s">
        <v>140</v>
      </c>
      <c r="R161" s="85" t="s">
        <v>141</v>
      </c>
      <c r="S161" s="92">
        <v>45352</v>
      </c>
      <c r="T161" s="92">
        <v>45657</v>
      </c>
      <c r="U161" s="85" t="s">
        <v>119</v>
      </c>
      <c r="V161" s="85" t="s">
        <v>142</v>
      </c>
      <c r="W161" s="90">
        <v>1</v>
      </c>
      <c r="X161" s="39"/>
      <c r="Y161" s="39"/>
      <c r="Z161" s="39"/>
      <c r="AA161" s="39"/>
      <c r="AB161" s="85" t="s">
        <v>143</v>
      </c>
      <c r="AC161" s="90">
        <v>1</v>
      </c>
      <c r="AD161" s="39"/>
      <c r="AE161" s="39"/>
      <c r="AF161" s="39"/>
      <c r="AG161" s="39"/>
      <c r="AH161" s="85" t="s">
        <v>143</v>
      </c>
      <c r="AI161" s="90">
        <v>1</v>
      </c>
      <c r="AJ161" s="39"/>
      <c r="AK161" s="39"/>
      <c r="AL161" s="39"/>
      <c r="AM161" s="39"/>
      <c r="AN161" s="85" t="s">
        <v>143</v>
      </c>
      <c r="AO161" s="90">
        <v>1</v>
      </c>
      <c r="AP161" s="39"/>
      <c r="AQ161" s="39"/>
      <c r="AR161" s="39"/>
      <c r="AS161" s="39"/>
      <c r="AU161" s="99">
        <v>1</v>
      </c>
      <c r="AV161" s="32"/>
      <c r="AW161" s="32"/>
      <c r="AX161" s="32"/>
    </row>
    <row r="162" spans="2:50" s="93" customFormat="1" ht="12.75" x14ac:dyDescent="0.2">
      <c r="B162" s="85" t="s">
        <v>121</v>
      </c>
      <c r="C162" s="85" t="s">
        <v>68</v>
      </c>
      <c r="D162" s="85" t="s">
        <v>144</v>
      </c>
      <c r="E162" s="85" t="s">
        <v>123</v>
      </c>
      <c r="F162" s="86" t="s">
        <v>890</v>
      </c>
      <c r="G162" s="85" t="s">
        <v>145</v>
      </c>
      <c r="H162" s="85" t="s">
        <v>73</v>
      </c>
      <c r="I162" s="85" t="s">
        <v>74</v>
      </c>
      <c r="J162" s="85" t="s">
        <v>146</v>
      </c>
      <c r="K162" s="85" t="s">
        <v>115</v>
      </c>
      <c r="L162" s="85" t="s">
        <v>77</v>
      </c>
      <c r="M162" s="60">
        <v>148</v>
      </c>
      <c r="N162" s="85" t="s">
        <v>147</v>
      </c>
      <c r="O162" s="90">
        <v>1</v>
      </c>
      <c r="P162" s="90" t="s">
        <v>93</v>
      </c>
      <c r="Q162" s="88" t="s">
        <v>148</v>
      </c>
      <c r="R162" s="87" t="s">
        <v>149</v>
      </c>
      <c r="S162" s="72">
        <v>45383</v>
      </c>
      <c r="T162" s="92">
        <v>45657</v>
      </c>
      <c r="U162" s="85" t="s">
        <v>119</v>
      </c>
      <c r="V162" s="51" t="s">
        <v>91</v>
      </c>
      <c r="W162" s="45">
        <v>0</v>
      </c>
      <c r="X162" s="39"/>
      <c r="Y162" s="39"/>
      <c r="Z162" s="39"/>
      <c r="AA162" s="39"/>
      <c r="AB162" s="85" t="s">
        <v>150</v>
      </c>
      <c r="AC162" s="90">
        <v>0.3</v>
      </c>
      <c r="AD162" s="39"/>
      <c r="AE162" s="39"/>
      <c r="AF162" s="39"/>
      <c r="AG162" s="39"/>
      <c r="AH162" s="85" t="s">
        <v>151</v>
      </c>
      <c r="AI162" s="90">
        <v>0.6</v>
      </c>
      <c r="AJ162" s="39"/>
      <c r="AK162" s="39"/>
      <c r="AL162" s="39"/>
      <c r="AM162" s="39"/>
      <c r="AN162" s="85" t="s">
        <v>152</v>
      </c>
      <c r="AO162" s="90">
        <v>1</v>
      </c>
      <c r="AP162" s="39"/>
      <c r="AQ162" s="39"/>
      <c r="AR162" s="39"/>
      <c r="AS162" s="39"/>
      <c r="AU162" s="99">
        <v>1</v>
      </c>
      <c r="AV162" s="32"/>
      <c r="AW162" s="32"/>
      <c r="AX162" s="32"/>
    </row>
    <row r="163" spans="2:50" s="93" customFormat="1" ht="12.75" x14ac:dyDescent="0.2">
      <c r="B163" s="85" t="s">
        <v>121</v>
      </c>
      <c r="C163" s="85" t="s">
        <v>68</v>
      </c>
      <c r="D163" s="85" t="s">
        <v>144</v>
      </c>
      <c r="E163" s="85" t="s">
        <v>123</v>
      </c>
      <c r="F163" s="86" t="s">
        <v>890</v>
      </c>
      <c r="G163" s="85" t="s">
        <v>145</v>
      </c>
      <c r="H163" s="85" t="s">
        <v>73</v>
      </c>
      <c r="I163" s="85" t="s">
        <v>74</v>
      </c>
      <c r="J163" s="85" t="s">
        <v>146</v>
      </c>
      <c r="K163" s="85" t="s">
        <v>115</v>
      </c>
      <c r="L163" s="85" t="s">
        <v>77</v>
      </c>
      <c r="M163" s="95">
        <v>149</v>
      </c>
      <c r="N163" s="85" t="s">
        <v>153</v>
      </c>
      <c r="O163" s="89">
        <v>4</v>
      </c>
      <c r="P163" s="90" t="s">
        <v>79</v>
      </c>
      <c r="Q163" s="88" t="s">
        <v>154</v>
      </c>
      <c r="R163" s="85" t="s">
        <v>155</v>
      </c>
      <c r="S163" s="92">
        <v>45352</v>
      </c>
      <c r="T163" s="92">
        <v>45657</v>
      </c>
      <c r="U163" s="85" t="s">
        <v>119</v>
      </c>
      <c r="V163" s="85" t="s">
        <v>156</v>
      </c>
      <c r="W163" s="89">
        <v>1</v>
      </c>
      <c r="X163" s="39"/>
      <c r="Y163" s="39"/>
      <c r="Z163" s="39"/>
      <c r="AA163" s="39"/>
      <c r="AB163" s="85" t="s">
        <v>156</v>
      </c>
      <c r="AC163" s="89">
        <v>1</v>
      </c>
      <c r="AD163" s="39"/>
      <c r="AE163" s="39"/>
      <c r="AF163" s="39"/>
      <c r="AG163" s="39"/>
      <c r="AH163" s="85" t="s">
        <v>156</v>
      </c>
      <c r="AI163" s="89">
        <v>1</v>
      </c>
      <c r="AJ163" s="39"/>
      <c r="AK163" s="39"/>
      <c r="AL163" s="39"/>
      <c r="AM163" s="39"/>
      <c r="AN163" s="85" t="s">
        <v>156</v>
      </c>
      <c r="AO163" s="89">
        <v>1</v>
      </c>
      <c r="AP163" s="39"/>
      <c r="AQ163" s="39"/>
      <c r="AR163" s="39"/>
      <c r="AS163" s="39"/>
      <c r="AU163" s="98">
        <v>4</v>
      </c>
      <c r="AV163" s="32"/>
      <c r="AW163" s="32"/>
      <c r="AX163" s="32"/>
    </row>
    <row r="164" spans="2:50" s="93" customFormat="1" ht="12.75" x14ac:dyDescent="0.2">
      <c r="B164" s="85" t="s">
        <v>121</v>
      </c>
      <c r="C164" s="85" t="s">
        <v>68</v>
      </c>
      <c r="D164" s="85" t="s">
        <v>144</v>
      </c>
      <c r="E164" s="85" t="s">
        <v>123</v>
      </c>
      <c r="F164" s="86" t="s">
        <v>890</v>
      </c>
      <c r="G164" s="85" t="s">
        <v>145</v>
      </c>
      <c r="H164" s="85" t="s">
        <v>73</v>
      </c>
      <c r="I164" s="85" t="s">
        <v>74</v>
      </c>
      <c r="J164" s="85" t="s">
        <v>146</v>
      </c>
      <c r="K164" s="85" t="s">
        <v>115</v>
      </c>
      <c r="L164" s="85" t="s">
        <v>77</v>
      </c>
      <c r="M164" s="60">
        <v>150</v>
      </c>
      <c r="N164" s="85" t="s">
        <v>157</v>
      </c>
      <c r="O164" s="90">
        <v>1</v>
      </c>
      <c r="P164" s="90" t="s">
        <v>158</v>
      </c>
      <c r="Q164" s="88" t="s">
        <v>159</v>
      </c>
      <c r="R164" s="85" t="s">
        <v>160</v>
      </c>
      <c r="S164" s="92">
        <v>45352</v>
      </c>
      <c r="T164" s="92">
        <v>45657</v>
      </c>
      <c r="U164" s="85" t="s">
        <v>119</v>
      </c>
      <c r="V164" s="85" t="s">
        <v>161</v>
      </c>
      <c r="W164" s="90">
        <v>1</v>
      </c>
      <c r="X164" s="39"/>
      <c r="Y164" s="39"/>
      <c r="Z164" s="39"/>
      <c r="AA164" s="39"/>
      <c r="AB164" s="85" t="s">
        <v>162</v>
      </c>
      <c r="AC164" s="90">
        <v>1</v>
      </c>
      <c r="AD164" s="39"/>
      <c r="AE164" s="39"/>
      <c r="AF164" s="39"/>
      <c r="AG164" s="39"/>
      <c r="AH164" s="85" t="s">
        <v>162</v>
      </c>
      <c r="AI164" s="90">
        <v>1</v>
      </c>
      <c r="AJ164" s="39"/>
      <c r="AK164" s="39"/>
      <c r="AL164" s="39"/>
      <c r="AM164" s="39"/>
      <c r="AN164" s="85" t="s">
        <v>162</v>
      </c>
      <c r="AO164" s="90">
        <v>1</v>
      </c>
      <c r="AP164" s="39"/>
      <c r="AQ164" s="39"/>
      <c r="AR164" s="39"/>
      <c r="AS164" s="39"/>
      <c r="AU164" s="99">
        <v>1</v>
      </c>
      <c r="AV164" s="32"/>
      <c r="AW164" s="32"/>
      <c r="AX164" s="32"/>
    </row>
    <row r="165" spans="2:50" s="93" customFormat="1" ht="12.75" x14ac:dyDescent="0.2">
      <c r="B165" s="85" t="s">
        <v>121</v>
      </c>
      <c r="C165" s="85" t="s">
        <v>163</v>
      </c>
      <c r="D165" s="85" t="s">
        <v>164</v>
      </c>
      <c r="E165" s="85" t="s">
        <v>123</v>
      </c>
      <c r="F165" s="86" t="s">
        <v>890</v>
      </c>
      <c r="G165" s="85" t="s">
        <v>104</v>
      </c>
      <c r="H165" s="85" t="s">
        <v>73</v>
      </c>
      <c r="I165" s="85" t="s">
        <v>74</v>
      </c>
      <c r="J165" s="85" t="s">
        <v>146</v>
      </c>
      <c r="K165" s="85" t="s">
        <v>115</v>
      </c>
      <c r="L165" s="85" t="s">
        <v>165</v>
      </c>
      <c r="M165" s="95">
        <v>151</v>
      </c>
      <c r="N165" s="87" t="s">
        <v>166</v>
      </c>
      <c r="O165" s="91">
        <v>4</v>
      </c>
      <c r="P165" s="89" t="s">
        <v>79</v>
      </c>
      <c r="Q165" s="88" t="s">
        <v>167</v>
      </c>
      <c r="R165" s="88" t="s">
        <v>168</v>
      </c>
      <c r="S165" s="92">
        <v>45292</v>
      </c>
      <c r="T165" s="92">
        <v>45657</v>
      </c>
      <c r="U165" s="85" t="s">
        <v>119</v>
      </c>
      <c r="V165" s="85" t="s">
        <v>169</v>
      </c>
      <c r="W165" s="89">
        <v>1</v>
      </c>
      <c r="X165" s="39"/>
      <c r="Y165" s="39"/>
      <c r="Z165" s="39"/>
      <c r="AA165" s="39"/>
      <c r="AB165" s="85" t="s">
        <v>170</v>
      </c>
      <c r="AC165" s="89">
        <v>1</v>
      </c>
      <c r="AD165" s="39"/>
      <c r="AE165" s="39"/>
      <c r="AF165" s="39"/>
      <c r="AG165" s="39"/>
      <c r="AH165" s="85" t="s">
        <v>171</v>
      </c>
      <c r="AI165" s="89">
        <v>1</v>
      </c>
      <c r="AJ165" s="39"/>
      <c r="AK165" s="39"/>
      <c r="AL165" s="39"/>
      <c r="AM165" s="39"/>
      <c r="AN165" s="85" t="s">
        <v>172</v>
      </c>
      <c r="AO165" s="89">
        <v>1</v>
      </c>
      <c r="AP165" s="39"/>
      <c r="AQ165" s="39"/>
      <c r="AR165" s="39"/>
      <c r="AS165" s="39"/>
      <c r="AU165" s="98">
        <v>4</v>
      </c>
      <c r="AV165" s="32"/>
      <c r="AW165" s="32"/>
      <c r="AX165" s="32"/>
    </row>
    <row r="166" spans="2:50" s="93" customFormat="1" ht="12.75" x14ac:dyDescent="0.2">
      <c r="B166" s="85" t="s">
        <v>121</v>
      </c>
      <c r="C166" s="85" t="s">
        <v>163</v>
      </c>
      <c r="D166" s="85" t="s">
        <v>164</v>
      </c>
      <c r="E166" s="85" t="s">
        <v>123</v>
      </c>
      <c r="F166" s="86" t="s">
        <v>890</v>
      </c>
      <c r="G166" s="85" t="s">
        <v>104</v>
      </c>
      <c r="H166" s="85" t="s">
        <v>73</v>
      </c>
      <c r="I166" s="85" t="s">
        <v>74</v>
      </c>
      <c r="J166" s="85" t="s">
        <v>146</v>
      </c>
      <c r="K166" s="85" t="s">
        <v>115</v>
      </c>
      <c r="L166" s="85" t="s">
        <v>165</v>
      </c>
      <c r="M166" s="60">
        <v>152</v>
      </c>
      <c r="N166" s="85" t="s">
        <v>173</v>
      </c>
      <c r="O166" s="89">
        <v>1</v>
      </c>
      <c r="P166" s="89" t="s">
        <v>79</v>
      </c>
      <c r="Q166" s="88" t="s">
        <v>174</v>
      </c>
      <c r="R166" s="85" t="s">
        <v>175</v>
      </c>
      <c r="S166" s="72">
        <v>45444</v>
      </c>
      <c r="T166" s="94">
        <v>45565</v>
      </c>
      <c r="U166" s="85" t="s">
        <v>119</v>
      </c>
      <c r="V166" s="51" t="s">
        <v>91</v>
      </c>
      <c r="W166" s="45">
        <v>0</v>
      </c>
      <c r="X166" s="39"/>
      <c r="Y166" s="39"/>
      <c r="Z166" s="39"/>
      <c r="AA166" s="39"/>
      <c r="AB166" s="50" t="s">
        <v>91</v>
      </c>
      <c r="AC166" s="52">
        <v>0</v>
      </c>
      <c r="AD166" s="39"/>
      <c r="AE166" s="39"/>
      <c r="AF166" s="39"/>
      <c r="AG166" s="39"/>
      <c r="AH166" s="85" t="s">
        <v>176</v>
      </c>
      <c r="AI166" s="89">
        <v>1</v>
      </c>
      <c r="AJ166" s="39"/>
      <c r="AK166" s="39"/>
      <c r="AL166" s="39"/>
      <c r="AM166" s="39"/>
      <c r="AN166" s="63" t="s">
        <v>91</v>
      </c>
      <c r="AO166" s="47">
        <v>0</v>
      </c>
      <c r="AP166" s="39"/>
      <c r="AQ166" s="39"/>
      <c r="AR166" s="39"/>
      <c r="AS166" s="39"/>
      <c r="AU166" s="98">
        <v>1</v>
      </c>
      <c r="AV166" s="32"/>
      <c r="AW166" s="32"/>
      <c r="AX166" s="32"/>
    </row>
  </sheetData>
  <autoFilter ref="A14:AX166" xr:uid="{42DBC14F-B118-46D8-BEF3-D1240773125F}">
    <sortState xmlns:xlrd2="http://schemas.microsoft.com/office/spreadsheetml/2017/richdata2" ref="A15:AX166">
      <sortCondition ref="U14:U166"/>
    </sortState>
  </autoFilter>
  <dataConsolidate/>
  <mergeCells count="16">
    <mergeCell ref="AP12:AS13"/>
    <mergeCell ref="D2:AO5"/>
    <mergeCell ref="F11:AS11"/>
    <mergeCell ref="C9:AO9"/>
    <mergeCell ref="C8:AO8"/>
    <mergeCell ref="D11:E13"/>
    <mergeCell ref="B11:C13"/>
    <mergeCell ref="F12:L13"/>
    <mergeCell ref="M12:U13"/>
    <mergeCell ref="V12:W13"/>
    <mergeCell ref="AB12:AC13"/>
    <mergeCell ref="AH12:AI13"/>
    <mergeCell ref="AN12:AO13"/>
    <mergeCell ref="X12:AA13"/>
    <mergeCell ref="AD12:AG13"/>
    <mergeCell ref="AJ12:AM13"/>
  </mergeCells>
  <phoneticPr fontId="15" type="noConversion"/>
  <pageMargins left="0.7" right="0.7" top="0.75" bottom="0.75" header="0.3" footer="0.3"/>
  <pageSetup paperSize="9" scale="14" fitToHeight="0"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E7B14-0289-4B65-AEF0-4922016A3E45}">
  <dimension ref="A1:D3"/>
  <sheetViews>
    <sheetView workbookViewId="0">
      <selection activeCell="C4" sqref="C4"/>
    </sheetView>
  </sheetViews>
  <sheetFormatPr baseColWidth="10" defaultRowHeight="15" x14ac:dyDescent="0.25"/>
  <cols>
    <col min="1" max="1" width="16.7109375" customWidth="1"/>
    <col min="3" max="3" width="23.140625" customWidth="1"/>
    <col min="4" max="4" width="27.42578125" customWidth="1"/>
  </cols>
  <sheetData>
    <row r="1" spans="1:4" ht="27" x14ac:dyDescent="0.25">
      <c r="A1" s="846" t="s">
        <v>2601</v>
      </c>
      <c r="B1" s="847" t="s">
        <v>2602</v>
      </c>
      <c r="C1" s="847" t="s">
        <v>2603</v>
      </c>
      <c r="D1" s="847" t="s">
        <v>2604</v>
      </c>
    </row>
    <row r="2" spans="1:4" ht="42.75" x14ac:dyDescent="0.25">
      <c r="A2" s="848" t="s">
        <v>2610</v>
      </c>
      <c r="B2" s="849">
        <v>45288</v>
      </c>
      <c r="C2" s="848" t="s">
        <v>2611</v>
      </c>
      <c r="D2" s="848" t="s">
        <v>2606</v>
      </c>
    </row>
    <row r="3" spans="1:4" ht="71.25" x14ac:dyDescent="0.25">
      <c r="A3" s="848" t="s">
        <v>2605</v>
      </c>
      <c r="B3" s="849">
        <v>45358</v>
      </c>
      <c r="C3" s="848" t="s">
        <v>2612</v>
      </c>
      <c r="D3" s="848" t="s">
        <v>2607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05569-CD77-4538-AEA5-937A49E00761}">
  <sheetPr>
    <tabColor theme="0" tint="-0.14999847407452621"/>
  </sheetPr>
  <dimension ref="A1:K120"/>
  <sheetViews>
    <sheetView showGridLines="0" zoomScale="60" zoomScaleNormal="60" workbookViewId="0"/>
  </sheetViews>
  <sheetFormatPr baseColWidth="10" defaultColWidth="11.42578125" defaultRowHeight="18.75" x14ac:dyDescent="0.3"/>
  <cols>
    <col min="1" max="1" width="3.140625" style="563" customWidth="1"/>
    <col min="2" max="2" width="17.140625" style="564" customWidth="1"/>
    <col min="3" max="3" width="50.85546875" style="565" customWidth="1"/>
    <col min="4" max="4" width="66" style="565" customWidth="1"/>
    <col min="5" max="5" width="14.42578125" style="564" bestFit="1" customWidth="1"/>
    <col min="6" max="6" width="53.7109375" style="597" customWidth="1"/>
    <col min="7" max="7" width="25.42578125" style="564" customWidth="1"/>
    <col min="8" max="8" width="16.42578125" style="564" bestFit="1" customWidth="1"/>
    <col min="9" max="9" width="26.28515625" style="564" customWidth="1"/>
    <col min="10" max="10" width="22.42578125" style="566" bestFit="1" customWidth="1"/>
    <col min="11" max="16384" width="11.42578125" style="564"/>
  </cols>
  <sheetData>
    <row r="1" spans="1:10" ht="39.75" customHeight="1" x14ac:dyDescent="0.3">
      <c r="J1"/>
    </row>
    <row r="2" spans="1:10" customFormat="1" ht="27" customHeight="1" x14ac:dyDescent="0.3">
      <c r="A2" s="563"/>
      <c r="B2" s="696"/>
      <c r="C2" s="697" t="s">
        <v>2459</v>
      </c>
      <c r="D2" s="697"/>
      <c r="E2" s="697"/>
      <c r="F2" s="697"/>
      <c r="G2" s="697"/>
      <c r="H2" s="697"/>
      <c r="I2" s="697"/>
      <c r="J2" s="697"/>
    </row>
    <row r="3" spans="1:10" customFormat="1" ht="27" customHeight="1" x14ac:dyDescent="0.3">
      <c r="A3" s="563"/>
      <c r="B3" s="696"/>
      <c r="C3" s="697"/>
      <c r="D3" s="697"/>
      <c r="E3" s="697"/>
      <c r="F3" s="697"/>
      <c r="G3" s="697"/>
      <c r="H3" s="697"/>
      <c r="I3" s="697"/>
      <c r="J3" s="697"/>
    </row>
    <row r="4" spans="1:10" customFormat="1" ht="27" customHeight="1" x14ac:dyDescent="0.3">
      <c r="A4" s="563"/>
      <c r="B4" s="696"/>
      <c r="C4" s="697"/>
      <c r="D4" s="697"/>
      <c r="E4" s="697"/>
      <c r="F4" s="697"/>
      <c r="G4" s="697"/>
      <c r="H4" s="697"/>
      <c r="I4" s="697"/>
      <c r="J4" s="697"/>
    </row>
    <row r="5" spans="1:10" customFormat="1" ht="27" customHeight="1" x14ac:dyDescent="0.3">
      <c r="A5" s="563"/>
      <c r="B5" s="696"/>
      <c r="C5" s="697"/>
      <c r="D5" s="697"/>
      <c r="E5" s="697"/>
      <c r="F5" s="697"/>
      <c r="G5" s="697"/>
      <c r="H5" s="697"/>
      <c r="I5" s="697"/>
      <c r="J5" s="697"/>
    </row>
    <row r="6" spans="1:10" x14ac:dyDescent="0.3">
      <c r="J6"/>
    </row>
    <row r="7" spans="1:10" ht="52.5" customHeight="1" x14ac:dyDescent="0.3">
      <c r="B7" s="598" t="s">
        <v>2460</v>
      </c>
      <c r="C7" s="598" t="s">
        <v>2461</v>
      </c>
      <c r="D7" s="598" t="s">
        <v>2462</v>
      </c>
      <c r="E7" s="598" t="s">
        <v>2463</v>
      </c>
      <c r="F7" s="598" t="s">
        <v>2464</v>
      </c>
      <c r="G7" s="598" t="s">
        <v>2465</v>
      </c>
      <c r="H7" s="598" t="s">
        <v>2466</v>
      </c>
      <c r="I7" s="598" t="s">
        <v>2467</v>
      </c>
      <c r="J7" s="598" t="s">
        <v>2468</v>
      </c>
    </row>
    <row r="8" spans="1:10" ht="57" x14ac:dyDescent="0.3">
      <c r="A8" s="599"/>
      <c r="B8" s="600">
        <v>7564</v>
      </c>
      <c r="C8" s="601" t="s">
        <v>2469</v>
      </c>
      <c r="D8" s="601" t="s">
        <v>2470</v>
      </c>
      <c r="E8" s="602">
        <v>1</v>
      </c>
      <c r="F8" s="603" t="s">
        <v>2471</v>
      </c>
      <c r="G8" s="604" t="s">
        <v>1550</v>
      </c>
      <c r="H8" s="604" t="s">
        <v>93</v>
      </c>
      <c r="I8" s="605">
        <v>1</v>
      </c>
      <c r="J8" s="605">
        <v>1</v>
      </c>
    </row>
    <row r="9" spans="1:10" ht="44.25" x14ac:dyDescent="0.3">
      <c r="B9" s="606">
        <v>7564</v>
      </c>
      <c r="C9" s="570" t="s">
        <v>2469</v>
      </c>
      <c r="D9" s="570" t="s">
        <v>2470</v>
      </c>
      <c r="E9" s="607">
        <v>2</v>
      </c>
      <c r="F9" s="608" t="s">
        <v>2472</v>
      </c>
      <c r="G9" s="606" t="s">
        <v>1550</v>
      </c>
      <c r="H9" s="606" t="s">
        <v>93</v>
      </c>
      <c r="I9" s="609">
        <v>1</v>
      </c>
      <c r="J9" s="609">
        <v>1</v>
      </c>
    </row>
    <row r="10" spans="1:10" ht="50.1" customHeight="1" x14ac:dyDescent="0.3">
      <c r="B10" s="600">
        <v>7565</v>
      </c>
      <c r="C10" s="601" t="s">
        <v>2473</v>
      </c>
      <c r="D10" s="601" t="s">
        <v>2474</v>
      </c>
      <c r="E10" s="602">
        <v>1</v>
      </c>
      <c r="F10" s="603" t="s">
        <v>2475</v>
      </c>
      <c r="G10" s="604" t="s">
        <v>1631</v>
      </c>
      <c r="H10" s="604" t="s">
        <v>79</v>
      </c>
      <c r="I10" s="605">
        <v>3</v>
      </c>
      <c r="J10" s="610" t="s">
        <v>2476</v>
      </c>
    </row>
    <row r="11" spans="1:10" ht="50.1" customHeight="1" x14ac:dyDescent="0.3">
      <c r="B11" s="606">
        <v>7565</v>
      </c>
      <c r="C11" s="570" t="s">
        <v>2473</v>
      </c>
      <c r="D11" s="570" t="s">
        <v>2474</v>
      </c>
      <c r="E11" s="607">
        <v>2</v>
      </c>
      <c r="F11" s="608" t="s">
        <v>2477</v>
      </c>
      <c r="G11" s="606" t="s">
        <v>1631</v>
      </c>
      <c r="H11" s="606" t="s">
        <v>79</v>
      </c>
      <c r="I11" s="611">
        <v>1</v>
      </c>
      <c r="J11" s="612">
        <v>0</v>
      </c>
    </row>
    <row r="12" spans="1:10" ht="50.1" customHeight="1" x14ac:dyDescent="0.3">
      <c r="B12" s="600">
        <v>7565</v>
      </c>
      <c r="C12" s="613" t="s">
        <v>2473</v>
      </c>
      <c r="D12" s="601" t="s">
        <v>2474</v>
      </c>
      <c r="E12" s="602">
        <v>3</v>
      </c>
      <c r="F12" s="603" t="s">
        <v>2478</v>
      </c>
      <c r="G12" s="604" t="s">
        <v>1631</v>
      </c>
      <c r="H12" s="604" t="s">
        <v>79</v>
      </c>
      <c r="I12" s="605">
        <v>6</v>
      </c>
      <c r="J12" s="610" t="s">
        <v>2476</v>
      </c>
    </row>
    <row r="13" spans="1:10" ht="50.1" customHeight="1" x14ac:dyDescent="0.3">
      <c r="B13" s="606">
        <v>7565</v>
      </c>
      <c r="C13" s="570" t="s">
        <v>2473</v>
      </c>
      <c r="D13" s="570" t="s">
        <v>2474</v>
      </c>
      <c r="E13" s="607">
        <v>4</v>
      </c>
      <c r="F13" s="608" t="s">
        <v>2479</v>
      </c>
      <c r="G13" s="606" t="s">
        <v>1631</v>
      </c>
      <c r="H13" s="606" t="s">
        <v>79</v>
      </c>
      <c r="I13" s="611">
        <v>1</v>
      </c>
      <c r="J13" s="612">
        <v>0</v>
      </c>
    </row>
    <row r="14" spans="1:10" ht="50.1" customHeight="1" x14ac:dyDescent="0.3">
      <c r="B14" s="600">
        <v>7565</v>
      </c>
      <c r="C14" s="613" t="s">
        <v>2473</v>
      </c>
      <c r="D14" s="613" t="s">
        <v>2474</v>
      </c>
      <c r="E14" s="602">
        <v>5</v>
      </c>
      <c r="F14" s="603" t="s">
        <v>2480</v>
      </c>
      <c r="G14" s="604" t="s">
        <v>1631</v>
      </c>
      <c r="H14" s="604" t="s">
        <v>79</v>
      </c>
      <c r="I14" s="605">
        <v>4</v>
      </c>
      <c r="J14" s="610">
        <v>1</v>
      </c>
    </row>
    <row r="15" spans="1:10" ht="96" customHeight="1" x14ac:dyDescent="0.3">
      <c r="B15" s="606">
        <v>7565</v>
      </c>
      <c r="C15" s="570" t="s">
        <v>2473</v>
      </c>
      <c r="D15" s="570" t="s">
        <v>2474</v>
      </c>
      <c r="E15" s="607">
        <v>6</v>
      </c>
      <c r="F15" s="608" t="s">
        <v>2481</v>
      </c>
      <c r="G15" s="606" t="s">
        <v>1631</v>
      </c>
      <c r="H15" s="614" t="s">
        <v>158</v>
      </c>
      <c r="I15" s="609">
        <v>1</v>
      </c>
      <c r="J15" s="615">
        <v>1</v>
      </c>
    </row>
    <row r="16" spans="1:10" ht="50.1" customHeight="1" x14ac:dyDescent="0.3">
      <c r="B16" s="600">
        <v>7565</v>
      </c>
      <c r="C16" s="613" t="s">
        <v>2473</v>
      </c>
      <c r="D16" s="601" t="s">
        <v>2474</v>
      </c>
      <c r="E16" s="602">
        <v>7</v>
      </c>
      <c r="F16" s="603" t="s">
        <v>2482</v>
      </c>
      <c r="G16" s="604" t="s">
        <v>1631</v>
      </c>
      <c r="H16" s="604" t="s">
        <v>158</v>
      </c>
      <c r="I16" s="616">
        <v>0.6</v>
      </c>
      <c r="J16" s="617">
        <v>0.6</v>
      </c>
    </row>
    <row r="17" spans="2:10" ht="50.1" customHeight="1" x14ac:dyDescent="0.3">
      <c r="B17" s="606">
        <v>7565</v>
      </c>
      <c r="C17" s="570" t="s">
        <v>2473</v>
      </c>
      <c r="D17" s="570" t="s">
        <v>2474</v>
      </c>
      <c r="E17" s="607">
        <v>8</v>
      </c>
      <c r="F17" s="608" t="s">
        <v>2483</v>
      </c>
      <c r="G17" s="606" t="s">
        <v>1631</v>
      </c>
      <c r="H17" s="606" t="s">
        <v>79</v>
      </c>
      <c r="I17" s="609">
        <v>1</v>
      </c>
      <c r="J17" s="615">
        <v>0.15</v>
      </c>
    </row>
    <row r="18" spans="2:10" ht="50.1" customHeight="1" x14ac:dyDescent="0.3">
      <c r="B18" s="600">
        <v>7565</v>
      </c>
      <c r="C18" s="613" t="s">
        <v>2473</v>
      </c>
      <c r="D18" s="613" t="s">
        <v>2474</v>
      </c>
      <c r="E18" s="618">
        <v>9</v>
      </c>
      <c r="F18" s="603" t="s">
        <v>2484</v>
      </c>
      <c r="G18" s="604" t="s">
        <v>1631</v>
      </c>
      <c r="H18" s="604" t="s">
        <v>79</v>
      </c>
      <c r="I18" s="605">
        <v>10</v>
      </c>
      <c r="J18" s="610">
        <v>1</v>
      </c>
    </row>
    <row r="19" spans="2:10" ht="69.75" customHeight="1" x14ac:dyDescent="0.3">
      <c r="B19" s="606">
        <v>7565</v>
      </c>
      <c r="C19" s="570" t="s">
        <v>2473</v>
      </c>
      <c r="D19" s="570" t="s">
        <v>2474</v>
      </c>
      <c r="E19" s="607">
        <v>11</v>
      </c>
      <c r="F19" s="608" t="s">
        <v>2485</v>
      </c>
      <c r="G19" s="606" t="s">
        <v>1631</v>
      </c>
      <c r="H19" s="606" t="s">
        <v>79</v>
      </c>
      <c r="I19" s="609">
        <v>1</v>
      </c>
      <c r="J19" s="615">
        <v>0</v>
      </c>
    </row>
    <row r="20" spans="2:10" ht="50.1" customHeight="1" x14ac:dyDescent="0.3">
      <c r="B20" s="600">
        <v>7565</v>
      </c>
      <c r="C20" s="601" t="s">
        <v>2473</v>
      </c>
      <c r="D20" s="601" t="s">
        <v>2474</v>
      </c>
      <c r="E20" s="602">
        <v>12</v>
      </c>
      <c r="F20" s="603" t="s">
        <v>2486</v>
      </c>
      <c r="G20" s="604" t="s">
        <v>1631</v>
      </c>
      <c r="H20" s="604" t="s">
        <v>79</v>
      </c>
      <c r="I20" s="616">
        <v>1</v>
      </c>
      <c r="J20" s="619">
        <v>1.0999999999999999E-2</v>
      </c>
    </row>
    <row r="21" spans="2:10" ht="50.1" customHeight="1" x14ac:dyDescent="0.3">
      <c r="B21" s="606">
        <v>7730</v>
      </c>
      <c r="C21" s="570" t="s">
        <v>800</v>
      </c>
      <c r="D21" s="570" t="s">
        <v>2487</v>
      </c>
      <c r="E21" s="607">
        <v>1</v>
      </c>
      <c r="F21" s="608" t="s">
        <v>2488</v>
      </c>
      <c r="G21" s="606" t="s">
        <v>1550</v>
      </c>
      <c r="H21" s="606" t="s">
        <v>79</v>
      </c>
      <c r="I21" s="611">
        <v>1</v>
      </c>
      <c r="J21" s="620">
        <v>0.2</v>
      </c>
    </row>
    <row r="22" spans="2:10" ht="50.1" customHeight="1" x14ac:dyDescent="0.3">
      <c r="B22" s="600">
        <v>7730</v>
      </c>
      <c r="C22" s="601" t="s">
        <v>800</v>
      </c>
      <c r="D22" s="601" t="s">
        <v>2487</v>
      </c>
      <c r="E22" s="602">
        <v>2</v>
      </c>
      <c r="F22" s="603" t="s">
        <v>2489</v>
      </c>
      <c r="G22" s="604" t="s">
        <v>1532</v>
      </c>
      <c r="H22" s="604" t="s">
        <v>79</v>
      </c>
      <c r="I22" s="605">
        <v>16</v>
      </c>
      <c r="J22" s="621">
        <v>0</v>
      </c>
    </row>
    <row r="23" spans="2:10" ht="50.1" customHeight="1" x14ac:dyDescent="0.3">
      <c r="B23" s="606">
        <v>7730</v>
      </c>
      <c r="C23" s="570" t="s">
        <v>800</v>
      </c>
      <c r="D23" s="570" t="s">
        <v>2487</v>
      </c>
      <c r="E23" s="607">
        <v>3</v>
      </c>
      <c r="F23" s="608" t="s">
        <v>2490</v>
      </c>
      <c r="G23" s="606" t="s">
        <v>1550</v>
      </c>
      <c r="H23" s="606" t="s">
        <v>79</v>
      </c>
      <c r="I23" s="576">
        <v>65.150999999999996</v>
      </c>
      <c r="J23" s="622">
        <v>6696</v>
      </c>
    </row>
    <row r="24" spans="2:10" ht="50.1" customHeight="1" x14ac:dyDescent="0.3">
      <c r="B24" s="600">
        <v>7733</v>
      </c>
      <c r="C24" s="601" t="s">
        <v>74</v>
      </c>
      <c r="D24" s="601" t="s">
        <v>2491</v>
      </c>
      <c r="E24" s="602">
        <v>1</v>
      </c>
      <c r="F24" s="603" t="s">
        <v>2492</v>
      </c>
      <c r="G24" s="604" t="s">
        <v>1550</v>
      </c>
      <c r="H24" s="604" t="s">
        <v>93</v>
      </c>
      <c r="I24" s="616">
        <v>0.43</v>
      </c>
      <c r="J24" s="616">
        <v>0.43</v>
      </c>
    </row>
    <row r="25" spans="2:10" ht="50.1" customHeight="1" x14ac:dyDescent="0.3">
      <c r="B25" s="606">
        <v>7733</v>
      </c>
      <c r="C25" s="570" t="s">
        <v>74</v>
      </c>
      <c r="D25" s="570" t="s">
        <v>2491</v>
      </c>
      <c r="E25" s="607">
        <v>2</v>
      </c>
      <c r="F25" s="608" t="s">
        <v>2493</v>
      </c>
      <c r="G25" s="606" t="s">
        <v>1550</v>
      </c>
      <c r="H25" s="606" t="s">
        <v>158</v>
      </c>
      <c r="I25" s="623">
        <v>1</v>
      </c>
      <c r="J25" s="615">
        <v>1</v>
      </c>
    </row>
    <row r="26" spans="2:10" ht="50.1" customHeight="1" x14ac:dyDescent="0.3">
      <c r="B26" s="600">
        <v>7733</v>
      </c>
      <c r="C26" s="601" t="s">
        <v>74</v>
      </c>
      <c r="D26" s="601" t="s">
        <v>2491</v>
      </c>
      <c r="E26" s="602">
        <v>3</v>
      </c>
      <c r="F26" s="603" t="s">
        <v>2494</v>
      </c>
      <c r="G26" s="604" t="s">
        <v>1550</v>
      </c>
      <c r="H26" s="604" t="s">
        <v>158</v>
      </c>
      <c r="I26" s="624">
        <v>1</v>
      </c>
      <c r="J26" s="617">
        <v>1</v>
      </c>
    </row>
    <row r="27" spans="2:10" ht="50.1" customHeight="1" x14ac:dyDescent="0.3">
      <c r="B27" s="606">
        <v>7733</v>
      </c>
      <c r="C27" s="570" t="s">
        <v>74</v>
      </c>
      <c r="D27" s="570" t="s">
        <v>2491</v>
      </c>
      <c r="E27" s="607">
        <v>4</v>
      </c>
      <c r="F27" s="608" t="s">
        <v>2495</v>
      </c>
      <c r="G27" s="606" t="s">
        <v>1550</v>
      </c>
      <c r="H27" s="606" t="s">
        <v>158</v>
      </c>
      <c r="I27" s="623">
        <v>1</v>
      </c>
      <c r="J27" s="615">
        <v>1</v>
      </c>
    </row>
    <row r="28" spans="2:10" ht="50.1" customHeight="1" x14ac:dyDescent="0.3">
      <c r="B28" s="600">
        <v>7735</v>
      </c>
      <c r="C28" s="613" t="s">
        <v>652</v>
      </c>
      <c r="D28" s="613" t="s">
        <v>2496</v>
      </c>
      <c r="E28" s="618">
        <v>1</v>
      </c>
      <c r="F28" s="625" t="s">
        <v>2497</v>
      </c>
      <c r="G28" s="600" t="s">
        <v>1550</v>
      </c>
      <c r="H28" s="600" t="s">
        <v>79</v>
      </c>
      <c r="I28" s="626">
        <v>1</v>
      </c>
      <c r="J28" s="610">
        <v>0.1</v>
      </c>
    </row>
    <row r="29" spans="2:10" ht="50.1" customHeight="1" x14ac:dyDescent="0.3">
      <c r="B29" s="606">
        <v>7735</v>
      </c>
      <c r="C29" s="570" t="s">
        <v>652</v>
      </c>
      <c r="D29" s="570" t="s">
        <v>2496</v>
      </c>
      <c r="E29" s="607">
        <v>2</v>
      </c>
      <c r="F29" s="608" t="s">
        <v>2498</v>
      </c>
      <c r="G29" s="606" t="s">
        <v>2499</v>
      </c>
      <c r="H29" s="606" t="s">
        <v>93</v>
      </c>
      <c r="I29" s="611">
        <v>100</v>
      </c>
      <c r="J29" s="612">
        <v>100</v>
      </c>
    </row>
    <row r="30" spans="2:10" ht="50.1" customHeight="1" x14ac:dyDescent="0.3">
      <c r="B30" s="600">
        <v>7735</v>
      </c>
      <c r="C30" s="613" t="s">
        <v>652</v>
      </c>
      <c r="D30" s="613" t="s">
        <v>2496</v>
      </c>
      <c r="E30" s="618">
        <v>3</v>
      </c>
      <c r="F30" s="625" t="s">
        <v>2500</v>
      </c>
      <c r="G30" s="600" t="s">
        <v>1550</v>
      </c>
      <c r="H30" s="600" t="s">
        <v>79</v>
      </c>
      <c r="I30" s="626">
        <v>1</v>
      </c>
      <c r="J30" s="610">
        <v>0.1</v>
      </c>
    </row>
    <row r="31" spans="2:10" ht="50.1" customHeight="1" x14ac:dyDescent="0.3">
      <c r="B31" s="606">
        <v>7735</v>
      </c>
      <c r="C31" s="570" t="s">
        <v>652</v>
      </c>
      <c r="D31" s="570" t="s">
        <v>2496</v>
      </c>
      <c r="E31" s="607">
        <v>4</v>
      </c>
      <c r="F31" s="608" t="s">
        <v>2501</v>
      </c>
      <c r="G31" s="606" t="s">
        <v>1550</v>
      </c>
      <c r="H31" s="606" t="s">
        <v>79</v>
      </c>
      <c r="I31" s="611">
        <v>280000</v>
      </c>
      <c r="J31" s="627">
        <v>11944</v>
      </c>
    </row>
    <row r="32" spans="2:10" ht="70.5" customHeight="1" x14ac:dyDescent="0.3">
      <c r="B32" s="600">
        <v>7735</v>
      </c>
      <c r="C32" s="613" t="s">
        <v>652</v>
      </c>
      <c r="D32" s="613" t="s">
        <v>2496</v>
      </c>
      <c r="E32" s="618">
        <v>5</v>
      </c>
      <c r="F32" s="625" t="s">
        <v>2502</v>
      </c>
      <c r="G32" s="600" t="s">
        <v>1550</v>
      </c>
      <c r="H32" s="600" t="s">
        <v>158</v>
      </c>
      <c r="I32" s="605">
        <v>20</v>
      </c>
      <c r="J32" s="610">
        <v>20</v>
      </c>
    </row>
    <row r="33" spans="2:10" ht="50.1" customHeight="1" x14ac:dyDescent="0.3">
      <c r="B33" s="606">
        <v>7740</v>
      </c>
      <c r="C33" s="570" t="s">
        <v>510</v>
      </c>
      <c r="D33" s="570" t="s">
        <v>2503</v>
      </c>
      <c r="E33" s="607">
        <v>1</v>
      </c>
      <c r="F33" s="608" t="s">
        <v>2504</v>
      </c>
      <c r="G33" s="606" t="s">
        <v>1550</v>
      </c>
      <c r="H33" s="606" t="s">
        <v>79</v>
      </c>
      <c r="I33" s="611">
        <v>1</v>
      </c>
      <c r="J33" s="612">
        <v>0.13</v>
      </c>
    </row>
    <row r="34" spans="2:10" ht="50.1" customHeight="1" x14ac:dyDescent="0.3">
      <c r="B34" s="600">
        <v>7740</v>
      </c>
      <c r="C34" s="601" t="s">
        <v>510</v>
      </c>
      <c r="D34" s="601" t="s">
        <v>2503</v>
      </c>
      <c r="E34" s="602">
        <v>2</v>
      </c>
      <c r="F34" s="603" t="s">
        <v>2505</v>
      </c>
      <c r="G34" s="604" t="s">
        <v>1550</v>
      </c>
      <c r="H34" s="604" t="s">
        <v>79</v>
      </c>
      <c r="I34" s="605">
        <v>1</v>
      </c>
      <c r="J34" s="612">
        <v>0.13</v>
      </c>
    </row>
    <row r="35" spans="2:10" ht="50.1" customHeight="1" x14ac:dyDescent="0.3">
      <c r="B35" s="606">
        <v>7740</v>
      </c>
      <c r="C35" s="570" t="s">
        <v>510</v>
      </c>
      <c r="D35" s="570" t="s">
        <v>2503</v>
      </c>
      <c r="E35" s="607">
        <v>3</v>
      </c>
      <c r="F35" s="628" t="s">
        <v>2506</v>
      </c>
      <c r="G35" s="606" t="s">
        <v>1550</v>
      </c>
      <c r="H35" s="606" t="s">
        <v>79</v>
      </c>
      <c r="I35" s="611">
        <v>27538</v>
      </c>
      <c r="J35" s="612">
        <v>225</v>
      </c>
    </row>
    <row r="36" spans="2:10" ht="50.1" customHeight="1" x14ac:dyDescent="0.3">
      <c r="B36" s="600">
        <v>7740</v>
      </c>
      <c r="C36" s="601" t="s">
        <v>510</v>
      </c>
      <c r="D36" s="601" t="s">
        <v>2503</v>
      </c>
      <c r="E36" s="602">
        <v>4</v>
      </c>
      <c r="F36" s="603" t="s">
        <v>2507</v>
      </c>
      <c r="G36" s="604" t="s">
        <v>1550</v>
      </c>
      <c r="H36" s="604" t="s">
        <v>79</v>
      </c>
      <c r="I36" s="616">
        <v>1</v>
      </c>
      <c r="J36" s="629">
        <v>8.6199999999999999E-2</v>
      </c>
    </row>
    <row r="37" spans="2:10" ht="50.1" customHeight="1" x14ac:dyDescent="0.3">
      <c r="B37" s="606">
        <v>7740</v>
      </c>
      <c r="C37" s="570" t="s">
        <v>510</v>
      </c>
      <c r="D37" s="570" t="s">
        <v>2503</v>
      </c>
      <c r="E37" s="607">
        <v>5</v>
      </c>
      <c r="F37" s="608" t="s">
        <v>2508</v>
      </c>
      <c r="G37" s="606" t="s">
        <v>1550</v>
      </c>
      <c r="H37" s="606" t="s">
        <v>158</v>
      </c>
      <c r="I37" s="630">
        <v>1</v>
      </c>
      <c r="J37" s="615">
        <v>1</v>
      </c>
    </row>
    <row r="38" spans="2:10" ht="50.1" customHeight="1" x14ac:dyDescent="0.3">
      <c r="B38" s="600">
        <v>7741</v>
      </c>
      <c r="C38" s="613" t="s">
        <v>216</v>
      </c>
      <c r="D38" s="613" t="s">
        <v>2509</v>
      </c>
      <c r="E38" s="602">
        <v>1</v>
      </c>
      <c r="F38" s="603" t="s">
        <v>2510</v>
      </c>
      <c r="G38" s="604" t="s">
        <v>1550</v>
      </c>
      <c r="H38" s="604" t="s">
        <v>158</v>
      </c>
      <c r="I38" s="624">
        <v>1</v>
      </c>
      <c r="J38" s="617">
        <v>1</v>
      </c>
    </row>
    <row r="39" spans="2:10" ht="50.1" customHeight="1" x14ac:dyDescent="0.3">
      <c r="B39" s="606">
        <v>7741</v>
      </c>
      <c r="C39" s="570" t="s">
        <v>216</v>
      </c>
      <c r="D39" s="570" t="s">
        <v>2509</v>
      </c>
      <c r="E39" s="607">
        <v>2</v>
      </c>
      <c r="F39" s="608" t="s">
        <v>2511</v>
      </c>
      <c r="G39" s="606" t="s">
        <v>1550</v>
      </c>
      <c r="H39" s="606" t="s">
        <v>158</v>
      </c>
      <c r="I39" s="630">
        <v>1</v>
      </c>
      <c r="J39" s="615">
        <v>1</v>
      </c>
    </row>
    <row r="40" spans="2:10" ht="50.1" customHeight="1" x14ac:dyDescent="0.3">
      <c r="B40" s="600">
        <v>7741</v>
      </c>
      <c r="C40" s="613" t="s">
        <v>216</v>
      </c>
      <c r="D40" s="613" t="s">
        <v>2509</v>
      </c>
      <c r="E40" s="602">
        <v>3</v>
      </c>
      <c r="F40" s="603" t="s">
        <v>2512</v>
      </c>
      <c r="G40" s="604" t="s">
        <v>1550</v>
      </c>
      <c r="H40" s="604" t="s">
        <v>93</v>
      </c>
      <c r="I40" s="605">
        <v>1</v>
      </c>
      <c r="J40" s="610">
        <v>1</v>
      </c>
    </row>
    <row r="41" spans="2:10" ht="50.1" customHeight="1" x14ac:dyDescent="0.3">
      <c r="B41" s="606">
        <v>7741</v>
      </c>
      <c r="C41" s="570" t="s">
        <v>216</v>
      </c>
      <c r="D41" s="570" t="s">
        <v>2509</v>
      </c>
      <c r="E41" s="607">
        <v>4</v>
      </c>
      <c r="F41" s="608" t="s">
        <v>2513</v>
      </c>
      <c r="G41" s="606" t="s">
        <v>1550</v>
      </c>
      <c r="H41" s="606" t="s">
        <v>93</v>
      </c>
      <c r="I41" s="611">
        <v>1</v>
      </c>
      <c r="J41" s="612">
        <v>1</v>
      </c>
    </row>
    <row r="42" spans="2:10" ht="50.1" customHeight="1" x14ac:dyDescent="0.3">
      <c r="B42" s="600">
        <v>7741</v>
      </c>
      <c r="C42" s="613" t="s">
        <v>216</v>
      </c>
      <c r="D42" s="613" t="s">
        <v>2509</v>
      </c>
      <c r="E42" s="602">
        <v>5</v>
      </c>
      <c r="F42" s="603" t="s">
        <v>2514</v>
      </c>
      <c r="G42" s="604" t="s">
        <v>1550</v>
      </c>
      <c r="H42" s="604" t="s">
        <v>158</v>
      </c>
      <c r="I42" s="624">
        <v>1</v>
      </c>
      <c r="J42" s="617">
        <v>1</v>
      </c>
    </row>
    <row r="43" spans="2:10" ht="50.1" customHeight="1" x14ac:dyDescent="0.3">
      <c r="B43" s="606">
        <v>7741</v>
      </c>
      <c r="C43" s="570" t="s">
        <v>216</v>
      </c>
      <c r="D43" s="570" t="s">
        <v>2509</v>
      </c>
      <c r="E43" s="607">
        <v>6</v>
      </c>
      <c r="F43" s="608" t="s">
        <v>2515</v>
      </c>
      <c r="G43" s="606" t="s">
        <v>1532</v>
      </c>
      <c r="H43" s="606" t="s">
        <v>158</v>
      </c>
      <c r="I43" s="630">
        <v>1</v>
      </c>
      <c r="J43" s="615">
        <v>1</v>
      </c>
    </row>
    <row r="44" spans="2:10" ht="50.1" customHeight="1" x14ac:dyDescent="0.3">
      <c r="B44" s="600">
        <v>7741</v>
      </c>
      <c r="C44" s="613" t="s">
        <v>216</v>
      </c>
      <c r="D44" s="613" t="s">
        <v>2509</v>
      </c>
      <c r="E44" s="618">
        <v>7</v>
      </c>
      <c r="F44" s="625" t="s">
        <v>2516</v>
      </c>
      <c r="G44" s="600" t="s">
        <v>1550</v>
      </c>
      <c r="H44" s="600" t="s">
        <v>79</v>
      </c>
      <c r="I44" s="626">
        <v>11</v>
      </c>
      <c r="J44" s="610">
        <v>1</v>
      </c>
    </row>
    <row r="45" spans="2:10" ht="50.1" customHeight="1" x14ac:dyDescent="0.3">
      <c r="B45" s="606">
        <v>7741</v>
      </c>
      <c r="C45" s="570" t="s">
        <v>216</v>
      </c>
      <c r="D45" s="570" t="s">
        <v>2509</v>
      </c>
      <c r="E45" s="607">
        <v>8</v>
      </c>
      <c r="F45" s="608" t="s">
        <v>2517</v>
      </c>
      <c r="G45" s="606" t="s">
        <v>1550</v>
      </c>
      <c r="H45" s="606" t="s">
        <v>158</v>
      </c>
      <c r="I45" s="630">
        <v>1</v>
      </c>
      <c r="J45" s="615">
        <v>1</v>
      </c>
    </row>
    <row r="46" spans="2:10" ht="117.75" customHeight="1" x14ac:dyDescent="0.3">
      <c r="B46" s="631">
        <v>7744</v>
      </c>
      <c r="C46" s="570" t="s">
        <v>2518</v>
      </c>
      <c r="D46" s="570" t="s">
        <v>2519</v>
      </c>
      <c r="E46" s="607">
        <v>1</v>
      </c>
      <c r="F46" s="608" t="s">
        <v>2520</v>
      </c>
      <c r="G46" s="631" t="s">
        <v>1550</v>
      </c>
      <c r="H46" s="631" t="s">
        <v>93</v>
      </c>
      <c r="I46" s="632">
        <v>1</v>
      </c>
      <c r="J46" s="610">
        <v>1</v>
      </c>
    </row>
    <row r="47" spans="2:10" ht="117.75" customHeight="1" x14ac:dyDescent="0.3">
      <c r="B47" s="631">
        <v>7744</v>
      </c>
      <c r="C47" s="570" t="s">
        <v>2518</v>
      </c>
      <c r="D47" s="570" t="s">
        <v>2519</v>
      </c>
      <c r="E47" s="607">
        <v>2</v>
      </c>
      <c r="F47" s="608" t="s">
        <v>2521</v>
      </c>
      <c r="G47" s="631" t="s">
        <v>1550</v>
      </c>
      <c r="H47" s="631" t="s">
        <v>158</v>
      </c>
      <c r="I47" s="632">
        <v>71000</v>
      </c>
      <c r="J47" s="612">
        <v>71000</v>
      </c>
    </row>
    <row r="48" spans="2:10" ht="83.25" customHeight="1" x14ac:dyDescent="0.3">
      <c r="B48" s="631">
        <v>7744</v>
      </c>
      <c r="C48" s="570" t="s">
        <v>2518</v>
      </c>
      <c r="D48" s="570" t="s">
        <v>2519</v>
      </c>
      <c r="E48" s="607">
        <v>3</v>
      </c>
      <c r="F48" s="608" t="s">
        <v>2522</v>
      </c>
      <c r="G48" s="631" t="s">
        <v>1550</v>
      </c>
      <c r="H48" s="631" t="s">
        <v>93</v>
      </c>
      <c r="I48" s="632">
        <v>20700</v>
      </c>
      <c r="J48" s="610">
        <v>20700</v>
      </c>
    </row>
    <row r="49" spans="2:10" ht="80.25" customHeight="1" x14ac:dyDescent="0.3">
      <c r="B49" s="606">
        <v>7744</v>
      </c>
      <c r="C49" s="570" t="s">
        <v>2518</v>
      </c>
      <c r="D49" s="570" t="s">
        <v>2519</v>
      </c>
      <c r="E49" s="607">
        <v>4</v>
      </c>
      <c r="F49" s="608" t="s">
        <v>2523</v>
      </c>
      <c r="G49" s="606" t="s">
        <v>1550</v>
      </c>
      <c r="H49" s="606" t="s">
        <v>93</v>
      </c>
      <c r="I49" s="611">
        <v>1</v>
      </c>
      <c r="J49" s="612">
        <v>1</v>
      </c>
    </row>
    <row r="50" spans="2:10" ht="75.75" customHeight="1" x14ac:dyDescent="0.3">
      <c r="B50" s="606">
        <v>7744</v>
      </c>
      <c r="C50" s="570" t="s">
        <v>2518</v>
      </c>
      <c r="D50" s="570" t="s">
        <v>2519</v>
      </c>
      <c r="E50" s="607">
        <v>5</v>
      </c>
      <c r="F50" s="608" t="s">
        <v>2524</v>
      </c>
      <c r="G50" s="606" t="s">
        <v>1550</v>
      </c>
      <c r="H50" s="606" t="s">
        <v>93</v>
      </c>
      <c r="I50" s="611">
        <v>21200</v>
      </c>
      <c r="J50" s="610">
        <v>21200</v>
      </c>
    </row>
    <row r="51" spans="2:10" ht="72" customHeight="1" x14ac:dyDescent="0.3">
      <c r="B51" s="606">
        <v>7744</v>
      </c>
      <c r="C51" s="570" t="s">
        <v>2518</v>
      </c>
      <c r="D51" s="570" t="s">
        <v>2519</v>
      </c>
      <c r="E51" s="607">
        <v>6</v>
      </c>
      <c r="F51" s="608" t="s">
        <v>2525</v>
      </c>
      <c r="G51" s="606" t="s">
        <v>1550</v>
      </c>
      <c r="H51" s="606" t="s">
        <v>93</v>
      </c>
      <c r="I51" s="611">
        <v>8300</v>
      </c>
      <c r="J51" s="612">
        <v>8300</v>
      </c>
    </row>
    <row r="52" spans="2:10" ht="50.1" customHeight="1" x14ac:dyDescent="0.3">
      <c r="B52" s="606">
        <v>7745</v>
      </c>
      <c r="C52" s="570" t="s">
        <v>611</v>
      </c>
      <c r="D52" s="570" t="s">
        <v>2526</v>
      </c>
      <c r="E52" s="607">
        <v>1</v>
      </c>
      <c r="F52" s="608" t="s">
        <v>2527</v>
      </c>
      <c r="G52" s="570" t="s">
        <v>2528</v>
      </c>
      <c r="H52" s="606" t="s">
        <v>79</v>
      </c>
      <c r="I52" s="611">
        <v>4500</v>
      </c>
      <c r="J52" s="610">
        <v>0</v>
      </c>
    </row>
    <row r="53" spans="2:10" ht="50.1" customHeight="1" x14ac:dyDescent="0.3">
      <c r="B53" s="606">
        <v>7745</v>
      </c>
      <c r="C53" s="570" t="s">
        <v>611</v>
      </c>
      <c r="D53" s="570" t="s">
        <v>2526</v>
      </c>
      <c r="E53" s="607">
        <v>2</v>
      </c>
      <c r="F53" s="608" t="s">
        <v>2529</v>
      </c>
      <c r="G53" s="606" t="s">
        <v>1550</v>
      </c>
      <c r="H53" s="606" t="s">
        <v>158</v>
      </c>
      <c r="I53" s="609">
        <v>1</v>
      </c>
      <c r="J53" s="615">
        <v>1</v>
      </c>
    </row>
    <row r="54" spans="2:10" ht="50.1" customHeight="1" x14ac:dyDescent="0.3">
      <c r="B54" s="606">
        <v>7745</v>
      </c>
      <c r="C54" s="570" t="s">
        <v>611</v>
      </c>
      <c r="D54" s="570" t="s">
        <v>2526</v>
      </c>
      <c r="E54" s="607">
        <v>3</v>
      </c>
      <c r="F54" s="608" t="s">
        <v>2530</v>
      </c>
      <c r="G54" s="606" t="s">
        <v>1550</v>
      </c>
      <c r="H54" s="606" t="s">
        <v>93</v>
      </c>
      <c r="I54" s="611">
        <v>2</v>
      </c>
      <c r="J54" s="617" t="s">
        <v>2476</v>
      </c>
    </row>
    <row r="55" spans="2:10" ht="58.5" x14ac:dyDescent="0.3">
      <c r="B55" s="606">
        <v>7745</v>
      </c>
      <c r="C55" s="570" t="s">
        <v>611</v>
      </c>
      <c r="D55" s="570" t="s">
        <v>2526</v>
      </c>
      <c r="E55" s="607">
        <v>4</v>
      </c>
      <c r="F55" s="608" t="s">
        <v>2531</v>
      </c>
      <c r="G55" s="606" t="s">
        <v>1550</v>
      </c>
      <c r="H55" s="606" t="s">
        <v>158</v>
      </c>
      <c r="I55" s="630">
        <v>1</v>
      </c>
      <c r="J55" s="615">
        <v>1</v>
      </c>
    </row>
    <row r="56" spans="2:10" ht="50.1" customHeight="1" x14ac:dyDescent="0.3">
      <c r="B56" s="606">
        <v>7745</v>
      </c>
      <c r="C56" s="570" t="s">
        <v>611</v>
      </c>
      <c r="D56" s="570" t="s">
        <v>2526</v>
      </c>
      <c r="E56" s="607">
        <v>5</v>
      </c>
      <c r="F56" s="608" t="s">
        <v>2532</v>
      </c>
      <c r="G56" s="570" t="s">
        <v>2528</v>
      </c>
      <c r="H56" s="606" t="s">
        <v>158</v>
      </c>
      <c r="I56" s="630">
        <v>1</v>
      </c>
      <c r="J56" s="617" t="s">
        <v>2476</v>
      </c>
    </row>
    <row r="57" spans="2:10" ht="89.25" customHeight="1" x14ac:dyDescent="0.3">
      <c r="B57" s="606">
        <v>7745</v>
      </c>
      <c r="C57" s="570" t="s">
        <v>611</v>
      </c>
      <c r="D57" s="570" t="s">
        <v>2526</v>
      </c>
      <c r="E57" s="607">
        <v>6</v>
      </c>
      <c r="F57" s="608" t="s">
        <v>2533</v>
      </c>
      <c r="G57" s="606" t="s">
        <v>1550</v>
      </c>
      <c r="H57" s="606" t="s">
        <v>158</v>
      </c>
      <c r="I57" s="630">
        <v>1</v>
      </c>
      <c r="J57" s="615">
        <v>1</v>
      </c>
    </row>
    <row r="58" spans="2:10" ht="50.1" customHeight="1" x14ac:dyDescent="0.3">
      <c r="B58" s="606">
        <v>7745</v>
      </c>
      <c r="C58" s="570" t="s">
        <v>611</v>
      </c>
      <c r="D58" s="570" t="s">
        <v>2526</v>
      </c>
      <c r="E58" s="607">
        <v>7</v>
      </c>
      <c r="F58" s="608" t="s">
        <v>2534</v>
      </c>
      <c r="G58" s="606" t="s">
        <v>1550</v>
      </c>
      <c r="H58" s="606" t="s">
        <v>79</v>
      </c>
      <c r="I58" s="611">
        <v>1200</v>
      </c>
      <c r="J58" s="610">
        <v>104</v>
      </c>
    </row>
    <row r="59" spans="2:10" ht="50.1" customHeight="1" x14ac:dyDescent="0.3">
      <c r="B59" s="606">
        <v>7745</v>
      </c>
      <c r="C59" s="570" t="s">
        <v>611</v>
      </c>
      <c r="D59" s="570" t="s">
        <v>2526</v>
      </c>
      <c r="E59" s="607">
        <v>8</v>
      </c>
      <c r="F59" s="608" t="s">
        <v>2535</v>
      </c>
      <c r="G59" s="606" t="s">
        <v>1550</v>
      </c>
      <c r="H59" s="606" t="s">
        <v>79</v>
      </c>
      <c r="I59" s="611">
        <v>66000</v>
      </c>
      <c r="J59" s="612">
        <v>2926</v>
      </c>
    </row>
    <row r="60" spans="2:10" ht="50.1" customHeight="1" x14ac:dyDescent="0.3">
      <c r="B60" s="600">
        <v>7745</v>
      </c>
      <c r="C60" s="613" t="s">
        <v>611</v>
      </c>
      <c r="D60" s="613" t="s">
        <v>2526</v>
      </c>
      <c r="E60" s="618">
        <v>9</v>
      </c>
      <c r="F60" s="625" t="s">
        <v>2536</v>
      </c>
      <c r="G60" s="600" t="s">
        <v>1550</v>
      </c>
      <c r="H60" s="600" t="s">
        <v>93</v>
      </c>
      <c r="I60" s="626">
        <v>1</v>
      </c>
      <c r="J60" s="610">
        <v>1</v>
      </c>
    </row>
    <row r="61" spans="2:10" ht="50.1" customHeight="1" x14ac:dyDescent="0.3">
      <c r="B61" s="606">
        <v>7745</v>
      </c>
      <c r="C61" s="570" t="s">
        <v>611</v>
      </c>
      <c r="D61" s="570" t="s">
        <v>2526</v>
      </c>
      <c r="E61" s="607">
        <v>10</v>
      </c>
      <c r="F61" s="608" t="s">
        <v>2537</v>
      </c>
      <c r="G61" s="606" t="s">
        <v>1550</v>
      </c>
      <c r="H61" s="606" t="s">
        <v>93</v>
      </c>
      <c r="I61" s="611">
        <v>1</v>
      </c>
      <c r="J61" s="612">
        <v>1</v>
      </c>
    </row>
    <row r="62" spans="2:10" ht="50.1" customHeight="1" x14ac:dyDescent="0.3">
      <c r="B62" s="600">
        <v>7745</v>
      </c>
      <c r="C62" s="613" t="s">
        <v>611</v>
      </c>
      <c r="D62" s="613" t="s">
        <v>2526</v>
      </c>
      <c r="E62" s="618">
        <v>11</v>
      </c>
      <c r="F62" s="625" t="s">
        <v>2538</v>
      </c>
      <c r="G62" s="600" t="s">
        <v>1550</v>
      </c>
      <c r="H62" s="600" t="s">
        <v>158</v>
      </c>
      <c r="I62" s="626">
        <v>15000</v>
      </c>
      <c r="J62" s="610">
        <v>15000</v>
      </c>
    </row>
    <row r="63" spans="2:10" ht="50.1" customHeight="1" x14ac:dyDescent="0.3">
      <c r="B63" s="606">
        <v>7748</v>
      </c>
      <c r="C63" s="570" t="s">
        <v>2539</v>
      </c>
      <c r="D63" s="570" t="s">
        <v>2540</v>
      </c>
      <c r="E63" s="607">
        <v>1</v>
      </c>
      <c r="F63" s="608" t="s">
        <v>2541</v>
      </c>
      <c r="G63" s="606" t="s">
        <v>1550</v>
      </c>
      <c r="H63" s="606" t="s">
        <v>158</v>
      </c>
      <c r="I63" s="630">
        <v>1</v>
      </c>
      <c r="J63" s="615">
        <v>1</v>
      </c>
    </row>
    <row r="64" spans="2:10" ht="50.1" customHeight="1" x14ac:dyDescent="0.3">
      <c r="B64" s="600">
        <v>7748</v>
      </c>
      <c r="C64" s="613" t="s">
        <v>2539</v>
      </c>
      <c r="D64" s="613" t="s">
        <v>2540</v>
      </c>
      <c r="E64" s="618">
        <v>2</v>
      </c>
      <c r="F64" s="625" t="s">
        <v>2542</v>
      </c>
      <c r="G64" s="600" t="s">
        <v>1550</v>
      </c>
      <c r="H64" s="600" t="s">
        <v>93</v>
      </c>
      <c r="I64" s="633">
        <v>0.48</v>
      </c>
      <c r="J64" s="633">
        <v>0.48</v>
      </c>
    </row>
    <row r="65" spans="2:10" ht="50.1" customHeight="1" x14ac:dyDescent="0.3">
      <c r="B65" s="606">
        <v>7748</v>
      </c>
      <c r="C65" s="570" t="s">
        <v>2539</v>
      </c>
      <c r="D65" s="570" t="s">
        <v>2540</v>
      </c>
      <c r="E65" s="607">
        <v>3</v>
      </c>
      <c r="F65" s="608" t="s">
        <v>2543</v>
      </c>
      <c r="G65" s="606" t="s">
        <v>1550</v>
      </c>
      <c r="H65" s="606" t="s">
        <v>93</v>
      </c>
      <c r="I65" s="630">
        <v>1</v>
      </c>
      <c r="J65" s="615">
        <v>1</v>
      </c>
    </row>
    <row r="66" spans="2:10" ht="50.1" customHeight="1" x14ac:dyDescent="0.3">
      <c r="B66" s="600">
        <v>7748</v>
      </c>
      <c r="C66" s="613" t="s">
        <v>2539</v>
      </c>
      <c r="D66" s="613" t="s">
        <v>2540</v>
      </c>
      <c r="E66" s="618">
        <v>4</v>
      </c>
      <c r="F66" s="625" t="s">
        <v>2544</v>
      </c>
      <c r="G66" s="600" t="s">
        <v>1550</v>
      </c>
      <c r="H66" s="600" t="s">
        <v>158</v>
      </c>
      <c r="I66" s="634">
        <v>1</v>
      </c>
      <c r="J66" s="617">
        <v>1</v>
      </c>
    </row>
    <row r="67" spans="2:10" ht="50.1" customHeight="1" x14ac:dyDescent="0.3">
      <c r="B67" s="606">
        <v>7748</v>
      </c>
      <c r="C67" s="570" t="s">
        <v>2539</v>
      </c>
      <c r="D67" s="570" t="s">
        <v>2540</v>
      </c>
      <c r="E67" s="607">
        <v>5</v>
      </c>
      <c r="F67" s="608" t="s">
        <v>2545</v>
      </c>
      <c r="G67" s="606" t="s">
        <v>1550</v>
      </c>
      <c r="H67" s="606" t="s">
        <v>93</v>
      </c>
      <c r="I67" s="611">
        <v>1</v>
      </c>
      <c r="J67" s="635">
        <v>1</v>
      </c>
    </row>
    <row r="68" spans="2:10" ht="50.1" customHeight="1" x14ac:dyDescent="0.3">
      <c r="B68" s="600">
        <v>7748</v>
      </c>
      <c r="C68" s="613" t="s">
        <v>2539</v>
      </c>
      <c r="D68" s="613" t="s">
        <v>2540</v>
      </c>
      <c r="E68" s="618">
        <v>6</v>
      </c>
      <c r="F68" s="625" t="s">
        <v>2546</v>
      </c>
      <c r="G68" s="600" t="s">
        <v>1550</v>
      </c>
      <c r="H68" s="600" t="s">
        <v>93</v>
      </c>
      <c r="I68" s="634">
        <v>1</v>
      </c>
      <c r="J68" s="617">
        <v>1</v>
      </c>
    </row>
    <row r="69" spans="2:10" ht="50.1" customHeight="1" x14ac:dyDescent="0.3">
      <c r="B69" s="606">
        <v>7748</v>
      </c>
      <c r="C69" s="570" t="s">
        <v>2539</v>
      </c>
      <c r="D69" s="570" t="s">
        <v>2540</v>
      </c>
      <c r="E69" s="607">
        <v>7</v>
      </c>
      <c r="F69" s="608" t="s">
        <v>2547</v>
      </c>
      <c r="G69" s="606" t="s">
        <v>1550</v>
      </c>
      <c r="H69" s="606" t="s">
        <v>93</v>
      </c>
      <c r="I69" s="630">
        <v>1</v>
      </c>
      <c r="J69" s="615">
        <v>1</v>
      </c>
    </row>
    <row r="70" spans="2:10" ht="50.1" customHeight="1" x14ac:dyDescent="0.3">
      <c r="B70" s="600">
        <v>7749</v>
      </c>
      <c r="C70" s="613" t="s">
        <v>299</v>
      </c>
      <c r="D70" s="613" t="s">
        <v>2548</v>
      </c>
      <c r="E70" s="618">
        <v>1</v>
      </c>
      <c r="F70" s="625" t="s">
        <v>2549</v>
      </c>
      <c r="G70" s="600" t="s">
        <v>1550</v>
      </c>
      <c r="H70" s="600" t="s">
        <v>79</v>
      </c>
      <c r="I70" s="626">
        <v>1</v>
      </c>
      <c r="J70" s="610">
        <v>1</v>
      </c>
    </row>
    <row r="71" spans="2:10" ht="50.1" customHeight="1" x14ac:dyDescent="0.3">
      <c r="B71" s="606">
        <v>7749</v>
      </c>
      <c r="C71" s="570" t="s">
        <v>299</v>
      </c>
      <c r="D71" s="570" t="s">
        <v>2548</v>
      </c>
      <c r="E71" s="607">
        <v>2</v>
      </c>
      <c r="F71" s="608" t="s">
        <v>2550</v>
      </c>
      <c r="G71" s="606" t="s">
        <v>1550</v>
      </c>
      <c r="H71" s="606" t="s">
        <v>79</v>
      </c>
      <c r="I71" s="611">
        <v>412</v>
      </c>
      <c r="J71" s="612">
        <v>12</v>
      </c>
    </row>
    <row r="72" spans="2:10" ht="50.1" customHeight="1" x14ac:dyDescent="0.3">
      <c r="B72" s="600">
        <v>7749</v>
      </c>
      <c r="C72" s="613" t="s">
        <v>299</v>
      </c>
      <c r="D72" s="613" t="s">
        <v>2548</v>
      </c>
      <c r="E72" s="618">
        <v>3</v>
      </c>
      <c r="F72" s="636" t="s">
        <v>2551</v>
      </c>
      <c r="G72" s="600" t="s">
        <v>1550</v>
      </c>
      <c r="H72" s="600" t="s">
        <v>79</v>
      </c>
      <c r="I72" s="618">
        <v>151.41800000000001</v>
      </c>
      <c r="J72" s="610">
        <v>8731</v>
      </c>
    </row>
    <row r="73" spans="2:10" ht="50.1" customHeight="1" x14ac:dyDescent="0.3">
      <c r="B73" s="606">
        <v>7749</v>
      </c>
      <c r="C73" s="570" t="s">
        <v>299</v>
      </c>
      <c r="D73" s="570" t="s">
        <v>2548</v>
      </c>
      <c r="E73" s="607">
        <v>4</v>
      </c>
      <c r="F73" s="608" t="s">
        <v>2552</v>
      </c>
      <c r="G73" s="606" t="s">
        <v>2499</v>
      </c>
      <c r="H73" s="606" t="s">
        <v>79</v>
      </c>
      <c r="I73" s="607">
        <v>20</v>
      </c>
      <c r="J73" s="612">
        <v>0</v>
      </c>
    </row>
    <row r="74" spans="2:10" ht="50.1" customHeight="1" x14ac:dyDescent="0.3">
      <c r="B74" s="600">
        <v>7752</v>
      </c>
      <c r="C74" s="613" t="s">
        <v>850</v>
      </c>
      <c r="D74" s="613" t="s">
        <v>2553</v>
      </c>
      <c r="E74" s="618">
        <v>1</v>
      </c>
      <c r="F74" s="625" t="s">
        <v>2554</v>
      </c>
      <c r="G74" s="600" t="s">
        <v>1532</v>
      </c>
      <c r="H74" s="600" t="s">
        <v>158</v>
      </c>
      <c r="I74" s="634">
        <v>1</v>
      </c>
      <c r="J74" s="617">
        <v>1</v>
      </c>
    </row>
    <row r="75" spans="2:10" ht="50.1" customHeight="1" x14ac:dyDescent="0.3">
      <c r="B75" s="606">
        <v>7752</v>
      </c>
      <c r="C75" s="570" t="s">
        <v>850</v>
      </c>
      <c r="D75" s="570" t="s">
        <v>2553</v>
      </c>
      <c r="E75" s="607">
        <v>2</v>
      </c>
      <c r="F75" s="608" t="s">
        <v>2555</v>
      </c>
      <c r="G75" s="606" t="s">
        <v>1550</v>
      </c>
      <c r="H75" s="606" t="s">
        <v>93</v>
      </c>
      <c r="I75" s="637">
        <v>1</v>
      </c>
      <c r="J75" s="612">
        <v>1</v>
      </c>
    </row>
    <row r="76" spans="2:10" ht="50.1" customHeight="1" x14ac:dyDescent="0.3">
      <c r="B76" s="600">
        <v>7752</v>
      </c>
      <c r="C76" s="613" t="s">
        <v>850</v>
      </c>
      <c r="D76" s="613" t="s">
        <v>2553</v>
      </c>
      <c r="E76" s="618">
        <v>3</v>
      </c>
      <c r="F76" s="625" t="s">
        <v>2556</v>
      </c>
      <c r="G76" s="600" t="s">
        <v>1550</v>
      </c>
      <c r="H76" s="600" t="s">
        <v>93</v>
      </c>
      <c r="I76" s="618">
        <v>1</v>
      </c>
      <c r="J76" s="610">
        <v>1</v>
      </c>
    </row>
    <row r="77" spans="2:10" ht="50.1" customHeight="1" x14ac:dyDescent="0.3">
      <c r="B77" s="606">
        <v>7753</v>
      </c>
      <c r="C77" s="570" t="s">
        <v>2557</v>
      </c>
      <c r="D77" s="570" t="s">
        <v>2558</v>
      </c>
      <c r="E77" s="607">
        <v>1</v>
      </c>
      <c r="F77" s="608" t="s">
        <v>2559</v>
      </c>
      <c r="G77" s="606" t="s">
        <v>1550</v>
      </c>
      <c r="H77" s="606" t="s">
        <v>79</v>
      </c>
      <c r="I77" s="607">
        <v>70000</v>
      </c>
      <c r="J77" s="627">
        <v>5817</v>
      </c>
    </row>
    <row r="78" spans="2:10" ht="50.1" customHeight="1" x14ac:dyDescent="0.3">
      <c r="B78" s="600">
        <v>7753</v>
      </c>
      <c r="C78" s="613" t="s">
        <v>2557</v>
      </c>
      <c r="D78" s="613" t="s">
        <v>2558</v>
      </c>
      <c r="E78" s="618">
        <v>2</v>
      </c>
      <c r="F78" s="625" t="s">
        <v>2560</v>
      </c>
      <c r="G78" s="600" t="s">
        <v>1550</v>
      </c>
      <c r="H78" s="600" t="s">
        <v>79</v>
      </c>
      <c r="I78" s="618">
        <v>10000</v>
      </c>
      <c r="J78" s="627">
        <v>908</v>
      </c>
    </row>
    <row r="79" spans="2:10" ht="50.1" customHeight="1" x14ac:dyDescent="0.3">
      <c r="B79" s="606">
        <v>7753</v>
      </c>
      <c r="C79" s="570" t="s">
        <v>2557</v>
      </c>
      <c r="D79" s="570" t="s">
        <v>2558</v>
      </c>
      <c r="E79" s="607">
        <v>3</v>
      </c>
      <c r="F79" s="608" t="s">
        <v>2561</v>
      </c>
      <c r="G79" s="606" t="s">
        <v>1532</v>
      </c>
      <c r="H79" s="606" t="s">
        <v>158</v>
      </c>
      <c r="I79" s="607">
        <v>1</v>
      </c>
      <c r="J79" s="612">
        <v>1</v>
      </c>
    </row>
    <row r="80" spans="2:10" ht="50.1" customHeight="1" x14ac:dyDescent="0.3">
      <c r="B80" s="600">
        <v>7753</v>
      </c>
      <c r="C80" s="613" t="s">
        <v>2557</v>
      </c>
      <c r="D80" s="613" t="s">
        <v>2558</v>
      </c>
      <c r="E80" s="618">
        <v>4</v>
      </c>
      <c r="F80" s="625" t="s">
        <v>2562</v>
      </c>
      <c r="G80" s="600" t="s">
        <v>1532</v>
      </c>
      <c r="H80" s="600" t="s">
        <v>2563</v>
      </c>
      <c r="I80" s="618">
        <v>1</v>
      </c>
      <c r="J80" s="610">
        <v>0.1</v>
      </c>
    </row>
    <row r="81" spans="2:11" ht="50.1" customHeight="1" x14ac:dyDescent="0.3">
      <c r="B81" s="606">
        <v>7756</v>
      </c>
      <c r="C81" s="570" t="s">
        <v>808</v>
      </c>
      <c r="D81" s="570" t="s">
        <v>2564</v>
      </c>
      <c r="E81" s="607">
        <v>1</v>
      </c>
      <c r="F81" s="608" t="s">
        <v>2565</v>
      </c>
      <c r="G81" s="606" t="s">
        <v>1550</v>
      </c>
      <c r="H81" s="606" t="s">
        <v>79</v>
      </c>
      <c r="I81" s="611">
        <v>1</v>
      </c>
      <c r="J81" s="612">
        <v>0.1</v>
      </c>
    </row>
    <row r="82" spans="2:11" ht="42.75" x14ac:dyDescent="0.3">
      <c r="B82" s="600">
        <v>7756</v>
      </c>
      <c r="C82" s="613" t="s">
        <v>808</v>
      </c>
      <c r="D82" s="613" t="s">
        <v>2564</v>
      </c>
      <c r="E82" s="618">
        <v>2</v>
      </c>
      <c r="F82" s="625" t="s">
        <v>2566</v>
      </c>
      <c r="G82" s="600" t="s">
        <v>1550</v>
      </c>
      <c r="H82" s="600" t="s">
        <v>79</v>
      </c>
      <c r="I82" s="626">
        <v>2557</v>
      </c>
      <c r="J82" s="638">
        <v>70</v>
      </c>
    </row>
    <row r="83" spans="2:11" ht="50.1" customHeight="1" x14ac:dyDescent="0.3">
      <c r="B83" s="606">
        <v>7756</v>
      </c>
      <c r="C83" s="570" t="s">
        <v>808</v>
      </c>
      <c r="D83" s="570" t="s">
        <v>2564</v>
      </c>
      <c r="E83" s="607">
        <v>3</v>
      </c>
      <c r="F83" s="608" t="s">
        <v>2567</v>
      </c>
      <c r="G83" s="606" t="s">
        <v>1550</v>
      </c>
      <c r="H83" s="606" t="s">
        <v>158</v>
      </c>
      <c r="I83" s="611">
        <v>1</v>
      </c>
      <c r="J83" s="612">
        <v>1</v>
      </c>
    </row>
    <row r="84" spans="2:11" ht="50.1" customHeight="1" x14ac:dyDescent="0.3">
      <c r="B84" s="600">
        <v>7756</v>
      </c>
      <c r="C84" s="613" t="s">
        <v>808</v>
      </c>
      <c r="D84" s="613" t="s">
        <v>2564</v>
      </c>
      <c r="E84" s="618">
        <v>4</v>
      </c>
      <c r="F84" s="625" t="s">
        <v>2568</v>
      </c>
      <c r="G84" s="600" t="s">
        <v>1550</v>
      </c>
      <c r="H84" s="600" t="s">
        <v>79</v>
      </c>
      <c r="I84" s="626">
        <v>2</v>
      </c>
      <c r="J84" s="610">
        <v>0.99</v>
      </c>
    </row>
    <row r="85" spans="2:11" ht="66.75" customHeight="1" x14ac:dyDescent="0.3">
      <c r="B85" s="606">
        <v>7756</v>
      </c>
      <c r="C85" s="570" t="s">
        <v>808</v>
      </c>
      <c r="D85" s="570" t="s">
        <v>2564</v>
      </c>
      <c r="E85" s="607">
        <v>5</v>
      </c>
      <c r="F85" s="608" t="s">
        <v>2569</v>
      </c>
      <c r="G85" s="606" t="s">
        <v>1550</v>
      </c>
      <c r="H85" s="606" t="s">
        <v>79</v>
      </c>
      <c r="I85" s="611">
        <v>16000</v>
      </c>
      <c r="J85" s="627">
        <v>738</v>
      </c>
    </row>
    <row r="86" spans="2:11" ht="44.25" x14ac:dyDescent="0.3">
      <c r="B86" s="600">
        <v>7757</v>
      </c>
      <c r="C86" s="613" t="s">
        <v>546</v>
      </c>
      <c r="D86" s="613" t="s">
        <v>2570</v>
      </c>
      <c r="E86" s="618">
        <v>1</v>
      </c>
      <c r="F86" s="625" t="s">
        <v>2571</v>
      </c>
      <c r="G86" s="600" t="s">
        <v>1550</v>
      </c>
      <c r="H86" s="600" t="s">
        <v>93</v>
      </c>
      <c r="I86" s="626">
        <v>1</v>
      </c>
      <c r="J86" s="610">
        <v>1</v>
      </c>
    </row>
    <row r="87" spans="2:11" ht="50.1" customHeight="1" x14ac:dyDescent="0.3">
      <c r="B87" s="606">
        <v>7757</v>
      </c>
      <c r="C87" s="570" t="s">
        <v>546</v>
      </c>
      <c r="D87" s="570" t="s">
        <v>2570</v>
      </c>
      <c r="E87" s="607">
        <v>2</v>
      </c>
      <c r="F87" s="608" t="s">
        <v>2572</v>
      </c>
      <c r="G87" s="606" t="s">
        <v>1550</v>
      </c>
      <c r="H87" s="606" t="s">
        <v>93</v>
      </c>
      <c r="I87" s="611">
        <v>1</v>
      </c>
      <c r="J87" s="612">
        <v>1</v>
      </c>
    </row>
    <row r="88" spans="2:11" ht="50.1" customHeight="1" x14ac:dyDescent="0.3">
      <c r="B88" s="600">
        <v>7757</v>
      </c>
      <c r="C88" s="613" t="s">
        <v>546</v>
      </c>
      <c r="D88" s="613" t="s">
        <v>2570</v>
      </c>
      <c r="E88" s="618">
        <v>3</v>
      </c>
      <c r="F88" s="625" t="s">
        <v>2573</v>
      </c>
      <c r="G88" s="600" t="s">
        <v>1550</v>
      </c>
      <c r="H88" s="600" t="s">
        <v>158</v>
      </c>
      <c r="I88" s="626">
        <v>17000</v>
      </c>
      <c r="J88" s="638">
        <v>17000</v>
      </c>
    </row>
    <row r="89" spans="2:11" ht="50.1" customHeight="1" x14ac:dyDescent="0.3">
      <c r="B89" s="606">
        <v>7757</v>
      </c>
      <c r="C89" s="570" t="s">
        <v>546</v>
      </c>
      <c r="D89" s="570" t="s">
        <v>2570</v>
      </c>
      <c r="E89" s="607">
        <v>4</v>
      </c>
      <c r="F89" s="608" t="s">
        <v>2574</v>
      </c>
      <c r="G89" s="606" t="s">
        <v>1550</v>
      </c>
      <c r="H89" s="606" t="s">
        <v>158</v>
      </c>
      <c r="I89" s="611">
        <v>9.7949999999999999</v>
      </c>
      <c r="J89" s="627">
        <v>9795</v>
      </c>
    </row>
    <row r="90" spans="2:11" ht="50.1" customHeight="1" x14ac:dyDescent="0.3">
      <c r="B90" s="600">
        <v>7757</v>
      </c>
      <c r="C90" s="613" t="s">
        <v>546</v>
      </c>
      <c r="D90" s="613" t="s">
        <v>2570</v>
      </c>
      <c r="E90" s="618">
        <v>5</v>
      </c>
      <c r="F90" s="625" t="s">
        <v>2575</v>
      </c>
      <c r="G90" s="600" t="s">
        <v>1550</v>
      </c>
      <c r="H90" s="600" t="s">
        <v>93</v>
      </c>
      <c r="I90" s="626">
        <v>1</v>
      </c>
      <c r="J90" s="610">
        <v>1</v>
      </c>
    </row>
    <row r="91" spans="2:11" ht="58.5" customHeight="1" x14ac:dyDescent="0.3">
      <c r="B91" s="606">
        <v>7768</v>
      </c>
      <c r="C91" s="570" t="s">
        <v>636</v>
      </c>
      <c r="D91" s="570" t="s">
        <v>2576</v>
      </c>
      <c r="E91" s="607">
        <v>1</v>
      </c>
      <c r="F91" s="608" t="s">
        <v>2577</v>
      </c>
      <c r="G91" s="639" t="s">
        <v>1550</v>
      </c>
      <c r="H91" s="639" t="s">
        <v>158</v>
      </c>
      <c r="I91" s="640">
        <v>1</v>
      </c>
      <c r="J91" s="615">
        <v>1</v>
      </c>
    </row>
    <row r="92" spans="2:11" ht="50.1" customHeight="1" x14ac:dyDescent="0.3">
      <c r="B92" s="600">
        <v>7768</v>
      </c>
      <c r="C92" s="613" t="s">
        <v>636</v>
      </c>
      <c r="D92" s="613" t="s">
        <v>2576</v>
      </c>
      <c r="E92" s="618">
        <v>2</v>
      </c>
      <c r="F92" s="625" t="s">
        <v>2578</v>
      </c>
      <c r="G92" s="641" t="s">
        <v>1550</v>
      </c>
      <c r="H92" s="641" t="s">
        <v>79</v>
      </c>
      <c r="I92" s="626">
        <v>27.024999999999999</v>
      </c>
      <c r="J92" s="635">
        <v>1891</v>
      </c>
    </row>
    <row r="93" spans="2:11" ht="50.1" customHeight="1" x14ac:dyDescent="0.3">
      <c r="B93" s="606">
        <v>7768</v>
      </c>
      <c r="C93" s="570" t="s">
        <v>636</v>
      </c>
      <c r="D93" s="570" t="s">
        <v>2576</v>
      </c>
      <c r="E93" s="607">
        <v>3</v>
      </c>
      <c r="F93" s="608" t="s">
        <v>2579</v>
      </c>
      <c r="G93" s="639" t="s">
        <v>1550</v>
      </c>
      <c r="H93" s="639" t="s">
        <v>79</v>
      </c>
      <c r="I93" s="611">
        <v>15000</v>
      </c>
      <c r="J93" s="635">
        <v>1250</v>
      </c>
    </row>
    <row r="94" spans="2:11" ht="50.1" customHeight="1" x14ac:dyDescent="0.3">
      <c r="B94" s="600">
        <v>7768</v>
      </c>
      <c r="C94" s="613" t="s">
        <v>636</v>
      </c>
      <c r="D94" s="613" t="s">
        <v>2576</v>
      </c>
      <c r="E94" s="618">
        <v>4</v>
      </c>
      <c r="F94" s="625" t="s">
        <v>2580</v>
      </c>
      <c r="G94" s="641" t="s">
        <v>1550</v>
      </c>
      <c r="H94" s="641" t="s">
        <v>79</v>
      </c>
      <c r="I94" s="626">
        <v>4300</v>
      </c>
      <c r="J94" s="635">
        <v>600</v>
      </c>
      <c r="K94" s="564">
        <v>0</v>
      </c>
    </row>
    <row r="95" spans="2:11" ht="72.75" x14ac:dyDescent="0.3">
      <c r="B95" s="606">
        <v>7770</v>
      </c>
      <c r="C95" s="570" t="s">
        <v>572</v>
      </c>
      <c r="D95" s="570" t="s">
        <v>2581</v>
      </c>
      <c r="E95" s="607">
        <v>1</v>
      </c>
      <c r="F95" s="608" t="s">
        <v>2582</v>
      </c>
      <c r="G95" s="606" t="s">
        <v>2583</v>
      </c>
      <c r="H95" s="606" t="s">
        <v>93</v>
      </c>
      <c r="I95" s="576">
        <v>92500</v>
      </c>
      <c r="J95" s="642">
        <v>92500</v>
      </c>
    </row>
    <row r="96" spans="2:11" ht="72.75" x14ac:dyDescent="0.3">
      <c r="B96" s="600">
        <v>7770</v>
      </c>
      <c r="C96" s="613" t="s">
        <v>572</v>
      </c>
      <c r="D96" s="613" t="s">
        <v>2581</v>
      </c>
      <c r="E96" s="618">
        <v>2</v>
      </c>
      <c r="F96" s="625" t="s">
        <v>2584</v>
      </c>
      <c r="G96" s="600" t="s">
        <v>2528</v>
      </c>
      <c r="H96" s="600" t="s">
        <v>93</v>
      </c>
      <c r="I96" s="643">
        <v>51721</v>
      </c>
      <c r="J96" s="644">
        <v>51721</v>
      </c>
    </row>
    <row r="97" spans="2:10" ht="72.75" x14ac:dyDescent="0.3">
      <c r="B97" s="606">
        <v>7770</v>
      </c>
      <c r="C97" s="570" t="s">
        <v>572</v>
      </c>
      <c r="D97" s="570" t="s">
        <v>2581</v>
      </c>
      <c r="E97" s="607">
        <v>3</v>
      </c>
      <c r="F97" s="608" t="s">
        <v>2585</v>
      </c>
      <c r="G97" s="606" t="s">
        <v>2583</v>
      </c>
      <c r="H97" s="606" t="s">
        <v>93</v>
      </c>
      <c r="I97" s="645">
        <v>1840</v>
      </c>
      <c r="J97" s="644">
        <v>1840</v>
      </c>
    </row>
    <row r="98" spans="2:10" ht="72.75" x14ac:dyDescent="0.3">
      <c r="B98" s="600">
        <v>7770</v>
      </c>
      <c r="C98" s="613" t="s">
        <v>572</v>
      </c>
      <c r="D98" s="613" t="s">
        <v>2581</v>
      </c>
      <c r="E98" s="618">
        <v>4</v>
      </c>
      <c r="F98" s="625" t="s">
        <v>2586</v>
      </c>
      <c r="G98" s="600" t="s">
        <v>2528</v>
      </c>
      <c r="H98" s="600" t="s">
        <v>93</v>
      </c>
      <c r="I98" s="643">
        <v>3027</v>
      </c>
      <c r="J98" s="644">
        <v>3027</v>
      </c>
    </row>
    <row r="99" spans="2:10" ht="72.75" x14ac:dyDescent="0.3">
      <c r="B99" s="606">
        <v>7770</v>
      </c>
      <c r="C99" s="570" t="s">
        <v>572</v>
      </c>
      <c r="D99" s="570" t="s">
        <v>2581</v>
      </c>
      <c r="E99" s="607">
        <v>5</v>
      </c>
      <c r="F99" s="608" t="s">
        <v>2587</v>
      </c>
      <c r="G99" s="606" t="s">
        <v>2583</v>
      </c>
      <c r="H99" s="606" t="s">
        <v>93</v>
      </c>
      <c r="I99" s="611">
        <v>20</v>
      </c>
      <c r="J99" s="646">
        <v>20</v>
      </c>
    </row>
    <row r="100" spans="2:10" ht="86.25" customHeight="1" x14ac:dyDescent="0.3">
      <c r="B100" s="600">
        <v>7770</v>
      </c>
      <c r="C100" s="613" t="s">
        <v>572</v>
      </c>
      <c r="D100" s="613" t="s">
        <v>2581</v>
      </c>
      <c r="E100" s="618">
        <v>6</v>
      </c>
      <c r="F100" s="625" t="s">
        <v>2588</v>
      </c>
      <c r="G100" s="600" t="s">
        <v>2528</v>
      </c>
      <c r="H100" s="600" t="s">
        <v>158</v>
      </c>
      <c r="I100" s="634">
        <v>1</v>
      </c>
      <c r="J100" s="617">
        <v>1</v>
      </c>
    </row>
    <row r="101" spans="2:10" ht="87.75" customHeight="1" x14ac:dyDescent="0.3">
      <c r="B101" s="606">
        <v>7770</v>
      </c>
      <c r="C101" s="570" t="s">
        <v>572</v>
      </c>
      <c r="D101" s="570" t="s">
        <v>2581</v>
      </c>
      <c r="E101" s="607">
        <v>7</v>
      </c>
      <c r="F101" s="608" t="s">
        <v>2589</v>
      </c>
      <c r="G101" s="606" t="s">
        <v>1631</v>
      </c>
      <c r="H101" s="606" t="s">
        <v>79</v>
      </c>
      <c r="I101" s="611">
        <v>3</v>
      </c>
      <c r="J101" s="612">
        <v>0.5</v>
      </c>
    </row>
    <row r="102" spans="2:10" ht="89.25" customHeight="1" x14ac:dyDescent="0.3">
      <c r="B102" s="606">
        <v>7771</v>
      </c>
      <c r="C102" s="570" t="s">
        <v>829</v>
      </c>
      <c r="D102" s="570" t="s">
        <v>2590</v>
      </c>
      <c r="E102" s="607">
        <v>1</v>
      </c>
      <c r="F102" s="608" t="s">
        <v>2591</v>
      </c>
      <c r="G102" s="647" t="s">
        <v>1550</v>
      </c>
      <c r="H102" s="647" t="s">
        <v>79</v>
      </c>
      <c r="I102" s="607">
        <v>11772</v>
      </c>
      <c r="J102" s="610">
        <v>700</v>
      </c>
    </row>
    <row r="103" spans="2:10" ht="75" customHeight="1" x14ac:dyDescent="0.3">
      <c r="B103" s="606">
        <v>7771</v>
      </c>
      <c r="C103" s="570" t="s">
        <v>829</v>
      </c>
      <c r="D103" s="570" t="s">
        <v>2590</v>
      </c>
      <c r="E103" s="607">
        <v>2</v>
      </c>
      <c r="F103" s="608" t="s">
        <v>2592</v>
      </c>
      <c r="G103" s="647" t="s">
        <v>1550</v>
      </c>
      <c r="H103" s="647" t="s">
        <v>93</v>
      </c>
      <c r="I103" s="611">
        <v>4847</v>
      </c>
      <c r="J103" s="635">
        <v>4847</v>
      </c>
    </row>
    <row r="104" spans="2:10" ht="99" customHeight="1" x14ac:dyDescent="0.3">
      <c r="B104" s="606">
        <v>7771</v>
      </c>
      <c r="C104" s="570" t="s">
        <v>829</v>
      </c>
      <c r="D104" s="570" t="s">
        <v>2590</v>
      </c>
      <c r="E104" s="607">
        <v>3</v>
      </c>
      <c r="F104" s="608" t="s">
        <v>2593</v>
      </c>
      <c r="G104" s="647" t="s">
        <v>1550</v>
      </c>
      <c r="H104" s="647" t="s">
        <v>79</v>
      </c>
      <c r="I104" s="607">
        <v>2.5609999999999999</v>
      </c>
      <c r="J104" s="610">
        <v>286</v>
      </c>
    </row>
    <row r="105" spans="2:10" ht="90" customHeight="1" x14ac:dyDescent="0.3">
      <c r="B105" s="606">
        <v>7771</v>
      </c>
      <c r="C105" s="570" t="s">
        <v>829</v>
      </c>
      <c r="D105" s="570" t="s">
        <v>2590</v>
      </c>
      <c r="E105" s="607">
        <v>4</v>
      </c>
      <c r="F105" s="608" t="s">
        <v>2594</v>
      </c>
      <c r="G105" s="647" t="s">
        <v>1550</v>
      </c>
      <c r="H105" s="647" t="s">
        <v>79</v>
      </c>
      <c r="I105" s="611">
        <v>1</v>
      </c>
      <c r="J105" s="635">
        <v>0.06</v>
      </c>
    </row>
    <row r="106" spans="2:10" ht="81" customHeight="1" x14ac:dyDescent="0.3">
      <c r="B106" s="606">
        <v>7771</v>
      </c>
      <c r="C106" s="570" t="s">
        <v>829</v>
      </c>
      <c r="D106" s="570" t="s">
        <v>2590</v>
      </c>
      <c r="E106" s="607">
        <v>5</v>
      </c>
      <c r="F106" s="608" t="s">
        <v>2595</v>
      </c>
      <c r="G106" s="647" t="s">
        <v>1550</v>
      </c>
      <c r="H106" s="647" t="s">
        <v>79</v>
      </c>
      <c r="I106" s="607">
        <v>3200</v>
      </c>
      <c r="J106" s="610">
        <v>399</v>
      </c>
    </row>
    <row r="107" spans="2:10" ht="57" x14ac:dyDescent="0.3">
      <c r="B107" s="648">
        <v>7918</v>
      </c>
      <c r="C107" s="570" t="s">
        <v>865</v>
      </c>
      <c r="D107" s="570" t="s">
        <v>2596</v>
      </c>
      <c r="E107" s="649">
        <v>1</v>
      </c>
      <c r="F107" s="608" t="s">
        <v>2597</v>
      </c>
      <c r="G107" s="639" t="s">
        <v>1550</v>
      </c>
      <c r="H107" s="639" t="s">
        <v>158</v>
      </c>
      <c r="I107" s="650">
        <v>1</v>
      </c>
      <c r="J107" s="651">
        <v>1</v>
      </c>
    </row>
    <row r="108" spans="2:10" ht="99.75" x14ac:dyDescent="0.3">
      <c r="B108" s="648">
        <v>7918</v>
      </c>
      <c r="C108" s="652" t="s">
        <v>865</v>
      </c>
      <c r="D108" s="608" t="s">
        <v>2596</v>
      </c>
      <c r="E108" s="649">
        <v>2</v>
      </c>
      <c r="F108" s="625" t="s">
        <v>2598</v>
      </c>
      <c r="G108" s="639" t="s">
        <v>1550</v>
      </c>
      <c r="H108" s="639" t="s">
        <v>158</v>
      </c>
      <c r="I108" s="650">
        <v>1</v>
      </c>
      <c r="J108" s="653">
        <v>1</v>
      </c>
    </row>
    <row r="109" spans="2:10" ht="71.25" x14ac:dyDescent="0.3">
      <c r="B109" s="648">
        <v>7918</v>
      </c>
      <c r="C109" s="652" t="s">
        <v>865</v>
      </c>
      <c r="D109" s="608" t="s">
        <v>2596</v>
      </c>
      <c r="E109" s="649">
        <v>3</v>
      </c>
      <c r="F109" s="608" t="s">
        <v>2599</v>
      </c>
      <c r="G109" s="639" t="s">
        <v>1550</v>
      </c>
      <c r="H109" s="639" t="s">
        <v>158</v>
      </c>
      <c r="I109" s="650">
        <v>1</v>
      </c>
      <c r="J109" s="651">
        <v>1</v>
      </c>
    </row>
    <row r="110" spans="2:10" ht="57" x14ac:dyDescent="0.3">
      <c r="B110" s="648">
        <v>7918</v>
      </c>
      <c r="C110" s="652" t="s">
        <v>865</v>
      </c>
      <c r="D110" s="608" t="s">
        <v>2596</v>
      </c>
      <c r="E110" s="649">
        <v>4</v>
      </c>
      <c r="F110" s="608" t="s">
        <v>2600</v>
      </c>
      <c r="G110" s="639" t="s">
        <v>1550</v>
      </c>
      <c r="H110" s="639" t="s">
        <v>158</v>
      </c>
      <c r="I110" s="650">
        <v>1</v>
      </c>
      <c r="J110" s="653">
        <v>1</v>
      </c>
    </row>
    <row r="111" spans="2:10" x14ac:dyDescent="0.3">
      <c r="I111" s="654"/>
    </row>
    <row r="120" spans="8:8" x14ac:dyDescent="0.3">
      <c r="H120" s="655"/>
    </row>
  </sheetData>
  <mergeCells count="2">
    <mergeCell ref="B2:B5"/>
    <mergeCell ref="C2:J5"/>
  </mergeCells>
  <pageMargins left="0.7" right="0.7" top="0.75" bottom="0.75" header="0.3" footer="0.3"/>
  <pageSetup paperSize="9"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82FC5-CBF7-4654-9B5F-E24A6AB3ED3C}">
  <sheetPr>
    <tabColor theme="0" tint="-0.14999847407452621"/>
  </sheetPr>
  <dimension ref="A1:I58"/>
  <sheetViews>
    <sheetView showGridLines="0" zoomScale="60" zoomScaleNormal="60" workbookViewId="0"/>
  </sheetViews>
  <sheetFormatPr baseColWidth="10" defaultColWidth="11.42578125" defaultRowHeight="15" x14ac:dyDescent="0.25"/>
  <cols>
    <col min="1" max="1" width="6.42578125" style="566" customWidth="1"/>
    <col min="2" max="2" width="45.140625" style="566" customWidth="1"/>
    <col min="3" max="3" width="35.42578125" style="566" customWidth="1"/>
    <col min="4" max="4" width="21" style="566" customWidth="1"/>
    <col min="5" max="5" width="17" style="566" customWidth="1"/>
    <col min="6" max="6" width="93.7109375" style="566" customWidth="1"/>
    <col min="7" max="7" width="52.140625" style="596" customWidth="1"/>
    <col min="8" max="8" width="21.7109375" style="596" customWidth="1"/>
    <col min="9" max="9" width="23" style="596" customWidth="1"/>
    <col min="10" max="16384" width="11.42578125" style="566"/>
  </cols>
  <sheetData>
    <row r="1" spans="1:9" s="564" customFormat="1" ht="39.75" customHeight="1" x14ac:dyDescent="0.3">
      <c r="A1" s="563"/>
      <c r="C1" s="565"/>
      <c r="E1" s="565"/>
    </row>
    <row r="2" spans="1:9" customFormat="1" x14ac:dyDescent="0.25">
      <c r="D2" s="541"/>
      <c r="E2" s="541"/>
    </row>
    <row r="3" spans="1:9" ht="50.25" customHeight="1" x14ac:dyDescent="0.25">
      <c r="B3" s="567" t="s">
        <v>2345</v>
      </c>
      <c r="C3" s="567" t="s">
        <v>2346</v>
      </c>
      <c r="D3" s="568" t="s">
        <v>2347</v>
      </c>
      <c r="E3" s="568" t="s">
        <v>2348</v>
      </c>
      <c r="F3" s="569" t="s">
        <v>2349</v>
      </c>
      <c r="G3" s="568" t="s">
        <v>2350</v>
      </c>
      <c r="H3" s="568" t="s">
        <v>2351</v>
      </c>
      <c r="I3" s="568" t="s">
        <v>2352</v>
      </c>
    </row>
    <row r="4" spans="1:9" ht="50.25" customHeight="1" x14ac:dyDescent="0.2">
      <c r="B4" s="570" t="s">
        <v>2353</v>
      </c>
      <c r="C4" s="571" t="s">
        <v>2354</v>
      </c>
      <c r="D4" s="572">
        <v>7757</v>
      </c>
      <c r="E4" s="573">
        <v>13</v>
      </c>
      <c r="F4" s="574" t="s">
        <v>2355</v>
      </c>
      <c r="G4" s="575" t="s">
        <v>2356</v>
      </c>
      <c r="H4" s="576">
        <v>1</v>
      </c>
      <c r="I4" s="577">
        <v>1</v>
      </c>
    </row>
    <row r="5" spans="1:9" ht="50.25" customHeight="1" x14ac:dyDescent="0.2">
      <c r="B5" s="578" t="s">
        <v>2353</v>
      </c>
      <c r="C5" s="579" t="s">
        <v>2354</v>
      </c>
      <c r="D5" s="572">
        <v>7768</v>
      </c>
      <c r="E5" s="580">
        <v>14</v>
      </c>
      <c r="F5" s="581" t="s">
        <v>2357</v>
      </c>
      <c r="G5" s="575" t="s">
        <v>2358</v>
      </c>
      <c r="H5" s="582">
        <v>1</v>
      </c>
      <c r="I5" s="583">
        <v>0.1</v>
      </c>
    </row>
    <row r="6" spans="1:9" ht="50.25" customHeight="1" x14ac:dyDescent="0.2">
      <c r="B6" s="578" t="s">
        <v>2353</v>
      </c>
      <c r="C6" s="579" t="s">
        <v>2354</v>
      </c>
      <c r="D6" s="572">
        <v>7768</v>
      </c>
      <c r="E6" s="580">
        <v>15</v>
      </c>
      <c r="F6" s="581" t="s">
        <v>2359</v>
      </c>
      <c r="G6" s="575" t="s">
        <v>2360</v>
      </c>
      <c r="H6" s="582">
        <v>1</v>
      </c>
      <c r="I6" s="583">
        <v>0.1</v>
      </c>
    </row>
    <row r="7" spans="1:9" ht="50.25" customHeight="1" x14ac:dyDescent="0.2">
      <c r="B7" s="578" t="s">
        <v>2353</v>
      </c>
      <c r="C7" s="579" t="s">
        <v>2354</v>
      </c>
      <c r="D7" s="572">
        <v>7768</v>
      </c>
      <c r="E7" s="580">
        <v>15</v>
      </c>
      <c r="F7" s="581" t="s">
        <v>2359</v>
      </c>
      <c r="G7" s="575" t="s">
        <v>2361</v>
      </c>
      <c r="H7" s="582">
        <v>256606</v>
      </c>
      <c r="I7" s="583">
        <v>2474</v>
      </c>
    </row>
    <row r="8" spans="1:9" ht="50.25" customHeight="1" x14ac:dyDescent="0.2">
      <c r="B8" s="578" t="s">
        <v>2353</v>
      </c>
      <c r="C8" s="579" t="s">
        <v>2354</v>
      </c>
      <c r="D8" s="572">
        <v>7768</v>
      </c>
      <c r="E8" s="580">
        <v>15</v>
      </c>
      <c r="F8" s="581" t="s">
        <v>2359</v>
      </c>
      <c r="G8" s="575" t="s">
        <v>2362</v>
      </c>
      <c r="H8" s="584">
        <v>1</v>
      </c>
      <c r="I8" s="585">
        <v>1</v>
      </c>
    </row>
    <row r="9" spans="1:9" ht="50.25" customHeight="1" x14ac:dyDescent="0.2">
      <c r="B9" s="578" t="s">
        <v>2353</v>
      </c>
      <c r="C9" s="579" t="s">
        <v>2342</v>
      </c>
      <c r="D9" s="572">
        <v>7918</v>
      </c>
      <c r="E9" s="580">
        <v>15</v>
      </c>
      <c r="F9" s="581" t="s">
        <v>2359</v>
      </c>
      <c r="G9" s="575" t="s">
        <v>2363</v>
      </c>
      <c r="H9" s="584">
        <v>0.9</v>
      </c>
      <c r="I9" s="585">
        <v>0.9</v>
      </c>
    </row>
    <row r="10" spans="1:9" ht="50.25" customHeight="1" x14ac:dyDescent="0.2">
      <c r="B10" s="578" t="s">
        <v>2353</v>
      </c>
      <c r="C10" s="579" t="s">
        <v>2354</v>
      </c>
      <c r="D10" s="572">
        <v>7757</v>
      </c>
      <c r="E10" s="580">
        <v>16</v>
      </c>
      <c r="F10" s="581" t="s">
        <v>2364</v>
      </c>
      <c r="G10" s="575" t="s">
        <v>2365</v>
      </c>
      <c r="H10" s="582">
        <v>1</v>
      </c>
      <c r="I10" s="583">
        <v>1</v>
      </c>
    </row>
    <row r="11" spans="1:9" ht="50.25" customHeight="1" x14ac:dyDescent="0.2">
      <c r="B11" s="578" t="s">
        <v>2353</v>
      </c>
      <c r="C11" s="579" t="s">
        <v>2354</v>
      </c>
      <c r="D11" s="572">
        <v>7757</v>
      </c>
      <c r="E11" s="580">
        <v>16</v>
      </c>
      <c r="F11" s="581" t="s">
        <v>2364</v>
      </c>
      <c r="G11" s="575" t="s">
        <v>2366</v>
      </c>
      <c r="H11" s="582">
        <v>17000</v>
      </c>
      <c r="I11" s="583">
        <v>17000</v>
      </c>
    </row>
    <row r="12" spans="1:9" ht="50.25" customHeight="1" x14ac:dyDescent="0.2">
      <c r="B12" s="578" t="s">
        <v>2353</v>
      </c>
      <c r="C12" s="579" t="s">
        <v>2354</v>
      </c>
      <c r="D12" s="572">
        <v>7757</v>
      </c>
      <c r="E12" s="580">
        <v>17</v>
      </c>
      <c r="F12" s="581" t="s">
        <v>2367</v>
      </c>
      <c r="G12" s="575" t="s">
        <v>2368</v>
      </c>
      <c r="H12" s="582">
        <v>2987</v>
      </c>
      <c r="I12" s="583">
        <v>3033</v>
      </c>
    </row>
    <row r="13" spans="1:9" ht="50.25" customHeight="1" x14ac:dyDescent="0.2">
      <c r="A13" s="566" t="s">
        <v>2369</v>
      </c>
      <c r="B13" s="578" t="s">
        <v>2353</v>
      </c>
      <c r="C13" s="581" t="s">
        <v>2370</v>
      </c>
      <c r="D13" s="572">
        <v>7730</v>
      </c>
      <c r="E13" s="580">
        <v>21</v>
      </c>
      <c r="F13" s="581" t="s">
        <v>2371</v>
      </c>
      <c r="G13" s="575" t="s">
        <v>2372</v>
      </c>
      <c r="H13" s="582">
        <v>65.150999999999996</v>
      </c>
      <c r="I13" s="583">
        <v>6696</v>
      </c>
    </row>
    <row r="14" spans="1:9" ht="50.25" customHeight="1" x14ac:dyDescent="0.2">
      <c r="B14" s="578" t="s">
        <v>2353</v>
      </c>
      <c r="C14" s="581" t="s">
        <v>2370</v>
      </c>
      <c r="D14" s="572">
        <v>7756</v>
      </c>
      <c r="E14" s="580">
        <v>25</v>
      </c>
      <c r="F14" s="581" t="s">
        <v>2373</v>
      </c>
      <c r="G14" s="575" t="s">
        <v>2374</v>
      </c>
      <c r="H14" s="582">
        <v>16000</v>
      </c>
      <c r="I14" s="586">
        <v>738</v>
      </c>
    </row>
    <row r="15" spans="1:9" ht="50.25" customHeight="1" x14ac:dyDescent="0.2">
      <c r="B15" s="578" t="s">
        <v>2353</v>
      </c>
      <c r="C15" s="581" t="s">
        <v>2370</v>
      </c>
      <c r="D15" s="572">
        <v>7756</v>
      </c>
      <c r="E15" s="580">
        <v>31</v>
      </c>
      <c r="F15" s="581" t="s">
        <v>2375</v>
      </c>
      <c r="G15" s="575" t="s">
        <v>2376</v>
      </c>
      <c r="H15" s="582">
        <v>1</v>
      </c>
      <c r="I15" s="587">
        <v>0.1</v>
      </c>
    </row>
    <row r="16" spans="1:9" ht="50.25" customHeight="1" x14ac:dyDescent="0.2">
      <c r="B16" s="578" t="s">
        <v>2353</v>
      </c>
      <c r="C16" s="581" t="s">
        <v>2370</v>
      </c>
      <c r="D16" s="572">
        <v>7744</v>
      </c>
      <c r="E16" s="580">
        <v>41</v>
      </c>
      <c r="F16" s="581" t="s">
        <v>2377</v>
      </c>
      <c r="G16" s="575" t="s">
        <v>2378</v>
      </c>
      <c r="H16" s="582">
        <v>1</v>
      </c>
      <c r="I16" s="583">
        <v>1</v>
      </c>
    </row>
    <row r="17" spans="2:9" ht="50.25" customHeight="1" x14ac:dyDescent="0.2">
      <c r="B17" s="578" t="s">
        <v>2353</v>
      </c>
      <c r="C17" s="581" t="s">
        <v>2370</v>
      </c>
      <c r="D17" s="572">
        <v>7744</v>
      </c>
      <c r="E17" s="580">
        <v>42</v>
      </c>
      <c r="F17" s="581" t="s">
        <v>2379</v>
      </c>
      <c r="G17" s="575" t="s">
        <v>2380</v>
      </c>
      <c r="H17" s="582">
        <v>71000</v>
      </c>
      <c r="I17" s="583">
        <v>71000</v>
      </c>
    </row>
    <row r="18" spans="2:9" ht="50.25" customHeight="1" x14ac:dyDescent="0.2">
      <c r="B18" s="578" t="s">
        <v>2353</v>
      </c>
      <c r="C18" s="581" t="s">
        <v>2370</v>
      </c>
      <c r="D18" s="572">
        <v>7744</v>
      </c>
      <c r="E18" s="580">
        <v>43</v>
      </c>
      <c r="F18" s="581" t="s">
        <v>2381</v>
      </c>
      <c r="G18" s="575" t="s">
        <v>2382</v>
      </c>
      <c r="H18" s="582">
        <v>17500</v>
      </c>
      <c r="I18" s="583">
        <v>17500</v>
      </c>
    </row>
    <row r="19" spans="2:9" ht="50.25" customHeight="1" x14ac:dyDescent="0.2">
      <c r="B19" s="578" t="s">
        <v>2353</v>
      </c>
      <c r="C19" s="581" t="s">
        <v>2370</v>
      </c>
      <c r="D19" s="572">
        <v>7752</v>
      </c>
      <c r="E19" s="580">
        <v>44</v>
      </c>
      <c r="F19" s="581" t="s">
        <v>2383</v>
      </c>
      <c r="G19" s="575" t="s">
        <v>2384</v>
      </c>
      <c r="H19" s="584">
        <v>1</v>
      </c>
      <c r="I19" s="585">
        <v>1</v>
      </c>
    </row>
    <row r="20" spans="2:9" ht="99" customHeight="1" x14ac:dyDescent="0.2">
      <c r="B20" s="578" t="s">
        <v>2353</v>
      </c>
      <c r="C20" s="581" t="s">
        <v>2370</v>
      </c>
      <c r="D20" s="572">
        <v>7745</v>
      </c>
      <c r="E20" s="580">
        <v>45</v>
      </c>
      <c r="F20" s="581" t="s">
        <v>2385</v>
      </c>
      <c r="G20" s="575" t="s">
        <v>2386</v>
      </c>
      <c r="H20" s="582">
        <v>15000</v>
      </c>
      <c r="I20" s="583">
        <v>15000</v>
      </c>
    </row>
    <row r="21" spans="2:9" ht="50.25" customHeight="1" x14ac:dyDescent="0.2">
      <c r="B21" s="578" t="s">
        <v>2353</v>
      </c>
      <c r="C21" s="581" t="s">
        <v>2370</v>
      </c>
      <c r="D21" s="572">
        <v>7745</v>
      </c>
      <c r="E21" s="580">
        <v>46</v>
      </c>
      <c r="F21" s="581" t="s">
        <v>2387</v>
      </c>
      <c r="G21" s="575" t="s">
        <v>2388</v>
      </c>
      <c r="H21" s="582">
        <v>4500</v>
      </c>
      <c r="I21" s="583">
        <v>0</v>
      </c>
    </row>
    <row r="22" spans="2:9" ht="50.25" customHeight="1" x14ac:dyDescent="0.2">
      <c r="B22" s="578" t="s">
        <v>2353</v>
      </c>
      <c r="C22" s="581" t="s">
        <v>2370</v>
      </c>
      <c r="D22" s="572">
        <v>7744</v>
      </c>
      <c r="E22" s="580">
        <v>47</v>
      </c>
      <c r="F22" s="581" t="s">
        <v>2389</v>
      </c>
      <c r="G22" s="575" t="s">
        <v>2390</v>
      </c>
      <c r="H22" s="582">
        <v>8300</v>
      </c>
      <c r="I22" s="583">
        <v>8300</v>
      </c>
    </row>
    <row r="23" spans="2:9" ht="50.25" customHeight="1" x14ac:dyDescent="0.2">
      <c r="B23" s="578" t="s">
        <v>2353</v>
      </c>
      <c r="C23" s="581" t="s">
        <v>2370</v>
      </c>
      <c r="D23" s="572">
        <v>7770</v>
      </c>
      <c r="E23" s="580">
        <v>49</v>
      </c>
      <c r="F23" s="581" t="s">
        <v>2391</v>
      </c>
      <c r="G23" s="575" t="s">
        <v>2392</v>
      </c>
      <c r="H23" s="582">
        <v>20</v>
      </c>
      <c r="I23" s="583">
        <v>20</v>
      </c>
    </row>
    <row r="24" spans="2:9" ht="50.25" customHeight="1" x14ac:dyDescent="0.2">
      <c r="B24" s="578" t="s">
        <v>2353</v>
      </c>
      <c r="C24" s="581" t="s">
        <v>2370</v>
      </c>
      <c r="D24" s="572">
        <v>7745</v>
      </c>
      <c r="E24" s="580">
        <v>50</v>
      </c>
      <c r="F24" s="581" t="s">
        <v>2393</v>
      </c>
      <c r="G24" s="575" t="s">
        <v>2394</v>
      </c>
      <c r="H24" s="584">
        <v>1</v>
      </c>
      <c r="I24" s="585">
        <v>1</v>
      </c>
    </row>
    <row r="25" spans="2:9" ht="50.25" customHeight="1" x14ac:dyDescent="0.2">
      <c r="B25" s="578" t="s">
        <v>2353</v>
      </c>
      <c r="C25" s="581" t="s">
        <v>2370</v>
      </c>
      <c r="D25" s="572">
        <v>7745</v>
      </c>
      <c r="E25" s="580">
        <v>51</v>
      </c>
      <c r="F25" s="581" t="s">
        <v>2395</v>
      </c>
      <c r="G25" s="575" t="s">
        <v>2396</v>
      </c>
      <c r="H25" s="584">
        <v>1</v>
      </c>
      <c r="I25" s="585">
        <v>1</v>
      </c>
    </row>
    <row r="26" spans="2:9" ht="50.25" customHeight="1" x14ac:dyDescent="0.2">
      <c r="B26" s="578" t="s">
        <v>2353</v>
      </c>
      <c r="C26" s="581" t="s">
        <v>2370</v>
      </c>
      <c r="D26" s="572">
        <v>7745</v>
      </c>
      <c r="E26" s="580">
        <v>54</v>
      </c>
      <c r="F26" s="581" t="s">
        <v>2397</v>
      </c>
      <c r="G26" s="575" t="s">
        <v>2398</v>
      </c>
      <c r="H26" s="582">
        <v>1</v>
      </c>
      <c r="I26" s="583">
        <v>1</v>
      </c>
    </row>
    <row r="27" spans="2:9" ht="50.25" customHeight="1" x14ac:dyDescent="0.2">
      <c r="B27" s="578" t="s">
        <v>2353</v>
      </c>
      <c r="C27" s="581" t="s">
        <v>2370</v>
      </c>
      <c r="D27" s="572">
        <v>7752</v>
      </c>
      <c r="E27" s="580">
        <v>55</v>
      </c>
      <c r="F27" s="581" t="s">
        <v>2399</v>
      </c>
      <c r="G27" s="575" t="s">
        <v>2400</v>
      </c>
      <c r="H27" s="582">
        <v>1</v>
      </c>
      <c r="I27" s="583">
        <v>1</v>
      </c>
    </row>
    <row r="28" spans="2:9" ht="50.25" customHeight="1" x14ac:dyDescent="0.2">
      <c r="B28" s="578" t="s">
        <v>2353</v>
      </c>
      <c r="C28" s="581" t="s">
        <v>2370</v>
      </c>
      <c r="D28" s="572">
        <v>7771</v>
      </c>
      <c r="E28" s="580">
        <v>57</v>
      </c>
      <c r="F28" s="581" t="s">
        <v>2401</v>
      </c>
      <c r="G28" s="575" t="s">
        <v>2402</v>
      </c>
      <c r="H28" s="582">
        <v>1</v>
      </c>
      <c r="I28" s="583">
        <v>1</v>
      </c>
    </row>
    <row r="29" spans="2:9" ht="50.25" customHeight="1" x14ac:dyDescent="0.2">
      <c r="B29" s="578" t="s">
        <v>2353</v>
      </c>
      <c r="C29" s="581" t="s">
        <v>2370</v>
      </c>
      <c r="D29" s="572">
        <v>7771</v>
      </c>
      <c r="E29" s="580">
        <v>58</v>
      </c>
      <c r="F29" s="581" t="s">
        <v>2403</v>
      </c>
      <c r="G29" s="575" t="s">
        <v>2404</v>
      </c>
      <c r="H29" s="584">
        <v>0.48</v>
      </c>
      <c r="I29" s="584">
        <v>0.48</v>
      </c>
    </row>
    <row r="30" spans="2:9" ht="50.25" customHeight="1" x14ac:dyDescent="0.2">
      <c r="B30" s="578" t="s">
        <v>2353</v>
      </c>
      <c r="C30" s="581" t="s">
        <v>2370</v>
      </c>
      <c r="D30" s="572">
        <v>7771</v>
      </c>
      <c r="E30" s="580">
        <v>58</v>
      </c>
      <c r="F30" s="581" t="s">
        <v>2403</v>
      </c>
      <c r="G30" s="575" t="s">
        <v>2405</v>
      </c>
      <c r="H30" s="582">
        <v>4847</v>
      </c>
      <c r="I30" s="582">
        <v>4847</v>
      </c>
    </row>
    <row r="31" spans="2:9" ht="50.25" customHeight="1" x14ac:dyDescent="0.2">
      <c r="B31" s="578" t="s">
        <v>2353</v>
      </c>
      <c r="C31" s="581" t="s">
        <v>2370</v>
      </c>
      <c r="D31" s="572">
        <v>7771</v>
      </c>
      <c r="E31" s="580">
        <v>59</v>
      </c>
      <c r="F31" s="581" t="s">
        <v>2406</v>
      </c>
      <c r="G31" s="575" t="s">
        <v>2407</v>
      </c>
      <c r="H31" s="584">
        <v>0.4</v>
      </c>
      <c r="I31" s="588">
        <v>4.4699999999999997E-2</v>
      </c>
    </row>
    <row r="32" spans="2:9" ht="50.25" customHeight="1" x14ac:dyDescent="0.2">
      <c r="B32" s="578" t="s">
        <v>2353</v>
      </c>
      <c r="C32" s="581" t="s">
        <v>2370</v>
      </c>
      <c r="D32" s="572">
        <v>7771</v>
      </c>
      <c r="E32" s="580">
        <v>59</v>
      </c>
      <c r="F32" s="581" t="s">
        <v>2406</v>
      </c>
      <c r="G32" s="575" t="s">
        <v>2408</v>
      </c>
      <c r="H32" s="582">
        <v>2.5609999999999999</v>
      </c>
      <c r="I32" s="583">
        <v>286</v>
      </c>
    </row>
    <row r="33" spans="2:9" ht="50.25" customHeight="1" x14ac:dyDescent="0.2">
      <c r="B33" s="578" t="s">
        <v>2353</v>
      </c>
      <c r="C33" s="581" t="s">
        <v>2370</v>
      </c>
      <c r="D33" s="572">
        <v>7770</v>
      </c>
      <c r="E33" s="580">
        <v>60</v>
      </c>
      <c r="F33" s="581" t="s">
        <v>2409</v>
      </c>
      <c r="G33" s="575" t="s">
        <v>2410</v>
      </c>
      <c r="H33" s="584">
        <v>0.96</v>
      </c>
      <c r="I33" s="584">
        <v>0.96</v>
      </c>
    </row>
    <row r="34" spans="2:9" ht="50.25" customHeight="1" x14ac:dyDescent="0.2">
      <c r="B34" s="578" t="s">
        <v>2353</v>
      </c>
      <c r="C34" s="581" t="s">
        <v>2370</v>
      </c>
      <c r="D34" s="572">
        <v>7770</v>
      </c>
      <c r="E34" s="580">
        <v>60</v>
      </c>
      <c r="F34" s="581" t="s">
        <v>2409</v>
      </c>
      <c r="G34" s="575" t="s">
        <v>2411</v>
      </c>
      <c r="H34" s="582">
        <v>51000</v>
      </c>
      <c r="I34" s="583">
        <v>51000</v>
      </c>
    </row>
    <row r="35" spans="2:9" ht="50.25" customHeight="1" x14ac:dyDescent="0.2">
      <c r="B35" s="578" t="s">
        <v>2353</v>
      </c>
      <c r="C35" s="579" t="s">
        <v>2354</v>
      </c>
      <c r="D35" s="572">
        <v>7770</v>
      </c>
      <c r="E35" s="580">
        <v>61</v>
      </c>
      <c r="F35" s="581" t="s">
        <v>2412</v>
      </c>
      <c r="G35" s="575" t="s">
        <v>2413</v>
      </c>
      <c r="H35" s="589">
        <v>200000</v>
      </c>
      <c r="I35" s="590">
        <v>200000</v>
      </c>
    </row>
    <row r="36" spans="2:9" ht="50.25" customHeight="1" x14ac:dyDescent="0.2">
      <c r="B36" s="578" t="s">
        <v>2353</v>
      </c>
      <c r="C36" s="579" t="s">
        <v>2354</v>
      </c>
      <c r="D36" s="572">
        <v>7770</v>
      </c>
      <c r="E36" s="580">
        <v>61</v>
      </c>
      <c r="F36" s="581" t="s">
        <v>2412</v>
      </c>
      <c r="G36" s="575" t="s">
        <v>2414</v>
      </c>
      <c r="H36" s="582">
        <v>92500</v>
      </c>
      <c r="I36" s="583">
        <v>92500</v>
      </c>
    </row>
    <row r="37" spans="2:9" ht="50.25" customHeight="1" x14ac:dyDescent="0.2">
      <c r="B37" s="578" t="s">
        <v>2353</v>
      </c>
      <c r="C37" s="581" t="s">
        <v>2370</v>
      </c>
      <c r="D37" s="572">
        <v>7565</v>
      </c>
      <c r="E37" s="580">
        <v>62</v>
      </c>
      <c r="F37" s="581" t="s">
        <v>2415</v>
      </c>
      <c r="G37" s="575" t="s">
        <v>2416</v>
      </c>
      <c r="H37" s="584">
        <v>1</v>
      </c>
      <c r="I37" s="588">
        <v>0.18160000000000001</v>
      </c>
    </row>
    <row r="38" spans="2:9" ht="50.25" customHeight="1" x14ac:dyDescent="0.2">
      <c r="B38" s="578" t="s">
        <v>2353</v>
      </c>
      <c r="C38" s="581" t="s">
        <v>2370</v>
      </c>
      <c r="D38" s="572">
        <v>7565</v>
      </c>
      <c r="E38" s="580">
        <v>62</v>
      </c>
      <c r="F38" s="581" t="s">
        <v>2415</v>
      </c>
      <c r="G38" s="575" t="s">
        <v>2417</v>
      </c>
      <c r="H38" s="582">
        <v>6</v>
      </c>
      <c r="I38" s="583">
        <v>0</v>
      </c>
    </row>
    <row r="39" spans="2:9" ht="50.25" customHeight="1" x14ac:dyDescent="0.2">
      <c r="B39" s="578" t="s">
        <v>2353</v>
      </c>
      <c r="C39" s="581" t="s">
        <v>2370</v>
      </c>
      <c r="D39" s="572">
        <v>7565</v>
      </c>
      <c r="E39" s="580">
        <v>62</v>
      </c>
      <c r="F39" s="581" t="s">
        <v>2415</v>
      </c>
      <c r="G39" s="575" t="s">
        <v>2418</v>
      </c>
      <c r="H39" s="584">
        <v>0.6</v>
      </c>
      <c r="I39" s="585">
        <v>0.6</v>
      </c>
    </row>
    <row r="40" spans="2:9" ht="50.25" customHeight="1" x14ac:dyDescent="0.2">
      <c r="B40" s="578" t="s">
        <v>2353</v>
      </c>
      <c r="C40" s="581" t="s">
        <v>2370</v>
      </c>
      <c r="D40" s="572">
        <v>7565</v>
      </c>
      <c r="E40" s="580">
        <v>62</v>
      </c>
      <c r="F40" s="581" t="s">
        <v>2415</v>
      </c>
      <c r="G40" s="575" t="s">
        <v>2419</v>
      </c>
      <c r="H40" s="582">
        <v>6</v>
      </c>
      <c r="I40" s="583">
        <v>2</v>
      </c>
    </row>
    <row r="41" spans="2:9" ht="50.25" customHeight="1" x14ac:dyDescent="0.2">
      <c r="B41" s="578" t="s">
        <v>2353</v>
      </c>
      <c r="C41" s="581" t="s">
        <v>2370</v>
      </c>
      <c r="D41" s="572">
        <v>7749</v>
      </c>
      <c r="E41" s="580">
        <v>63</v>
      </c>
      <c r="F41" s="581" t="s">
        <v>2420</v>
      </c>
      <c r="G41" s="575" t="s">
        <v>2421</v>
      </c>
      <c r="H41" s="582">
        <v>1</v>
      </c>
      <c r="I41" s="583">
        <v>0.2</v>
      </c>
    </row>
    <row r="42" spans="2:9" ht="50.25" customHeight="1" x14ac:dyDescent="0.2">
      <c r="B42" s="578" t="s">
        <v>2353</v>
      </c>
      <c r="C42" s="581" t="s">
        <v>2370</v>
      </c>
      <c r="D42" s="572">
        <v>7749</v>
      </c>
      <c r="E42" s="580">
        <v>63</v>
      </c>
      <c r="F42" s="581" t="s">
        <v>2420</v>
      </c>
      <c r="G42" s="575" t="s">
        <v>2422</v>
      </c>
      <c r="H42" s="582">
        <v>151418</v>
      </c>
      <c r="I42" s="586">
        <v>8731</v>
      </c>
    </row>
    <row r="43" spans="2:9" ht="50.25" customHeight="1" x14ac:dyDescent="0.2">
      <c r="B43" s="578" t="s">
        <v>2353</v>
      </c>
      <c r="C43" s="581" t="s">
        <v>2370</v>
      </c>
      <c r="D43" s="572">
        <v>7745</v>
      </c>
      <c r="E43" s="580">
        <v>64</v>
      </c>
      <c r="F43" s="581" t="s">
        <v>2423</v>
      </c>
      <c r="G43" s="575" t="s">
        <v>2424</v>
      </c>
      <c r="H43" s="584">
        <v>1</v>
      </c>
      <c r="I43" s="585">
        <v>1</v>
      </c>
    </row>
    <row r="44" spans="2:9" ht="50.25" customHeight="1" x14ac:dyDescent="0.2">
      <c r="B44" s="578" t="s">
        <v>2353</v>
      </c>
      <c r="C44" s="581" t="s">
        <v>2370</v>
      </c>
      <c r="D44" s="572">
        <v>7753</v>
      </c>
      <c r="E44" s="580">
        <v>73</v>
      </c>
      <c r="F44" s="581" t="s">
        <v>2425</v>
      </c>
      <c r="G44" s="575" t="s">
        <v>2426</v>
      </c>
      <c r="H44" s="582">
        <v>70046</v>
      </c>
      <c r="I44" s="586">
        <v>5875</v>
      </c>
    </row>
    <row r="45" spans="2:9" ht="50.25" customHeight="1" x14ac:dyDescent="0.2">
      <c r="B45" s="578" t="s">
        <v>2353</v>
      </c>
      <c r="C45" s="579" t="s">
        <v>2427</v>
      </c>
      <c r="D45" s="572">
        <v>7740</v>
      </c>
      <c r="E45" s="580">
        <v>110</v>
      </c>
      <c r="F45" s="581" t="s">
        <v>2428</v>
      </c>
      <c r="G45" s="575" t="s">
        <v>2429</v>
      </c>
      <c r="H45" s="582">
        <v>2.4540000000000002</v>
      </c>
      <c r="I45" s="583">
        <v>271</v>
      </c>
    </row>
    <row r="46" spans="2:9" ht="50.25" customHeight="1" x14ac:dyDescent="0.2">
      <c r="B46" s="578" t="s">
        <v>2353</v>
      </c>
      <c r="C46" s="579" t="s">
        <v>2427</v>
      </c>
      <c r="D46" s="572">
        <v>7740</v>
      </c>
      <c r="E46" s="580">
        <v>113</v>
      </c>
      <c r="F46" s="581" t="s">
        <v>2430</v>
      </c>
      <c r="G46" s="575" t="s">
        <v>2431</v>
      </c>
      <c r="H46" s="582">
        <v>27538</v>
      </c>
      <c r="I46" s="582">
        <v>225</v>
      </c>
    </row>
    <row r="47" spans="2:9" ht="50.25" customHeight="1" x14ac:dyDescent="0.2">
      <c r="B47" s="578" t="s">
        <v>2353</v>
      </c>
      <c r="C47" s="579" t="s">
        <v>2427</v>
      </c>
      <c r="D47" s="572">
        <v>7740</v>
      </c>
      <c r="E47" s="580">
        <v>114</v>
      </c>
      <c r="F47" s="581" t="s">
        <v>2432</v>
      </c>
      <c r="G47" s="575" t="s">
        <v>2433</v>
      </c>
      <c r="H47" s="584">
        <v>1</v>
      </c>
      <c r="I47" s="588">
        <v>0.13</v>
      </c>
    </row>
    <row r="48" spans="2:9" ht="50.25" customHeight="1" x14ac:dyDescent="0.2">
      <c r="B48" s="578" t="s">
        <v>2353</v>
      </c>
      <c r="C48" s="579" t="s">
        <v>2427</v>
      </c>
      <c r="D48" s="572">
        <v>7740</v>
      </c>
      <c r="E48" s="580">
        <v>114</v>
      </c>
      <c r="F48" s="581" t="s">
        <v>2432</v>
      </c>
      <c r="G48" s="575" t="s">
        <v>2434</v>
      </c>
      <c r="H48" s="582">
        <v>216940</v>
      </c>
      <c r="I48" s="582">
        <v>28202</v>
      </c>
    </row>
    <row r="49" spans="2:9" ht="50.25" customHeight="1" x14ac:dyDescent="0.2">
      <c r="B49" s="578" t="s">
        <v>2353</v>
      </c>
      <c r="C49" s="579" t="s">
        <v>2427</v>
      </c>
      <c r="D49" s="572">
        <v>7740</v>
      </c>
      <c r="E49" s="580">
        <v>114</v>
      </c>
      <c r="F49" s="581" t="s">
        <v>2432</v>
      </c>
      <c r="G49" s="575" t="s">
        <v>2435</v>
      </c>
      <c r="H49" s="582">
        <v>99600</v>
      </c>
      <c r="I49" s="583">
        <v>15840</v>
      </c>
    </row>
    <row r="50" spans="2:9" ht="50.25" customHeight="1" x14ac:dyDescent="0.2">
      <c r="B50" s="578" t="s">
        <v>2436</v>
      </c>
      <c r="C50" s="579" t="s">
        <v>2437</v>
      </c>
      <c r="D50" s="572">
        <v>7564</v>
      </c>
      <c r="E50" s="580">
        <v>364</v>
      </c>
      <c r="F50" s="581" t="s">
        <v>2438</v>
      </c>
      <c r="G50" s="575" t="s">
        <v>2439</v>
      </c>
      <c r="H50" s="584">
        <v>1</v>
      </c>
      <c r="I50" s="585">
        <v>1</v>
      </c>
    </row>
    <row r="51" spans="2:9" ht="50.25" customHeight="1" x14ac:dyDescent="0.2">
      <c r="B51" s="578" t="s">
        <v>2440</v>
      </c>
      <c r="C51" s="579" t="s">
        <v>2441</v>
      </c>
      <c r="D51" s="572">
        <v>7741</v>
      </c>
      <c r="E51" s="580">
        <v>411</v>
      </c>
      <c r="F51" s="581" t="s">
        <v>2442</v>
      </c>
      <c r="G51" s="575" t="s">
        <v>2443</v>
      </c>
      <c r="H51" s="584">
        <v>1</v>
      </c>
      <c r="I51" s="585">
        <v>1</v>
      </c>
    </row>
    <row r="52" spans="2:9" ht="50.25" customHeight="1" x14ac:dyDescent="0.2">
      <c r="B52" s="578" t="s">
        <v>2440</v>
      </c>
      <c r="C52" s="579" t="s">
        <v>2441</v>
      </c>
      <c r="D52" s="572">
        <v>7741</v>
      </c>
      <c r="E52" s="580">
        <v>412</v>
      </c>
      <c r="F52" s="581" t="s">
        <v>2444</v>
      </c>
      <c r="G52" s="575" t="s">
        <v>2445</v>
      </c>
      <c r="H52" s="584">
        <v>1</v>
      </c>
      <c r="I52" s="583" t="s">
        <v>2446</v>
      </c>
    </row>
    <row r="53" spans="2:9" ht="50.25" customHeight="1" x14ac:dyDescent="0.2">
      <c r="B53" s="578" t="s">
        <v>2440</v>
      </c>
      <c r="C53" s="579" t="s">
        <v>2441</v>
      </c>
      <c r="D53" s="572">
        <v>7733</v>
      </c>
      <c r="E53" s="580">
        <v>481</v>
      </c>
      <c r="F53" s="581" t="s">
        <v>2447</v>
      </c>
      <c r="G53" s="575" t="s">
        <v>2448</v>
      </c>
      <c r="H53" s="582">
        <v>92</v>
      </c>
      <c r="I53" s="583">
        <v>92</v>
      </c>
    </row>
    <row r="54" spans="2:9" ht="50.25" customHeight="1" x14ac:dyDescent="0.2">
      <c r="B54" s="578" t="s">
        <v>2440</v>
      </c>
      <c r="C54" s="579" t="s">
        <v>2441</v>
      </c>
      <c r="D54" s="572">
        <v>7733</v>
      </c>
      <c r="E54" s="580">
        <v>484</v>
      </c>
      <c r="F54" s="581" t="s">
        <v>2449</v>
      </c>
      <c r="G54" s="575" t="s">
        <v>2450</v>
      </c>
      <c r="H54" s="584">
        <v>0.43</v>
      </c>
      <c r="I54" s="585">
        <v>0.43</v>
      </c>
    </row>
    <row r="55" spans="2:9" ht="50.25" customHeight="1" x14ac:dyDescent="0.2">
      <c r="B55" s="578" t="s">
        <v>2440</v>
      </c>
      <c r="C55" s="579" t="s">
        <v>2441</v>
      </c>
      <c r="D55" s="572">
        <v>7748</v>
      </c>
      <c r="E55" s="580">
        <v>513</v>
      </c>
      <c r="F55" s="581" t="s">
        <v>2451</v>
      </c>
      <c r="G55" s="575" t="s">
        <v>2452</v>
      </c>
      <c r="H55" s="584">
        <v>1</v>
      </c>
      <c r="I55" s="585">
        <v>1</v>
      </c>
    </row>
    <row r="56" spans="2:9" ht="50.25" customHeight="1" x14ac:dyDescent="0.2">
      <c r="B56" s="578" t="s">
        <v>2440</v>
      </c>
      <c r="C56" s="579" t="s">
        <v>2441</v>
      </c>
      <c r="D56" s="572">
        <v>7748</v>
      </c>
      <c r="E56" s="580">
        <v>519</v>
      </c>
      <c r="F56" s="581" t="s">
        <v>2453</v>
      </c>
      <c r="G56" s="575" t="s">
        <v>2454</v>
      </c>
      <c r="H56" s="584">
        <v>1</v>
      </c>
      <c r="I56" s="585">
        <v>1</v>
      </c>
    </row>
    <row r="57" spans="2:9" ht="50.25" customHeight="1" x14ac:dyDescent="0.2">
      <c r="B57" s="578" t="s">
        <v>2440</v>
      </c>
      <c r="C57" s="579" t="s">
        <v>2441</v>
      </c>
      <c r="D57" s="572">
        <v>7735</v>
      </c>
      <c r="E57" s="580">
        <v>545</v>
      </c>
      <c r="F57" s="581" t="s">
        <v>2455</v>
      </c>
      <c r="G57" s="575" t="s">
        <v>2456</v>
      </c>
      <c r="H57" s="582">
        <v>20</v>
      </c>
      <c r="I57" s="583">
        <v>20</v>
      </c>
    </row>
    <row r="58" spans="2:9" ht="50.25" customHeight="1" thickBot="1" x14ac:dyDescent="0.25">
      <c r="B58" s="578" t="s">
        <v>2440</v>
      </c>
      <c r="C58" s="579" t="s">
        <v>2441</v>
      </c>
      <c r="D58" s="591">
        <v>7735</v>
      </c>
      <c r="E58" s="592">
        <v>546</v>
      </c>
      <c r="F58" s="593" t="s">
        <v>2457</v>
      </c>
      <c r="G58" s="575" t="s">
        <v>2458</v>
      </c>
      <c r="H58" s="594">
        <v>100</v>
      </c>
      <c r="I58" s="595">
        <v>10</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57FE3-F7D9-488A-8F49-8ADE5C0B7DF6}">
  <sheetPr>
    <tabColor theme="0" tint="-0.14999847407452621"/>
  </sheetPr>
  <dimension ref="A1:Q59"/>
  <sheetViews>
    <sheetView showGridLines="0" zoomScale="70" zoomScaleNormal="70" workbookViewId="0"/>
  </sheetViews>
  <sheetFormatPr baseColWidth="10" defaultColWidth="13.140625" defaultRowHeight="15" x14ac:dyDescent="0.25"/>
  <cols>
    <col min="2" max="2" width="29.7109375" style="541" bestFit="1" customWidth="1"/>
    <col min="3" max="3" width="106.85546875" customWidth="1"/>
    <col min="4" max="4" width="48.140625" style="561" bestFit="1" customWidth="1"/>
    <col min="5" max="5" width="32.85546875" style="561" bestFit="1" customWidth="1"/>
    <col min="6" max="7" width="32.85546875" style="561" customWidth="1"/>
    <col min="8" max="8" width="17.7109375" style="561" bestFit="1" customWidth="1"/>
    <col min="9" max="9" width="28.85546875" customWidth="1"/>
    <col min="10" max="10" width="29.140625" customWidth="1"/>
    <col min="11" max="11" width="18.85546875" customWidth="1"/>
    <col min="12" max="12" width="23.42578125" bestFit="1" customWidth="1"/>
    <col min="13" max="13" width="21.140625" customWidth="1"/>
    <col min="14" max="14" width="12.5703125" bestFit="1" customWidth="1"/>
    <col min="15" max="15" width="27.5703125" customWidth="1"/>
    <col min="16" max="16" width="27.7109375" customWidth="1"/>
    <col min="17" max="17" width="12.5703125" bestFit="1" customWidth="1"/>
  </cols>
  <sheetData>
    <row r="1" spans="1:17" s="259" customFormat="1" ht="36" customHeight="1" x14ac:dyDescent="0.25">
      <c r="C1" s="258"/>
      <c r="D1" s="258"/>
    </row>
    <row r="2" spans="1:17" ht="18" customHeight="1" x14ac:dyDescent="0.25">
      <c r="B2" s="700"/>
      <c r="C2" s="701" t="s">
        <v>2296</v>
      </c>
      <c r="D2" s="702"/>
      <c r="E2" s="702"/>
      <c r="F2" s="702"/>
      <c r="G2" s="702"/>
      <c r="H2" s="702"/>
      <c r="I2" s="702"/>
      <c r="J2" s="702"/>
      <c r="K2" s="702"/>
      <c r="L2" s="702"/>
      <c r="M2" s="702"/>
      <c r="N2" s="702"/>
      <c r="O2" s="702"/>
      <c r="P2" s="702"/>
      <c r="Q2" s="702"/>
    </row>
    <row r="3" spans="1:17" ht="18" customHeight="1" x14ac:dyDescent="0.25">
      <c r="B3" s="700"/>
      <c r="C3" s="701"/>
      <c r="D3" s="702"/>
      <c r="E3" s="702"/>
      <c r="F3" s="702"/>
      <c r="G3" s="702"/>
      <c r="H3" s="702"/>
      <c r="I3" s="702"/>
      <c r="J3" s="702"/>
      <c r="K3" s="702"/>
      <c r="L3" s="702"/>
      <c r="M3" s="702"/>
      <c r="N3" s="702"/>
      <c r="O3" s="702"/>
      <c r="P3" s="702"/>
      <c r="Q3" s="702"/>
    </row>
    <row r="4" spans="1:17" ht="18" customHeight="1" x14ac:dyDescent="0.25">
      <c r="B4" s="700"/>
      <c r="C4" s="701"/>
      <c r="D4" s="702"/>
      <c r="E4" s="702"/>
      <c r="F4" s="702"/>
      <c r="G4" s="702"/>
      <c r="H4" s="702"/>
      <c r="I4" s="702"/>
      <c r="J4" s="702"/>
      <c r="K4" s="702"/>
      <c r="L4" s="702"/>
      <c r="M4" s="702"/>
      <c r="N4" s="702"/>
      <c r="O4" s="702"/>
      <c r="P4" s="702"/>
      <c r="Q4" s="702"/>
    </row>
    <row r="5" spans="1:17" ht="18" customHeight="1" x14ac:dyDescent="0.25">
      <c r="B5" s="700"/>
      <c r="C5" s="701"/>
      <c r="D5" s="702"/>
      <c r="E5" s="702"/>
      <c r="F5" s="702"/>
      <c r="G5" s="702"/>
      <c r="H5" s="702"/>
      <c r="I5" s="702"/>
      <c r="J5" s="702"/>
      <c r="K5" s="702"/>
      <c r="L5" s="702"/>
      <c r="M5" s="702"/>
      <c r="N5" s="702"/>
      <c r="O5" s="702"/>
      <c r="P5" s="702"/>
      <c r="Q5" s="702"/>
    </row>
    <row r="6" spans="1:17" ht="18" customHeight="1" x14ac:dyDescent="0.25">
      <c r="C6" s="542"/>
      <c r="D6" s="542"/>
      <c r="E6" s="542"/>
      <c r="F6" s="542"/>
      <c r="G6" s="542"/>
      <c r="H6" s="542"/>
    </row>
    <row r="7" spans="1:17" x14ac:dyDescent="0.25">
      <c r="B7" s="543" t="s">
        <v>2297</v>
      </c>
      <c r="C7" s="543"/>
      <c r="D7" s="544"/>
      <c r="E7" s="544"/>
      <c r="F7" s="703" t="s">
        <v>2298</v>
      </c>
      <c r="G7" s="703"/>
      <c r="H7" s="703"/>
      <c r="I7" s="703" t="s">
        <v>2299</v>
      </c>
      <c r="J7" s="703"/>
      <c r="K7" s="703"/>
      <c r="L7" s="703" t="s">
        <v>2300</v>
      </c>
      <c r="M7" s="703"/>
      <c r="N7" s="703"/>
      <c r="O7" s="703" t="s">
        <v>2301</v>
      </c>
      <c r="P7" s="703"/>
      <c r="Q7" s="703"/>
    </row>
    <row r="8" spans="1:17" ht="25.5" x14ac:dyDescent="0.25">
      <c r="B8" s="545" t="s">
        <v>2302</v>
      </c>
      <c r="C8" s="545" t="s">
        <v>2303</v>
      </c>
      <c r="D8" s="546" t="s">
        <v>2304</v>
      </c>
      <c r="E8" s="547" t="s">
        <v>2305</v>
      </c>
      <c r="F8" s="548" t="s">
        <v>2306</v>
      </c>
      <c r="G8" s="548" t="s">
        <v>2307</v>
      </c>
      <c r="H8" s="549" t="s">
        <v>2308</v>
      </c>
      <c r="I8" s="548" t="s">
        <v>2306</v>
      </c>
      <c r="J8" s="548" t="s">
        <v>2307</v>
      </c>
      <c r="K8" s="549" t="s">
        <v>2308</v>
      </c>
      <c r="L8" s="548" t="s">
        <v>2306</v>
      </c>
      <c r="M8" s="548" t="s">
        <v>2307</v>
      </c>
      <c r="N8" s="549" t="s">
        <v>2308</v>
      </c>
      <c r="O8" s="548" t="s">
        <v>2306</v>
      </c>
      <c r="P8" s="548" t="s">
        <v>2307</v>
      </c>
      <c r="Q8" s="549" t="s">
        <v>2308</v>
      </c>
    </row>
    <row r="9" spans="1:17" x14ac:dyDescent="0.25">
      <c r="A9" s="550" t="str">
        <f>+CONCATENATE(122,D9)</f>
        <v>1221-100-F001  VA-Recursos distrito</v>
      </c>
      <c r="B9" s="698" t="s">
        <v>678</v>
      </c>
      <c r="C9" s="699"/>
      <c r="D9" s="551" t="s">
        <v>2309</v>
      </c>
      <c r="E9" s="552">
        <v>55573989000</v>
      </c>
      <c r="F9" s="552"/>
      <c r="G9" s="552"/>
      <c r="H9" s="553"/>
      <c r="I9" s="552"/>
      <c r="J9" s="552"/>
      <c r="K9" s="553"/>
      <c r="L9" s="552"/>
      <c r="M9" s="552"/>
      <c r="N9" s="553"/>
      <c r="O9" s="552"/>
      <c r="P9" s="552"/>
      <c r="Q9" s="553" t="str">
        <f>IFERROR((P9/O9),"")</f>
        <v/>
      </c>
    </row>
    <row r="10" spans="1:17" x14ac:dyDescent="0.25">
      <c r="A10" s="550" t="str">
        <f>+CONCATENATE(B10,D10)</f>
        <v>75641-100-F001  VA-Recursos distrito</v>
      </c>
      <c r="B10" s="52">
        <v>7564</v>
      </c>
      <c r="C10" s="50" t="s">
        <v>2310</v>
      </c>
      <c r="D10" s="551" t="s">
        <v>2309</v>
      </c>
      <c r="E10" s="552">
        <v>6521319000</v>
      </c>
      <c r="F10" s="552"/>
      <c r="G10" s="552"/>
      <c r="H10" s="553"/>
      <c r="I10" s="552"/>
      <c r="J10" s="552"/>
      <c r="K10" s="553"/>
      <c r="L10" s="552"/>
      <c r="M10" s="552"/>
      <c r="N10" s="553"/>
      <c r="O10" s="552"/>
      <c r="P10" s="552"/>
      <c r="Q10" s="553" t="str">
        <f t="shared" ref="Q10:Q58" si="0">IFERROR((P10/O10),"")</f>
        <v/>
      </c>
    </row>
    <row r="11" spans="1:17" x14ac:dyDescent="0.25">
      <c r="A11" s="550" t="str">
        <f t="shared" ref="A11:A57" si="1">+CONCATENATE(B11,D11)</f>
        <v>75642-100-I009  VA-SGP propósito general</v>
      </c>
      <c r="B11" s="52">
        <v>7564</v>
      </c>
      <c r="C11" s="50" t="s">
        <v>2310</v>
      </c>
      <c r="D11" s="551" t="s">
        <v>2311</v>
      </c>
      <c r="E11" s="552">
        <v>8590412000</v>
      </c>
      <c r="F11" s="552"/>
      <c r="G11" s="552"/>
      <c r="H11" s="553"/>
      <c r="I11" s="552"/>
      <c r="J11" s="552"/>
      <c r="K11" s="553"/>
      <c r="L11" s="552"/>
      <c r="M11" s="552"/>
      <c r="N11" s="553"/>
      <c r="O11" s="552"/>
      <c r="P11" s="552"/>
      <c r="Q11" s="553" t="str">
        <f t="shared" si="0"/>
        <v/>
      </c>
    </row>
    <row r="12" spans="1:17" x14ac:dyDescent="0.25">
      <c r="A12" s="550" t="str">
        <f t="shared" si="1"/>
        <v>75651-100-F001  VA-Recursos distrito</v>
      </c>
      <c r="B12" s="52">
        <v>7565</v>
      </c>
      <c r="C12" s="50" t="s">
        <v>2312</v>
      </c>
      <c r="D12" s="551" t="s">
        <v>2309</v>
      </c>
      <c r="E12" s="552">
        <v>35265609000</v>
      </c>
      <c r="F12" s="552"/>
      <c r="G12" s="552"/>
      <c r="H12" s="553"/>
      <c r="I12" s="552"/>
      <c r="J12" s="552"/>
      <c r="K12" s="553"/>
      <c r="L12" s="552"/>
      <c r="M12" s="552"/>
      <c r="N12" s="553"/>
      <c r="O12" s="552"/>
      <c r="P12" s="552"/>
      <c r="Q12" s="553" t="str">
        <f t="shared" si="0"/>
        <v/>
      </c>
    </row>
    <row r="13" spans="1:17" x14ac:dyDescent="0.25">
      <c r="A13" s="550" t="str">
        <f t="shared" si="1"/>
        <v>75651-100-I012  VA-Estampilla propersonas mayores</v>
      </c>
      <c r="B13" s="52">
        <v>7565</v>
      </c>
      <c r="C13" s="50" t="s">
        <v>2312</v>
      </c>
      <c r="D13" s="551" t="s">
        <v>2313</v>
      </c>
      <c r="E13" s="552">
        <v>905873000</v>
      </c>
      <c r="F13" s="552"/>
      <c r="G13" s="552"/>
      <c r="H13" s="553"/>
      <c r="I13" s="552"/>
      <c r="J13" s="552"/>
      <c r="K13" s="554"/>
      <c r="L13" s="552"/>
      <c r="M13" s="552"/>
      <c r="N13" s="553"/>
      <c r="O13" s="552"/>
      <c r="P13" s="552"/>
      <c r="Q13" s="553" t="str">
        <f t="shared" si="0"/>
        <v/>
      </c>
    </row>
    <row r="14" spans="1:17" x14ac:dyDescent="0.25">
      <c r="A14" s="550" t="str">
        <f t="shared" si="1"/>
        <v>75651-601-I012  PAS-Estampilla propersonas mayore</v>
      </c>
      <c r="B14" s="52">
        <v>7565</v>
      </c>
      <c r="C14" s="50" t="s">
        <v>2312</v>
      </c>
      <c r="D14" s="551" t="s">
        <v>2314</v>
      </c>
      <c r="E14" s="552">
        <v>810310000</v>
      </c>
      <c r="F14" s="552"/>
      <c r="G14" s="552"/>
      <c r="H14" s="553"/>
      <c r="I14" s="552"/>
      <c r="J14" s="552"/>
      <c r="K14" s="555"/>
      <c r="L14" s="552"/>
      <c r="M14" s="552"/>
      <c r="N14" s="553"/>
      <c r="O14" s="552"/>
      <c r="P14" s="552"/>
      <c r="Q14" s="553" t="str">
        <f t="shared" si="0"/>
        <v/>
      </c>
    </row>
    <row r="15" spans="1:17" x14ac:dyDescent="0.25">
      <c r="A15" s="550" t="str">
        <f t="shared" si="1"/>
        <v>75651-601-I037  PAS-Crédito</v>
      </c>
      <c r="B15" s="52">
        <v>7565</v>
      </c>
      <c r="C15" s="50" t="s">
        <v>2312</v>
      </c>
      <c r="D15" s="551" t="s">
        <v>2315</v>
      </c>
      <c r="E15" s="552">
        <v>2500000000</v>
      </c>
      <c r="F15" s="552"/>
      <c r="G15" s="552"/>
      <c r="H15" s="553"/>
      <c r="I15" s="552"/>
      <c r="J15" s="552"/>
      <c r="K15" s="555"/>
      <c r="L15" s="552"/>
      <c r="M15" s="552"/>
      <c r="N15" s="553"/>
      <c r="O15" s="552"/>
      <c r="P15" s="552"/>
      <c r="Q15" s="553" t="str">
        <f t="shared" si="0"/>
        <v/>
      </c>
    </row>
    <row r="16" spans="1:17" x14ac:dyDescent="0.25">
      <c r="A16" s="550" t="str">
        <f t="shared" si="1"/>
        <v>77301-100-F001  VA-Recursos distrito</v>
      </c>
      <c r="B16" s="52">
        <v>7730</v>
      </c>
      <c r="C16" s="50" t="s">
        <v>2316</v>
      </c>
      <c r="D16" s="551" t="s">
        <v>2309</v>
      </c>
      <c r="E16" s="552">
        <v>2224052000</v>
      </c>
      <c r="F16" s="552"/>
      <c r="G16" s="552"/>
      <c r="H16" s="553"/>
      <c r="I16" s="552"/>
      <c r="J16" s="552"/>
      <c r="K16" s="555"/>
      <c r="L16" s="552"/>
      <c r="M16" s="552"/>
      <c r="N16" s="553"/>
      <c r="O16" s="552"/>
      <c r="P16" s="552"/>
      <c r="Q16" s="553" t="str">
        <f t="shared" si="0"/>
        <v/>
      </c>
    </row>
    <row r="17" spans="1:17" x14ac:dyDescent="0.25">
      <c r="A17" s="550" t="str">
        <f t="shared" si="1"/>
        <v>77331-100-F001  VA-Recursos distrito</v>
      </c>
      <c r="B17" s="52">
        <v>7733</v>
      </c>
      <c r="C17" s="50" t="s">
        <v>2317</v>
      </c>
      <c r="D17" s="551" t="s">
        <v>2309</v>
      </c>
      <c r="E17" s="552">
        <v>4496806000</v>
      </c>
      <c r="F17" s="552"/>
      <c r="G17" s="552"/>
      <c r="H17" s="553"/>
      <c r="I17" s="552"/>
      <c r="J17" s="552"/>
      <c r="K17" s="555"/>
      <c r="L17" s="552"/>
      <c r="M17" s="552"/>
      <c r="N17" s="553"/>
      <c r="O17" s="552"/>
      <c r="P17" s="552"/>
      <c r="Q17" s="553" t="str">
        <f t="shared" si="0"/>
        <v/>
      </c>
    </row>
    <row r="18" spans="1:17" x14ac:dyDescent="0.25">
      <c r="A18" s="550" t="str">
        <f t="shared" si="1"/>
        <v>77351-100-F001  VA-Recursos distrito</v>
      </c>
      <c r="B18" s="52">
        <v>7735</v>
      </c>
      <c r="C18" s="50" t="s">
        <v>2318</v>
      </c>
      <c r="D18" s="551" t="s">
        <v>2309</v>
      </c>
      <c r="E18" s="552">
        <v>6002591000</v>
      </c>
      <c r="F18" s="552"/>
      <c r="G18" s="552"/>
      <c r="H18" s="553"/>
      <c r="I18" s="552"/>
      <c r="J18" s="552"/>
      <c r="K18" s="555"/>
      <c r="L18" s="552"/>
      <c r="M18" s="552"/>
      <c r="N18" s="553"/>
      <c r="O18" s="552"/>
      <c r="P18" s="552"/>
      <c r="Q18" s="553"/>
    </row>
    <row r="19" spans="1:17" x14ac:dyDescent="0.25">
      <c r="A19" s="550" t="str">
        <f t="shared" si="1"/>
        <v>77401-100-F001  VA-Recursos distrito</v>
      </c>
      <c r="B19" s="52">
        <v>7740</v>
      </c>
      <c r="C19" s="50" t="s">
        <v>2319</v>
      </c>
      <c r="D19" s="551" t="s">
        <v>2309</v>
      </c>
      <c r="E19" s="552">
        <v>12568817000</v>
      </c>
      <c r="F19" s="552"/>
      <c r="G19" s="552"/>
      <c r="H19" s="553"/>
      <c r="I19" s="552"/>
      <c r="J19" s="552"/>
      <c r="K19" s="553"/>
      <c r="L19" s="552"/>
      <c r="M19" s="552"/>
      <c r="N19" s="553"/>
      <c r="O19" s="552"/>
      <c r="P19" s="552"/>
      <c r="Q19" s="553" t="str">
        <f t="shared" si="0"/>
        <v/>
      </c>
    </row>
    <row r="20" spans="1:17" x14ac:dyDescent="0.25">
      <c r="A20" s="550" t="str">
        <f t="shared" si="1"/>
        <v>77411-100-F001  VA-Recursos distrito</v>
      </c>
      <c r="B20" s="52">
        <v>7741</v>
      </c>
      <c r="C20" s="50" t="s">
        <v>2320</v>
      </c>
      <c r="D20" s="551" t="s">
        <v>2309</v>
      </c>
      <c r="E20" s="552">
        <v>36036000000</v>
      </c>
      <c r="F20" s="552"/>
      <c r="G20" s="552"/>
      <c r="H20" s="553"/>
      <c r="I20" s="552"/>
      <c r="J20" s="552"/>
      <c r="K20" s="553"/>
      <c r="L20" s="552"/>
      <c r="M20" s="552"/>
      <c r="N20" s="553"/>
      <c r="O20" s="552"/>
      <c r="P20" s="552"/>
      <c r="Q20" s="553" t="str">
        <f t="shared" si="0"/>
        <v/>
      </c>
    </row>
    <row r="21" spans="1:17" x14ac:dyDescent="0.25">
      <c r="A21" s="550" t="str">
        <f t="shared" si="1"/>
        <v>77411-100-I012  VA-Estampilla propersonas mayores</v>
      </c>
      <c r="B21" s="52">
        <v>7741</v>
      </c>
      <c r="C21" s="50" t="s">
        <v>2320</v>
      </c>
      <c r="D21" s="556" t="s">
        <v>2313</v>
      </c>
      <c r="E21" s="552">
        <v>800000000</v>
      </c>
      <c r="F21" s="552"/>
      <c r="G21" s="552"/>
      <c r="H21" s="553"/>
      <c r="I21" s="552"/>
      <c r="J21" s="552"/>
      <c r="K21" s="553"/>
      <c r="L21" s="552"/>
      <c r="M21" s="552"/>
      <c r="N21" s="553"/>
      <c r="O21" s="552"/>
      <c r="P21" s="552"/>
      <c r="Q21" s="553" t="str">
        <f t="shared" si="0"/>
        <v/>
      </c>
    </row>
    <row r="22" spans="1:17" x14ac:dyDescent="0.25">
      <c r="A22" s="550" t="str">
        <f t="shared" si="1"/>
        <v>77441-100-F001  VA-Recursos distrito</v>
      </c>
      <c r="B22" s="52">
        <v>7744</v>
      </c>
      <c r="C22" s="50" t="s">
        <v>2321</v>
      </c>
      <c r="D22" s="551" t="s">
        <v>2309</v>
      </c>
      <c r="E22" s="552">
        <v>36376369000</v>
      </c>
      <c r="F22" s="552"/>
      <c r="G22" s="552"/>
      <c r="H22" s="553"/>
      <c r="I22" s="552"/>
      <c r="J22" s="552"/>
      <c r="K22" s="553"/>
      <c r="L22" s="552"/>
      <c r="M22" s="552"/>
      <c r="N22" s="553"/>
      <c r="O22" s="552"/>
      <c r="P22" s="552"/>
      <c r="Q22" s="553" t="str">
        <f t="shared" si="0"/>
        <v/>
      </c>
    </row>
    <row r="23" spans="1:17" x14ac:dyDescent="0.25">
      <c r="A23" s="550" t="str">
        <f t="shared" si="1"/>
        <v>77441-200-I049  RB-SGP propósito general</v>
      </c>
      <c r="B23" s="52">
        <v>7744</v>
      </c>
      <c r="C23" s="50" t="s">
        <v>2321</v>
      </c>
      <c r="D23" s="551" t="s">
        <v>2322</v>
      </c>
      <c r="E23" s="552">
        <v>2356000</v>
      </c>
      <c r="F23" s="552"/>
      <c r="G23" s="552"/>
      <c r="H23" s="553"/>
      <c r="I23" s="552"/>
      <c r="J23" s="552"/>
      <c r="K23" s="553"/>
      <c r="L23" s="552"/>
      <c r="M23" s="552"/>
      <c r="N23" s="553"/>
      <c r="O23" s="552"/>
      <c r="P23" s="552"/>
      <c r="Q23" s="553"/>
    </row>
    <row r="24" spans="1:17" x14ac:dyDescent="0.25">
      <c r="A24" s="550" t="str">
        <f t="shared" si="1"/>
        <v>77441-400-I023  RF-SGP propósito general</v>
      </c>
      <c r="B24" s="52">
        <v>7744</v>
      </c>
      <c r="C24" s="50" t="s">
        <v>2321</v>
      </c>
      <c r="D24" s="551" t="s">
        <v>2323</v>
      </c>
      <c r="E24" s="552">
        <v>9100211000</v>
      </c>
      <c r="F24" s="552"/>
      <c r="G24" s="552"/>
      <c r="H24" s="553"/>
      <c r="I24" s="552"/>
      <c r="J24" s="552"/>
      <c r="K24" s="553"/>
      <c r="L24" s="552"/>
      <c r="M24" s="552"/>
      <c r="N24" s="553"/>
      <c r="O24" s="552"/>
      <c r="P24" s="552"/>
      <c r="Q24" s="553"/>
    </row>
    <row r="25" spans="1:17" x14ac:dyDescent="0.25">
      <c r="A25" s="550" t="str">
        <f t="shared" si="1"/>
        <v>77441-601-I037  PAS-Crédito</v>
      </c>
      <c r="B25" s="52">
        <v>7744</v>
      </c>
      <c r="C25" s="50" t="s">
        <v>2321</v>
      </c>
      <c r="D25" s="551" t="s">
        <v>2315</v>
      </c>
      <c r="E25" s="552">
        <v>978000</v>
      </c>
      <c r="F25" s="552"/>
      <c r="G25" s="552"/>
      <c r="H25" s="553"/>
      <c r="I25" s="552"/>
      <c r="J25" s="552"/>
      <c r="K25" s="553"/>
      <c r="L25" s="552"/>
      <c r="M25" s="552"/>
      <c r="N25" s="553"/>
      <c r="O25" s="552"/>
      <c r="P25" s="552"/>
      <c r="Q25" s="553" t="str">
        <f t="shared" si="0"/>
        <v/>
      </c>
    </row>
    <row r="26" spans="1:17" x14ac:dyDescent="0.25">
      <c r="A26" s="550" t="str">
        <f t="shared" si="1"/>
        <v>77441-601-I039  PAS-Otras nación</v>
      </c>
      <c r="B26" s="52">
        <v>7744</v>
      </c>
      <c r="C26" s="50" t="s">
        <v>2321</v>
      </c>
      <c r="D26" s="551" t="s">
        <v>2324</v>
      </c>
      <c r="E26" s="552">
        <v>38327000</v>
      </c>
      <c r="F26" s="552"/>
      <c r="G26" s="552"/>
      <c r="H26" s="553"/>
      <c r="I26" s="552"/>
      <c r="J26" s="552"/>
      <c r="K26" s="553"/>
      <c r="L26" s="552"/>
      <c r="M26" s="552"/>
      <c r="N26" s="553"/>
      <c r="O26" s="552"/>
      <c r="P26" s="552"/>
      <c r="Q26" s="553" t="str">
        <f t="shared" si="0"/>
        <v/>
      </c>
    </row>
    <row r="27" spans="1:17" x14ac:dyDescent="0.25">
      <c r="A27" s="550" t="str">
        <f t="shared" si="1"/>
        <v>77442-100-I009  VA-SGP propósito general</v>
      </c>
      <c r="B27" s="52">
        <v>7744</v>
      </c>
      <c r="C27" s="50" t="s">
        <v>2321</v>
      </c>
      <c r="D27" s="551" t="s">
        <v>2311</v>
      </c>
      <c r="E27" s="552">
        <v>133597064000</v>
      </c>
      <c r="F27" s="552"/>
      <c r="G27" s="552"/>
      <c r="H27" s="553"/>
      <c r="I27" s="552"/>
      <c r="J27" s="552"/>
      <c r="K27" s="553"/>
      <c r="L27" s="552"/>
      <c r="M27" s="552"/>
      <c r="N27" s="553"/>
      <c r="O27" s="552"/>
      <c r="P27" s="552"/>
      <c r="Q27" s="553"/>
    </row>
    <row r="28" spans="1:17" x14ac:dyDescent="0.25">
      <c r="A28" s="550" t="str">
        <f t="shared" si="1"/>
        <v>77442-100-I016  VA-Otras transferencias nación</v>
      </c>
      <c r="B28" s="52">
        <v>7744</v>
      </c>
      <c r="C28" s="50" t="s">
        <v>2321</v>
      </c>
      <c r="D28" t="s">
        <v>2325</v>
      </c>
      <c r="E28" s="552">
        <v>58000000000</v>
      </c>
      <c r="F28" s="552"/>
      <c r="G28" s="552"/>
      <c r="H28" s="553"/>
      <c r="I28" s="552"/>
      <c r="J28" s="552"/>
      <c r="K28" s="553"/>
      <c r="L28" s="552"/>
      <c r="M28" s="552"/>
      <c r="N28" s="553"/>
      <c r="O28" s="552"/>
      <c r="P28" s="552"/>
      <c r="Q28" s="553"/>
    </row>
    <row r="29" spans="1:17" x14ac:dyDescent="0.25">
      <c r="A29" s="550" t="str">
        <f t="shared" si="1"/>
        <v>77451-100-F001  VA-Recursos distrito</v>
      </c>
      <c r="B29" s="52">
        <v>7745</v>
      </c>
      <c r="C29" s="50" t="s">
        <v>2326</v>
      </c>
      <c r="D29" s="551" t="s">
        <v>2309</v>
      </c>
      <c r="E29" s="552">
        <v>245774319000</v>
      </c>
      <c r="F29" s="552"/>
      <c r="G29" s="552"/>
      <c r="H29" s="553"/>
      <c r="I29" s="552"/>
      <c r="J29" s="552"/>
      <c r="K29" s="553"/>
      <c r="L29" s="552"/>
      <c r="M29" s="552"/>
      <c r="N29" s="553"/>
      <c r="O29" s="552"/>
      <c r="P29" s="552"/>
      <c r="Q29" s="553" t="str">
        <f t="shared" si="0"/>
        <v/>
      </c>
    </row>
    <row r="30" spans="1:17" x14ac:dyDescent="0.25">
      <c r="A30" s="550" t="str">
        <f t="shared" si="1"/>
        <v>77451-100-I012  VA-Estampilla propersonas mayores</v>
      </c>
      <c r="B30" s="52">
        <v>7745</v>
      </c>
      <c r="C30" s="50" t="s">
        <v>2326</v>
      </c>
      <c r="D30" s="551" t="s">
        <v>2313</v>
      </c>
      <c r="E30" s="552">
        <v>24692400000</v>
      </c>
      <c r="F30" s="552"/>
      <c r="G30" s="552"/>
      <c r="H30" s="553"/>
      <c r="I30" s="552"/>
      <c r="J30" s="552"/>
      <c r="K30" s="553"/>
      <c r="L30" s="552"/>
      <c r="M30" s="552"/>
      <c r="N30" s="553"/>
      <c r="O30" s="552"/>
      <c r="P30" s="552"/>
      <c r="Q30" s="553" t="str">
        <f t="shared" si="0"/>
        <v/>
      </c>
    </row>
    <row r="31" spans="1:17" x14ac:dyDescent="0.25">
      <c r="A31" s="550" t="str">
        <f t="shared" si="1"/>
        <v>77451-601-I012  PAS-Estampilla propersonas mayore</v>
      </c>
      <c r="B31" s="52">
        <v>7745</v>
      </c>
      <c r="C31" s="50" t="s">
        <v>2326</v>
      </c>
      <c r="D31" s="556" t="s">
        <v>2314</v>
      </c>
      <c r="E31" s="552">
        <v>377683000</v>
      </c>
      <c r="F31" s="552"/>
      <c r="G31" s="552"/>
      <c r="H31" s="553"/>
      <c r="I31" s="552"/>
      <c r="J31" s="552"/>
      <c r="K31" s="553"/>
      <c r="L31" s="552"/>
      <c r="M31" s="552"/>
      <c r="N31" s="553"/>
      <c r="O31" s="552"/>
      <c r="P31" s="552"/>
      <c r="Q31" s="553" t="str">
        <f t="shared" si="0"/>
        <v/>
      </c>
    </row>
    <row r="32" spans="1:17" x14ac:dyDescent="0.25">
      <c r="A32" s="550" t="str">
        <f t="shared" si="1"/>
        <v>77451-601-I037  PAS-Crédito</v>
      </c>
      <c r="B32" s="52">
        <v>7745</v>
      </c>
      <c r="C32" s="50" t="s">
        <v>2326</v>
      </c>
      <c r="D32" s="551" t="s">
        <v>2315</v>
      </c>
      <c r="E32" s="552">
        <v>304948000</v>
      </c>
      <c r="F32" s="552"/>
      <c r="G32" s="552"/>
      <c r="H32" s="553"/>
      <c r="I32" s="552"/>
      <c r="J32" s="552"/>
      <c r="K32" s="553"/>
      <c r="L32" s="552"/>
      <c r="M32" s="552"/>
      <c r="N32" s="553"/>
      <c r="O32" s="552"/>
      <c r="P32" s="552"/>
      <c r="Q32" s="553" t="str">
        <f t="shared" si="0"/>
        <v/>
      </c>
    </row>
    <row r="33" spans="1:17" x14ac:dyDescent="0.25">
      <c r="A33" s="550" t="str">
        <f t="shared" si="1"/>
        <v>77452-100-I009  VA-SGP propósito general</v>
      </c>
      <c r="B33" s="52">
        <v>7745</v>
      </c>
      <c r="C33" s="50" t="s">
        <v>2326</v>
      </c>
      <c r="D33" s="551" t="s">
        <v>2311</v>
      </c>
      <c r="E33" s="552">
        <v>13334180000</v>
      </c>
      <c r="F33" s="552"/>
      <c r="G33" s="552"/>
      <c r="H33" s="553"/>
      <c r="I33" s="552"/>
      <c r="J33" s="552"/>
      <c r="K33" s="553"/>
      <c r="L33" s="552"/>
      <c r="M33" s="552"/>
      <c r="N33" s="553"/>
      <c r="O33" s="552"/>
      <c r="P33" s="552"/>
      <c r="Q33" s="553" t="str">
        <f t="shared" si="0"/>
        <v/>
      </c>
    </row>
    <row r="34" spans="1:17" x14ac:dyDescent="0.25">
      <c r="A34" s="550" t="str">
        <f t="shared" si="1"/>
        <v>77481-100-F001  VA-Recursos distrito</v>
      </c>
      <c r="B34" s="52">
        <v>7748</v>
      </c>
      <c r="C34" s="50" t="s">
        <v>2327</v>
      </c>
      <c r="D34" s="551" t="s">
        <v>2309</v>
      </c>
      <c r="E34" s="552">
        <v>421770152000</v>
      </c>
      <c r="F34" s="552"/>
      <c r="G34" s="552"/>
      <c r="H34" s="553"/>
      <c r="I34" s="552"/>
      <c r="J34" s="552"/>
      <c r="K34" s="553"/>
      <c r="L34" s="552"/>
      <c r="M34" s="552"/>
      <c r="N34" s="553"/>
      <c r="O34" s="552"/>
      <c r="P34" s="552"/>
      <c r="Q34" s="553" t="str">
        <f t="shared" si="0"/>
        <v/>
      </c>
    </row>
    <row r="35" spans="1:17" x14ac:dyDescent="0.25">
      <c r="A35" s="550" t="str">
        <f t="shared" si="1"/>
        <v>77481-100-I012  VA-Estampilla propersonas mayores</v>
      </c>
      <c r="B35" s="52">
        <v>7748</v>
      </c>
      <c r="C35" s="50" t="s">
        <v>2327</v>
      </c>
      <c r="D35" s="551" t="s">
        <v>2313</v>
      </c>
      <c r="E35" s="552">
        <v>16408848000</v>
      </c>
      <c r="F35" s="552"/>
      <c r="G35" s="552"/>
      <c r="H35" s="553"/>
      <c r="I35" s="552"/>
      <c r="J35" s="552"/>
      <c r="K35" s="553"/>
      <c r="L35" s="552"/>
      <c r="M35" s="552"/>
      <c r="N35" s="553"/>
      <c r="O35" s="552"/>
      <c r="P35" s="552"/>
      <c r="Q35" s="553" t="str">
        <f t="shared" si="0"/>
        <v/>
      </c>
    </row>
    <row r="36" spans="1:17" x14ac:dyDescent="0.25">
      <c r="A36" s="550" t="str">
        <f t="shared" si="1"/>
        <v>77491-100-F001  VA-Recursos distrito</v>
      </c>
      <c r="B36" s="52">
        <v>7749</v>
      </c>
      <c r="C36" s="50" t="s">
        <v>2328</v>
      </c>
      <c r="D36" s="557" t="s">
        <v>2309</v>
      </c>
      <c r="E36" s="552">
        <v>4100768000</v>
      </c>
      <c r="F36" s="552"/>
      <c r="G36" s="552"/>
      <c r="H36" s="553"/>
      <c r="I36" s="552"/>
      <c r="J36" s="552"/>
      <c r="K36" s="553"/>
      <c r="L36" s="552"/>
      <c r="M36" s="552"/>
      <c r="N36" s="553"/>
      <c r="O36" s="552"/>
      <c r="P36" s="552"/>
      <c r="Q36" s="553" t="str">
        <f t="shared" si="0"/>
        <v/>
      </c>
    </row>
    <row r="37" spans="1:17" x14ac:dyDescent="0.25">
      <c r="A37" s="550" t="str">
        <f t="shared" si="1"/>
        <v>77521-100-F001  VA-Recursos distrito</v>
      </c>
      <c r="B37" s="52">
        <v>7752</v>
      </c>
      <c r="C37" s="50" t="s">
        <v>2329</v>
      </c>
      <c r="D37" s="557" t="s">
        <v>2309</v>
      </c>
      <c r="E37" s="552">
        <v>1574471000</v>
      </c>
      <c r="F37" s="552"/>
      <c r="G37" s="552"/>
      <c r="H37" s="553"/>
      <c r="I37" s="552"/>
      <c r="J37" s="552"/>
      <c r="K37" s="553"/>
      <c r="L37" s="552"/>
      <c r="M37" s="552"/>
      <c r="N37" s="553"/>
      <c r="O37" s="552"/>
      <c r="P37" s="552"/>
      <c r="Q37" s="553" t="str">
        <f t="shared" si="0"/>
        <v/>
      </c>
    </row>
    <row r="38" spans="1:17" x14ac:dyDescent="0.25">
      <c r="A38" s="550" t="str">
        <f t="shared" si="1"/>
        <v>77522-100-I009  VA-SGP propósito general</v>
      </c>
      <c r="B38" s="52">
        <v>7752</v>
      </c>
      <c r="C38" s="50" t="s">
        <v>2329</v>
      </c>
      <c r="D38" s="557" t="s">
        <v>2311</v>
      </c>
      <c r="E38" s="552">
        <v>4676607000</v>
      </c>
      <c r="F38" s="552"/>
      <c r="G38" s="552"/>
      <c r="H38" s="553"/>
      <c r="I38" s="552"/>
      <c r="J38" s="552"/>
      <c r="K38" s="553"/>
      <c r="L38" s="552"/>
      <c r="M38" s="552"/>
      <c r="N38" s="553"/>
      <c r="O38" s="552"/>
      <c r="P38" s="552"/>
      <c r="Q38" s="553" t="str">
        <f t="shared" si="0"/>
        <v/>
      </c>
    </row>
    <row r="39" spans="1:17" x14ac:dyDescent="0.25">
      <c r="A39" s="550" t="str">
        <f t="shared" si="1"/>
        <v>77531-100-F001  VA-Recursos distrito</v>
      </c>
      <c r="B39" s="52">
        <v>7753</v>
      </c>
      <c r="C39" s="50" t="s">
        <v>2330</v>
      </c>
      <c r="D39" t="s">
        <v>2309</v>
      </c>
      <c r="E39" s="552">
        <v>772100000</v>
      </c>
      <c r="F39" s="552"/>
      <c r="G39" s="552"/>
      <c r="H39" s="553"/>
      <c r="I39" s="552"/>
      <c r="J39" s="552"/>
      <c r="K39" s="553"/>
      <c r="L39" s="552"/>
      <c r="M39" s="552"/>
      <c r="N39" s="553"/>
      <c r="O39" s="552"/>
      <c r="P39" s="552"/>
      <c r="Q39" s="553"/>
    </row>
    <row r="40" spans="1:17" x14ac:dyDescent="0.25">
      <c r="A40" s="550" t="str">
        <f t="shared" si="1"/>
        <v>77561-100-F001  VA-Recursos distrito</v>
      </c>
      <c r="B40" s="52">
        <v>7756</v>
      </c>
      <c r="C40" s="50" t="s">
        <v>2331</v>
      </c>
      <c r="D40" s="551" t="s">
        <v>2309</v>
      </c>
      <c r="E40" s="552">
        <v>4746369000</v>
      </c>
      <c r="F40" s="552"/>
      <c r="G40" s="552"/>
      <c r="H40" s="553"/>
      <c r="I40" s="552"/>
      <c r="J40" s="552"/>
      <c r="K40" s="553"/>
      <c r="L40" s="552"/>
      <c r="M40" s="552"/>
      <c r="N40" s="553"/>
      <c r="O40" s="552"/>
      <c r="P40" s="552"/>
      <c r="Q40" s="553" t="str">
        <f t="shared" si="0"/>
        <v/>
      </c>
    </row>
    <row r="41" spans="1:17" x14ac:dyDescent="0.25">
      <c r="A41" s="550" t="str">
        <f t="shared" si="1"/>
        <v>77571-100-F001  VA-Recursos distrito</v>
      </c>
      <c r="B41" s="52">
        <v>7757</v>
      </c>
      <c r="C41" s="50" t="s">
        <v>2332</v>
      </c>
      <c r="D41" s="551" t="s">
        <v>2309</v>
      </c>
      <c r="E41" s="552">
        <v>30290103000</v>
      </c>
      <c r="F41" s="552"/>
      <c r="G41" s="552"/>
      <c r="H41" s="553"/>
      <c r="I41" s="552"/>
      <c r="J41" s="552"/>
      <c r="K41" s="553"/>
      <c r="L41" s="552"/>
      <c r="M41" s="552"/>
      <c r="N41" s="553"/>
      <c r="O41" s="552"/>
      <c r="P41" s="552"/>
      <c r="Q41" s="553" t="str">
        <f t="shared" si="0"/>
        <v/>
      </c>
    </row>
    <row r="42" spans="1:17" x14ac:dyDescent="0.25">
      <c r="A42" s="550" t="str">
        <f t="shared" si="1"/>
        <v>77571-100-I008  VA-Fondo de pobres y espectáculos</v>
      </c>
      <c r="B42" s="52">
        <v>7757</v>
      </c>
      <c r="C42" s="50" t="s">
        <v>2332</v>
      </c>
      <c r="D42" s="551" t="s">
        <v>2333</v>
      </c>
      <c r="E42" s="552">
        <v>17309194000</v>
      </c>
      <c r="F42" s="552"/>
      <c r="G42" s="552"/>
      <c r="H42" s="553"/>
      <c r="I42" s="552"/>
      <c r="J42" s="552"/>
      <c r="K42" s="553"/>
      <c r="L42" s="552"/>
      <c r="M42" s="552"/>
      <c r="N42" s="553"/>
      <c r="O42" s="552"/>
      <c r="P42" s="552"/>
      <c r="Q42" s="553" t="str">
        <f t="shared" si="0"/>
        <v/>
      </c>
    </row>
    <row r="43" spans="1:17" x14ac:dyDescent="0.25">
      <c r="A43" s="550" t="str">
        <f t="shared" si="1"/>
        <v>77571-200-I008  RB-Fondo de pobres y espectáculos</v>
      </c>
      <c r="B43" s="52">
        <v>7757</v>
      </c>
      <c r="C43" s="50" t="s">
        <v>2332</v>
      </c>
      <c r="D43" s="551" t="s">
        <v>2334</v>
      </c>
      <c r="E43" s="552">
        <v>184792000</v>
      </c>
      <c r="F43" s="552"/>
      <c r="G43" s="552"/>
      <c r="H43" s="553"/>
      <c r="I43" s="552"/>
      <c r="J43" s="552"/>
      <c r="K43" s="553"/>
      <c r="L43" s="552"/>
      <c r="M43" s="552"/>
      <c r="N43" s="553"/>
      <c r="O43" s="552"/>
      <c r="P43" s="552"/>
      <c r="Q43" s="553" t="str">
        <f t="shared" si="0"/>
        <v/>
      </c>
    </row>
    <row r="44" spans="1:17" x14ac:dyDescent="0.25">
      <c r="A44" s="550" t="str">
        <f t="shared" si="1"/>
        <v>77571-300-I026  REAF-Fondo de pobres y espectácul</v>
      </c>
      <c r="B44" s="52">
        <v>7757</v>
      </c>
      <c r="C44" s="50" t="s">
        <v>2332</v>
      </c>
      <c r="D44" s="551" t="s">
        <v>2335</v>
      </c>
      <c r="E44" s="552">
        <v>7413497000</v>
      </c>
      <c r="F44" s="552"/>
      <c r="G44" s="552"/>
      <c r="H44" s="553"/>
      <c r="I44" s="552"/>
      <c r="J44" s="552"/>
      <c r="K44" s="553"/>
      <c r="L44" s="552"/>
      <c r="M44" s="552"/>
      <c r="N44" s="553"/>
      <c r="O44" s="552"/>
      <c r="P44" s="552"/>
      <c r="Q44" s="553" t="str">
        <f t="shared" si="0"/>
        <v/>
      </c>
    </row>
    <row r="45" spans="1:17" x14ac:dyDescent="0.25">
      <c r="A45" s="550" t="str">
        <f t="shared" si="1"/>
        <v>77571-601-I008  PAS-Fondo pobres y espectáculos p</v>
      </c>
      <c r="B45" s="52">
        <v>7757</v>
      </c>
      <c r="C45" s="50" t="s">
        <v>2332</v>
      </c>
      <c r="D45" s="551" t="s">
        <v>2336</v>
      </c>
      <c r="E45" s="552">
        <v>40000000</v>
      </c>
      <c r="F45" s="552"/>
      <c r="G45" s="552"/>
      <c r="H45" s="553"/>
      <c r="I45" s="552"/>
      <c r="J45" s="552"/>
      <c r="K45" s="553"/>
      <c r="L45" s="552"/>
      <c r="M45" s="552"/>
      <c r="N45" s="553"/>
      <c r="O45" s="552"/>
      <c r="P45" s="552"/>
      <c r="Q45" s="553" t="str">
        <f t="shared" si="0"/>
        <v/>
      </c>
    </row>
    <row r="46" spans="1:17" x14ac:dyDescent="0.25">
      <c r="A46" s="550" t="str">
        <f t="shared" si="1"/>
        <v>77572-100-I009  VA-SGP propósito general</v>
      </c>
      <c r="B46" s="52">
        <v>7757</v>
      </c>
      <c r="C46" s="50" t="s">
        <v>2332</v>
      </c>
      <c r="D46" s="551" t="s">
        <v>2311</v>
      </c>
      <c r="E46" s="552">
        <v>19668085000</v>
      </c>
      <c r="F46" s="552"/>
      <c r="G46" s="552"/>
      <c r="H46" s="553"/>
      <c r="I46" s="552"/>
      <c r="J46" s="552"/>
      <c r="K46" s="553"/>
      <c r="L46" s="552"/>
      <c r="M46" s="552"/>
      <c r="N46" s="553"/>
      <c r="O46" s="552"/>
      <c r="P46" s="552"/>
      <c r="Q46" s="553" t="str">
        <f t="shared" si="0"/>
        <v/>
      </c>
    </row>
    <row r="47" spans="1:17" x14ac:dyDescent="0.25">
      <c r="A47" s="550" t="str">
        <f t="shared" si="1"/>
        <v>77681-100-F001  VA-Recursos distrito</v>
      </c>
      <c r="B47" s="52">
        <v>7768</v>
      </c>
      <c r="C47" s="50" t="s">
        <v>2337</v>
      </c>
      <c r="D47" s="551" t="s">
        <v>2309</v>
      </c>
      <c r="E47" s="552">
        <v>3089705000</v>
      </c>
      <c r="F47" s="552"/>
      <c r="G47" s="552"/>
      <c r="H47" s="553"/>
      <c r="I47" s="552"/>
      <c r="J47" s="552"/>
      <c r="K47" s="553"/>
      <c r="L47" s="552"/>
      <c r="M47" s="552"/>
      <c r="N47" s="553"/>
      <c r="O47" s="552"/>
      <c r="P47" s="552"/>
      <c r="Q47" s="553"/>
    </row>
    <row r="48" spans="1:17" x14ac:dyDescent="0.25">
      <c r="A48" s="550" t="str">
        <f t="shared" si="1"/>
        <v>77701-100-F001  VA-Recursos distrito</v>
      </c>
      <c r="B48" s="52">
        <v>7770</v>
      </c>
      <c r="C48" s="50" t="s">
        <v>2338</v>
      </c>
      <c r="D48" s="551" t="s">
        <v>2309</v>
      </c>
      <c r="E48" s="552">
        <v>123539478000</v>
      </c>
      <c r="F48" s="552"/>
      <c r="G48" s="552"/>
      <c r="H48" s="553"/>
      <c r="I48" s="552"/>
      <c r="J48" s="552"/>
      <c r="K48" s="553"/>
      <c r="L48" s="552"/>
      <c r="M48" s="552"/>
      <c r="N48" s="553"/>
      <c r="O48" s="552"/>
      <c r="P48" s="552"/>
      <c r="Q48" s="553"/>
    </row>
    <row r="49" spans="1:17" x14ac:dyDescent="0.25">
      <c r="A49" s="550" t="str">
        <f t="shared" si="1"/>
        <v>77701-100-I012  VA-Estampilla propersonas mayores</v>
      </c>
      <c r="B49" s="52">
        <v>7770</v>
      </c>
      <c r="C49" s="50" t="s">
        <v>2338</v>
      </c>
      <c r="D49" s="551" t="s">
        <v>2313</v>
      </c>
      <c r="E49" s="552">
        <v>52059882000</v>
      </c>
      <c r="F49" s="552"/>
      <c r="G49" s="552"/>
      <c r="H49" s="553"/>
      <c r="I49" s="552"/>
      <c r="J49" s="552"/>
      <c r="K49" s="553"/>
      <c r="L49" s="552"/>
      <c r="M49" s="552"/>
      <c r="N49" s="553"/>
      <c r="O49" s="552"/>
      <c r="P49" s="552"/>
      <c r="Q49" s="553" t="str">
        <f t="shared" si="0"/>
        <v/>
      </c>
    </row>
    <row r="50" spans="1:17" x14ac:dyDescent="0.25">
      <c r="A50" s="550" t="str">
        <f t="shared" si="1"/>
        <v>77701-200-I012  RB-Estampilla propersonas mayores</v>
      </c>
      <c r="B50" s="52">
        <v>7770</v>
      </c>
      <c r="C50" s="50" t="s">
        <v>2338</v>
      </c>
      <c r="D50" s="551" t="s">
        <v>2339</v>
      </c>
      <c r="E50" s="552">
        <v>16399494000</v>
      </c>
      <c r="F50" s="552"/>
      <c r="G50" s="552"/>
      <c r="H50" s="553"/>
      <c r="I50" s="552"/>
      <c r="J50" s="552"/>
      <c r="K50" s="553"/>
      <c r="L50" s="552"/>
      <c r="M50" s="552"/>
      <c r="N50" s="553"/>
      <c r="O50" s="552"/>
      <c r="P50" s="552"/>
      <c r="Q50" s="553" t="str">
        <f t="shared" si="0"/>
        <v/>
      </c>
    </row>
    <row r="51" spans="1:17" x14ac:dyDescent="0.25">
      <c r="A51" s="550" t="str">
        <f t="shared" si="1"/>
        <v>77701-300-I010  REAF-Estampilla propersonas mayor</v>
      </c>
      <c r="B51" s="52">
        <v>7770</v>
      </c>
      <c r="C51" s="50" t="s">
        <v>2338</v>
      </c>
      <c r="D51" s="551" t="s">
        <v>2340</v>
      </c>
      <c r="E51" s="552">
        <v>18296342000</v>
      </c>
      <c r="F51" s="552"/>
      <c r="G51" s="552"/>
      <c r="H51" s="553"/>
      <c r="I51" s="552"/>
      <c r="J51" s="552"/>
      <c r="K51" s="553"/>
      <c r="L51" s="552"/>
      <c r="M51" s="552"/>
      <c r="N51" s="553"/>
      <c r="O51" s="552"/>
      <c r="P51" s="552"/>
      <c r="Q51" s="553" t="str">
        <f t="shared" si="0"/>
        <v/>
      </c>
    </row>
    <row r="52" spans="1:17" x14ac:dyDescent="0.25">
      <c r="A52" s="550" t="str">
        <f t="shared" si="1"/>
        <v>77701-601-I012  PAS-Estampilla propersonas mayore</v>
      </c>
      <c r="B52" s="52">
        <v>7770</v>
      </c>
      <c r="C52" s="50" t="s">
        <v>2338</v>
      </c>
      <c r="D52" s="551" t="s">
        <v>2314</v>
      </c>
      <c r="E52" s="552">
        <v>874255000</v>
      </c>
      <c r="F52" s="552"/>
      <c r="G52" s="552"/>
      <c r="H52" s="553"/>
      <c r="I52" s="552"/>
      <c r="J52" s="552"/>
      <c r="K52" s="553"/>
      <c r="L52" s="552"/>
      <c r="M52" s="552"/>
      <c r="N52" s="553"/>
      <c r="O52" s="552"/>
      <c r="P52" s="552"/>
      <c r="Q52" s="553"/>
    </row>
    <row r="53" spans="1:17" x14ac:dyDescent="0.25">
      <c r="A53" s="550" t="str">
        <f t="shared" si="1"/>
        <v>77702-100-I009  VA-SGP propósito general</v>
      </c>
      <c r="B53" s="52">
        <v>7770</v>
      </c>
      <c r="C53" s="50" t="s">
        <v>2338</v>
      </c>
      <c r="D53" s="551" t="s">
        <v>2311</v>
      </c>
      <c r="E53" s="552">
        <v>33247612000</v>
      </c>
      <c r="F53" s="552"/>
      <c r="G53" s="552"/>
      <c r="H53" s="553"/>
      <c r="I53" s="552"/>
      <c r="J53" s="552"/>
      <c r="K53" s="553"/>
      <c r="L53" s="552"/>
      <c r="M53" s="552"/>
      <c r="N53" s="553"/>
      <c r="O53" s="552"/>
      <c r="P53" s="552"/>
      <c r="Q53" s="553" t="str">
        <f t="shared" si="0"/>
        <v/>
      </c>
    </row>
    <row r="54" spans="1:17" x14ac:dyDescent="0.25">
      <c r="A54" s="550" t="str">
        <f t="shared" si="1"/>
        <v>77711-100-F001  VA-Recursos distrito</v>
      </c>
      <c r="B54" s="52">
        <v>7771</v>
      </c>
      <c r="C54" s="50" t="s">
        <v>2341</v>
      </c>
      <c r="D54" s="551" t="s">
        <v>2309</v>
      </c>
      <c r="E54" s="552">
        <v>13147889000</v>
      </c>
      <c r="F54" s="552"/>
      <c r="G54" s="552"/>
      <c r="H54" s="553"/>
      <c r="I54" s="552"/>
      <c r="J54" s="552"/>
      <c r="K54" s="553"/>
      <c r="L54" s="552"/>
      <c r="M54" s="552"/>
      <c r="N54" s="553"/>
      <c r="O54" s="552"/>
      <c r="P54" s="552"/>
      <c r="Q54" s="553" t="str">
        <f t="shared" si="0"/>
        <v/>
      </c>
    </row>
    <row r="55" spans="1:17" x14ac:dyDescent="0.25">
      <c r="A55" s="550" t="str">
        <f t="shared" si="1"/>
        <v>77712-100-I009  VA-SGP propósito general</v>
      </c>
      <c r="B55" s="52">
        <v>7771</v>
      </c>
      <c r="C55" s="50" t="s">
        <v>2341</v>
      </c>
      <c r="D55" s="551" t="s">
        <v>2311</v>
      </c>
      <c r="E55" s="552">
        <v>66084276000</v>
      </c>
      <c r="F55" s="552"/>
      <c r="G55" s="552"/>
      <c r="H55" s="553"/>
      <c r="I55" s="552"/>
      <c r="J55" s="552"/>
      <c r="K55" s="553"/>
      <c r="L55" s="552"/>
      <c r="M55" s="552"/>
      <c r="N55" s="553"/>
      <c r="O55" s="552"/>
      <c r="P55" s="552"/>
      <c r="Q55" s="553" t="str">
        <f t="shared" si="0"/>
        <v/>
      </c>
    </row>
    <row r="56" spans="1:17" x14ac:dyDescent="0.25">
      <c r="A56" s="550" t="str">
        <f t="shared" si="1"/>
        <v>79181-100-F001  VA-Recursos distrito</v>
      </c>
      <c r="B56" s="52">
        <v>7918</v>
      </c>
      <c r="C56" s="50" t="s">
        <v>2342</v>
      </c>
      <c r="D56" s="551" t="s">
        <v>2309</v>
      </c>
      <c r="E56" s="552">
        <v>481171355000</v>
      </c>
      <c r="F56" s="552"/>
      <c r="G56" s="552"/>
      <c r="H56" s="553"/>
      <c r="I56" s="552"/>
      <c r="J56" s="552"/>
      <c r="K56" s="553"/>
      <c r="L56" s="552"/>
      <c r="M56" s="552"/>
      <c r="N56" s="553"/>
      <c r="O56" s="552"/>
      <c r="P56" s="552"/>
      <c r="Q56" s="553" t="str">
        <f t="shared" si="0"/>
        <v/>
      </c>
    </row>
    <row r="57" spans="1:17" x14ac:dyDescent="0.25">
      <c r="A57" s="550" t="str">
        <f t="shared" si="1"/>
        <v>79181-200-I031  RB-Donaciones 110% con Bogotá</v>
      </c>
      <c r="B57" s="52">
        <v>7918</v>
      </c>
      <c r="C57" s="50" t="s">
        <v>2342</v>
      </c>
      <c r="D57" s="551" t="s">
        <v>2343</v>
      </c>
      <c r="E57" s="552">
        <v>2628645000</v>
      </c>
      <c r="F57" s="552"/>
      <c r="G57" s="552"/>
      <c r="H57" s="553"/>
      <c r="I57" s="552"/>
      <c r="J57" s="552"/>
      <c r="K57" s="553"/>
      <c r="L57" s="552"/>
      <c r="M57" s="552"/>
      <c r="N57" s="553"/>
      <c r="O57" s="552"/>
      <c r="P57" s="552"/>
      <c r="Q57" s="553" t="str">
        <f t="shared" si="0"/>
        <v/>
      </c>
    </row>
    <row r="58" spans="1:17" x14ac:dyDescent="0.25">
      <c r="B58" s="558"/>
      <c r="C58" s="543"/>
      <c r="D58" s="559" t="s">
        <v>2344</v>
      </c>
      <c r="E58" s="560">
        <f>+SUBTOTAL(9,E9:E57)</f>
        <v>2033388532000</v>
      </c>
      <c r="F58" s="560">
        <f>+SUBTOTAL(9,F9:F57)</f>
        <v>0</v>
      </c>
      <c r="G58" s="560">
        <f>+SUBTOTAL(9,G9:G57)</f>
        <v>0</v>
      </c>
      <c r="H58" s="553" t="str">
        <f t="shared" ref="H58" si="2">IFERROR((G58/F58),"")</f>
        <v/>
      </c>
      <c r="I58" s="560">
        <f>+SUBTOTAL(9,I9:I57)</f>
        <v>0</v>
      </c>
      <c r="J58" s="560">
        <f>+SUBTOTAL(9,J9:J57)</f>
        <v>0</v>
      </c>
      <c r="K58" s="553" t="str">
        <f t="shared" ref="K58" si="3">IFERROR((J58/I58),"")</f>
        <v/>
      </c>
      <c r="L58" s="560">
        <f>+SUBTOTAL(9,L9:L57)</f>
        <v>0</v>
      </c>
      <c r="M58" s="560">
        <f>+SUBTOTAL(9,M9:M57)</f>
        <v>0</v>
      </c>
      <c r="N58" s="553" t="str">
        <f t="shared" ref="N58" si="4">IFERROR((M58/L58),"")</f>
        <v/>
      </c>
      <c r="O58" s="560">
        <f>+SUBTOTAL(9,O9:O57)</f>
        <v>0</v>
      </c>
      <c r="P58" s="560">
        <f>+SUBTOTAL(9,P9:P57)</f>
        <v>0</v>
      </c>
      <c r="Q58" s="553" t="str">
        <f t="shared" si="0"/>
        <v/>
      </c>
    </row>
    <row r="59" spans="1:17" x14ac:dyDescent="0.25">
      <c r="I59" s="562"/>
    </row>
  </sheetData>
  <autoFilter ref="B8:Q58" xr:uid="{A164325B-CFD5-44DA-9253-497BBD8CDDB2}"/>
  <mergeCells count="7">
    <mergeCell ref="B9:C9"/>
    <mergeCell ref="B2:B5"/>
    <mergeCell ref="C2:Q5"/>
    <mergeCell ref="F7:H7"/>
    <mergeCell ref="I7:K7"/>
    <mergeCell ref="L7:N7"/>
    <mergeCell ref="O7:Q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8C3B6-9195-477A-B3DC-E5A531DE41D2}">
  <dimension ref="A1:EI130"/>
  <sheetViews>
    <sheetView showGridLines="0" zoomScale="50" zoomScaleNormal="50" workbookViewId="0"/>
  </sheetViews>
  <sheetFormatPr baseColWidth="10" defaultColWidth="0" defaultRowHeight="12" x14ac:dyDescent="0.25"/>
  <cols>
    <col min="1" max="1" width="1.85546875" style="540" customWidth="1"/>
    <col min="2" max="2" width="18.42578125" style="535" customWidth="1"/>
    <col min="3" max="3" width="16.140625" style="535" customWidth="1"/>
    <col min="4" max="4" width="37.140625" style="535" customWidth="1"/>
    <col min="5" max="5" width="15.7109375" style="535" customWidth="1"/>
    <col min="6" max="6" width="15" style="287" customWidth="1"/>
    <col min="7" max="7" width="23.42578125" style="287" bestFit="1" customWidth="1"/>
    <col min="8" max="8" width="28.85546875" style="535" customWidth="1"/>
    <col min="9" max="9" width="40.85546875" style="535" customWidth="1"/>
    <col min="10" max="10" width="15" style="535" bestFit="1" customWidth="1"/>
    <col min="11" max="11" width="35.28515625" style="535" customWidth="1"/>
    <col min="12" max="12" width="28.85546875" style="287" customWidth="1"/>
    <col min="13" max="13" width="83.42578125" style="287" customWidth="1"/>
    <col min="14" max="14" width="16.42578125" style="287" bestFit="1" customWidth="1"/>
    <col min="15" max="15" width="30.42578125" style="287" customWidth="1"/>
    <col min="16" max="16" width="14.42578125" style="287" bestFit="1" customWidth="1"/>
    <col min="17" max="17" width="12.7109375" style="287" customWidth="1"/>
    <col min="18" max="18" width="8.42578125" style="287" customWidth="1"/>
    <col min="19" max="19" width="16.28515625" style="535" customWidth="1"/>
    <col min="20" max="20" width="9.140625" style="287" bestFit="1" customWidth="1"/>
    <col min="21" max="21" width="14.42578125" style="287" bestFit="1" customWidth="1"/>
    <col min="22" max="22" width="13.28515625" style="287" bestFit="1" customWidth="1"/>
    <col min="23" max="23" width="12" style="287" customWidth="1"/>
    <col min="24" max="24" width="104" style="287" customWidth="1"/>
    <col min="25" max="25" width="34.42578125" style="536" customWidth="1"/>
    <col min="26" max="27" width="13.28515625" style="287" bestFit="1" customWidth="1"/>
    <col min="28" max="28" width="12" style="287" customWidth="1"/>
    <col min="29" max="29" width="106.42578125" style="287" customWidth="1"/>
    <col min="30" max="30" width="33.140625" style="287" customWidth="1"/>
    <col min="31" max="32" width="14.28515625" style="287" bestFit="1" customWidth="1"/>
    <col min="33" max="33" width="11.7109375" style="287" customWidth="1"/>
    <col min="34" max="34" width="132" style="287" customWidth="1"/>
    <col min="35" max="35" width="40.140625" style="287" customWidth="1"/>
    <col min="36" max="37" width="14.28515625" style="287" bestFit="1" customWidth="1"/>
    <col min="38" max="38" width="12" style="287" customWidth="1"/>
    <col min="39" max="39" width="132" style="287" customWidth="1"/>
    <col min="40" max="40" width="30.28515625" style="536" customWidth="1"/>
    <col min="41" max="42" width="16.28515625" style="287" customWidth="1"/>
    <col min="43" max="43" width="12" style="287" customWidth="1"/>
    <col min="44" max="44" width="146.42578125" style="287" customWidth="1"/>
    <col min="45" max="45" width="39" style="287" customWidth="1"/>
    <col min="46" max="47" width="14.85546875" style="287" customWidth="1"/>
    <col min="48" max="48" width="11.7109375" style="287" customWidth="1"/>
    <col min="49" max="49" width="172.28515625" style="287" customWidth="1"/>
    <col min="50" max="50" width="49.42578125" style="287" customWidth="1"/>
    <col min="51" max="52" width="14.28515625" style="287" bestFit="1" customWidth="1"/>
    <col min="53" max="53" width="9.28515625" style="287" bestFit="1" customWidth="1"/>
    <col min="54" max="54" width="118" style="287" customWidth="1"/>
    <col min="55" max="55" width="36.85546875" style="287" customWidth="1"/>
    <col min="56" max="57" width="14.28515625" style="287" bestFit="1" customWidth="1"/>
    <col min="58" max="58" width="11.7109375" style="287" customWidth="1"/>
    <col min="59" max="59" width="144.85546875" style="287" customWidth="1"/>
    <col min="60" max="60" width="24.42578125" style="287" customWidth="1"/>
    <col min="61" max="62" width="16.7109375" style="287" bestFit="1" customWidth="1"/>
    <col min="63" max="63" width="11.7109375" style="287" customWidth="1"/>
    <col min="64" max="64" width="185.140625" style="287" customWidth="1"/>
    <col min="65" max="65" width="43.7109375" style="287" customWidth="1"/>
    <col min="66" max="68" width="11.7109375" style="287" customWidth="1"/>
    <col min="69" max="69" width="27.42578125" style="287" customWidth="1"/>
    <col min="70" max="70" width="25.42578125" style="287" customWidth="1"/>
    <col min="71" max="71" width="15.140625" style="287" customWidth="1"/>
    <col min="72" max="73" width="11.7109375" style="287" customWidth="1"/>
    <col min="74" max="74" width="29.140625" style="287" customWidth="1"/>
    <col min="75" max="75" width="19.42578125" style="287" customWidth="1"/>
    <col min="76" max="77" width="11.7109375" style="287" customWidth="1"/>
    <col min="78" max="78" width="15.28515625" style="287" customWidth="1"/>
    <col min="79" max="79" width="30.42578125" style="287" customWidth="1"/>
    <col min="80" max="80" width="18.85546875" style="287" customWidth="1"/>
    <col min="81" max="81" width="23.140625" style="287" customWidth="1"/>
    <col min="82" max="82" width="4.42578125" style="287" customWidth="1"/>
    <col min="83" max="88" width="18.140625" style="287" customWidth="1"/>
    <col min="89" max="89" width="67.42578125" style="287" customWidth="1"/>
    <col min="90" max="90" width="3.28515625" style="287" customWidth="1"/>
    <col min="91" max="139" width="0" style="540" hidden="1" customWidth="1"/>
    <col min="140" max="16384" width="11.42578125" style="540" hidden="1"/>
  </cols>
  <sheetData>
    <row r="1" spans="2:89" s="259" customFormat="1" ht="15.75" x14ac:dyDescent="0.25">
      <c r="B1" s="258"/>
      <c r="C1" s="258"/>
    </row>
    <row r="2" spans="2:89" s="261" customFormat="1" ht="32.25" customHeight="1" x14ac:dyDescent="0.2">
      <c r="B2" s="731"/>
      <c r="C2" s="732"/>
      <c r="D2" s="737" t="s">
        <v>1467</v>
      </c>
      <c r="E2" s="737"/>
      <c r="F2" s="737"/>
      <c r="G2" s="737"/>
      <c r="H2" s="737"/>
      <c r="I2" s="737"/>
      <c r="J2" s="737"/>
      <c r="K2" s="737"/>
      <c r="L2" s="737"/>
      <c r="M2" s="737"/>
      <c r="N2" s="737"/>
      <c r="O2" s="737"/>
      <c r="P2" s="737"/>
      <c r="Q2" s="737"/>
      <c r="R2" s="737"/>
      <c r="S2" s="737"/>
      <c r="T2" s="737"/>
      <c r="U2" s="737"/>
      <c r="V2" s="737"/>
      <c r="W2" s="737"/>
      <c r="X2" s="737"/>
      <c r="Y2" s="737"/>
      <c r="Z2" s="737"/>
      <c r="AA2" s="737"/>
      <c r="AB2" s="737"/>
      <c r="AC2" s="737"/>
      <c r="AD2" s="737"/>
      <c r="AE2" s="737"/>
      <c r="AF2" s="737"/>
      <c r="AG2" s="737"/>
      <c r="AH2" s="737"/>
      <c r="AI2" s="737"/>
      <c r="AJ2" s="737"/>
      <c r="AK2" s="737"/>
      <c r="AL2" s="737"/>
      <c r="AM2" s="737"/>
      <c r="AN2" s="737"/>
      <c r="AO2" s="737"/>
      <c r="AP2" s="737"/>
      <c r="AQ2" s="737"/>
      <c r="AR2" s="737"/>
      <c r="AS2" s="737"/>
      <c r="AT2" s="737"/>
      <c r="AU2" s="737"/>
      <c r="AV2" s="737"/>
      <c r="AW2" s="737"/>
      <c r="AX2" s="737"/>
      <c r="AY2" s="737"/>
      <c r="AZ2" s="737"/>
      <c r="BA2" s="737"/>
      <c r="BB2" s="737"/>
      <c r="BC2" s="737"/>
      <c r="BD2" s="737"/>
      <c r="BE2" s="737"/>
      <c r="BF2" s="737"/>
      <c r="BG2" s="737"/>
      <c r="BH2" s="737"/>
      <c r="BI2" s="737"/>
      <c r="BJ2" s="737"/>
      <c r="BK2" s="737"/>
      <c r="BL2" s="737"/>
      <c r="BM2" s="737"/>
      <c r="BN2" s="737"/>
      <c r="BO2" s="737"/>
      <c r="BP2" s="737"/>
      <c r="BQ2" s="737"/>
      <c r="BR2" s="737"/>
      <c r="BS2" s="737"/>
      <c r="BT2" s="737"/>
      <c r="BU2" s="737"/>
      <c r="BV2" s="737"/>
      <c r="BW2" s="737"/>
      <c r="BX2" s="737"/>
      <c r="BY2" s="737"/>
      <c r="BZ2" s="738" t="s">
        <v>1468</v>
      </c>
      <c r="CA2" s="739"/>
      <c r="CB2" s="739"/>
      <c r="CC2" s="740"/>
      <c r="CD2" s="260"/>
    </row>
    <row r="3" spans="2:89" s="261" customFormat="1" ht="32.25" customHeight="1" x14ac:dyDescent="0.2">
      <c r="B3" s="733"/>
      <c r="C3" s="734"/>
      <c r="D3" s="737"/>
      <c r="E3" s="737"/>
      <c r="F3" s="737"/>
      <c r="G3" s="737"/>
      <c r="H3" s="737"/>
      <c r="I3" s="737"/>
      <c r="J3" s="737"/>
      <c r="K3" s="737"/>
      <c r="L3" s="737"/>
      <c r="M3" s="737"/>
      <c r="N3" s="737"/>
      <c r="O3" s="737"/>
      <c r="P3" s="737"/>
      <c r="Q3" s="737"/>
      <c r="R3" s="737"/>
      <c r="S3" s="737"/>
      <c r="T3" s="737"/>
      <c r="U3" s="737"/>
      <c r="V3" s="737"/>
      <c r="W3" s="737"/>
      <c r="X3" s="737"/>
      <c r="Y3" s="737"/>
      <c r="Z3" s="737"/>
      <c r="AA3" s="737"/>
      <c r="AB3" s="737"/>
      <c r="AC3" s="737"/>
      <c r="AD3" s="737"/>
      <c r="AE3" s="737"/>
      <c r="AF3" s="737"/>
      <c r="AG3" s="737"/>
      <c r="AH3" s="737"/>
      <c r="AI3" s="737"/>
      <c r="AJ3" s="737"/>
      <c r="AK3" s="737"/>
      <c r="AL3" s="737"/>
      <c r="AM3" s="737"/>
      <c r="AN3" s="737"/>
      <c r="AO3" s="737"/>
      <c r="AP3" s="737"/>
      <c r="AQ3" s="737"/>
      <c r="AR3" s="737"/>
      <c r="AS3" s="737"/>
      <c r="AT3" s="737"/>
      <c r="AU3" s="737"/>
      <c r="AV3" s="737"/>
      <c r="AW3" s="737"/>
      <c r="AX3" s="737"/>
      <c r="AY3" s="737"/>
      <c r="AZ3" s="737"/>
      <c r="BA3" s="737"/>
      <c r="BB3" s="737"/>
      <c r="BC3" s="737"/>
      <c r="BD3" s="737"/>
      <c r="BE3" s="737"/>
      <c r="BF3" s="737"/>
      <c r="BG3" s="737"/>
      <c r="BH3" s="737"/>
      <c r="BI3" s="737"/>
      <c r="BJ3" s="737"/>
      <c r="BK3" s="737"/>
      <c r="BL3" s="737"/>
      <c r="BM3" s="737"/>
      <c r="BN3" s="737"/>
      <c r="BO3" s="737"/>
      <c r="BP3" s="737"/>
      <c r="BQ3" s="737"/>
      <c r="BR3" s="737"/>
      <c r="BS3" s="737"/>
      <c r="BT3" s="737"/>
      <c r="BU3" s="737"/>
      <c r="BV3" s="737"/>
      <c r="BW3" s="737"/>
      <c r="BX3" s="737"/>
      <c r="BY3" s="737"/>
      <c r="BZ3" s="738" t="s">
        <v>1469</v>
      </c>
      <c r="CA3" s="739"/>
      <c r="CB3" s="739"/>
      <c r="CC3" s="740"/>
      <c r="CD3" s="260"/>
    </row>
    <row r="4" spans="2:89" s="261" customFormat="1" ht="32.25" customHeight="1" x14ac:dyDescent="0.2">
      <c r="B4" s="733"/>
      <c r="C4" s="734"/>
      <c r="D4" s="737"/>
      <c r="E4" s="737"/>
      <c r="F4" s="737"/>
      <c r="G4" s="737"/>
      <c r="H4" s="737"/>
      <c r="I4" s="737"/>
      <c r="J4" s="737"/>
      <c r="K4" s="737"/>
      <c r="L4" s="737"/>
      <c r="M4" s="737"/>
      <c r="N4" s="737"/>
      <c r="O4" s="737"/>
      <c r="P4" s="737"/>
      <c r="Q4" s="737"/>
      <c r="R4" s="737"/>
      <c r="S4" s="737"/>
      <c r="T4" s="737"/>
      <c r="U4" s="737"/>
      <c r="V4" s="737"/>
      <c r="W4" s="737"/>
      <c r="X4" s="737"/>
      <c r="Y4" s="737"/>
      <c r="Z4" s="737"/>
      <c r="AA4" s="737"/>
      <c r="AB4" s="737"/>
      <c r="AC4" s="737"/>
      <c r="AD4" s="737"/>
      <c r="AE4" s="737"/>
      <c r="AF4" s="737"/>
      <c r="AG4" s="737"/>
      <c r="AH4" s="737"/>
      <c r="AI4" s="737"/>
      <c r="AJ4" s="737"/>
      <c r="AK4" s="737"/>
      <c r="AL4" s="737"/>
      <c r="AM4" s="737"/>
      <c r="AN4" s="737"/>
      <c r="AO4" s="737"/>
      <c r="AP4" s="737"/>
      <c r="AQ4" s="737"/>
      <c r="AR4" s="737"/>
      <c r="AS4" s="737"/>
      <c r="AT4" s="737"/>
      <c r="AU4" s="737"/>
      <c r="AV4" s="737"/>
      <c r="AW4" s="737"/>
      <c r="AX4" s="737"/>
      <c r="AY4" s="737"/>
      <c r="AZ4" s="737"/>
      <c r="BA4" s="737"/>
      <c r="BB4" s="737"/>
      <c r="BC4" s="737"/>
      <c r="BD4" s="737"/>
      <c r="BE4" s="737"/>
      <c r="BF4" s="737"/>
      <c r="BG4" s="737"/>
      <c r="BH4" s="737"/>
      <c r="BI4" s="737"/>
      <c r="BJ4" s="737"/>
      <c r="BK4" s="737"/>
      <c r="BL4" s="737"/>
      <c r="BM4" s="737"/>
      <c r="BN4" s="737"/>
      <c r="BO4" s="737"/>
      <c r="BP4" s="737"/>
      <c r="BQ4" s="737"/>
      <c r="BR4" s="737"/>
      <c r="BS4" s="737"/>
      <c r="BT4" s="737"/>
      <c r="BU4" s="737"/>
      <c r="BV4" s="737"/>
      <c r="BW4" s="737"/>
      <c r="BX4" s="737"/>
      <c r="BY4" s="737"/>
      <c r="BZ4" s="738" t="s">
        <v>1470</v>
      </c>
      <c r="CA4" s="739"/>
      <c r="CB4" s="739"/>
      <c r="CC4" s="740"/>
      <c r="CD4" s="260"/>
    </row>
    <row r="5" spans="2:89" s="261" customFormat="1" ht="32.25" customHeight="1" x14ac:dyDescent="0.2">
      <c r="B5" s="735"/>
      <c r="C5" s="736"/>
      <c r="D5" s="737"/>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c r="AT5" s="737"/>
      <c r="AU5" s="737"/>
      <c r="AV5" s="737"/>
      <c r="AW5" s="737"/>
      <c r="AX5" s="737"/>
      <c r="AY5" s="737"/>
      <c r="AZ5" s="737"/>
      <c r="BA5" s="737"/>
      <c r="BB5" s="737"/>
      <c r="BC5" s="737"/>
      <c r="BD5" s="737"/>
      <c r="BE5" s="737"/>
      <c r="BF5" s="737"/>
      <c r="BG5" s="737"/>
      <c r="BH5" s="737"/>
      <c r="BI5" s="737"/>
      <c r="BJ5" s="737"/>
      <c r="BK5" s="737"/>
      <c r="BL5" s="737"/>
      <c r="BM5" s="737"/>
      <c r="BN5" s="737"/>
      <c r="BO5" s="737"/>
      <c r="BP5" s="737"/>
      <c r="BQ5" s="737"/>
      <c r="BR5" s="737"/>
      <c r="BS5" s="737"/>
      <c r="BT5" s="737"/>
      <c r="BU5" s="737"/>
      <c r="BV5" s="737"/>
      <c r="BW5" s="737"/>
      <c r="BX5" s="737"/>
      <c r="BY5" s="737"/>
      <c r="BZ5" s="738" t="s">
        <v>3</v>
      </c>
      <c r="CA5" s="739"/>
      <c r="CB5" s="739"/>
      <c r="CC5" s="740"/>
      <c r="CD5" s="260"/>
    </row>
    <row r="6" spans="2:89" s="259" customFormat="1" ht="15.75" x14ac:dyDescent="0.25">
      <c r="B6" s="258"/>
      <c r="C6" s="258"/>
      <c r="CC6" s="260"/>
      <c r="CD6" s="260"/>
    </row>
    <row r="7" spans="2:89" s="259" customFormat="1" ht="15" customHeight="1" x14ac:dyDescent="0.25">
      <c r="B7" s="719" t="s">
        <v>1471</v>
      </c>
      <c r="C7" s="720"/>
      <c r="D7" s="262" t="s">
        <v>1472</v>
      </c>
      <c r="E7" s="723"/>
      <c r="F7" s="724"/>
      <c r="G7" s="725">
        <v>2024</v>
      </c>
    </row>
    <row r="8" spans="2:89" s="259" customFormat="1" ht="15" customHeight="1" x14ac:dyDescent="0.25">
      <c r="B8" s="721"/>
      <c r="C8" s="722"/>
      <c r="D8" s="262" t="s">
        <v>1474</v>
      </c>
      <c r="E8" s="727"/>
      <c r="F8" s="728"/>
      <c r="G8" s="726"/>
    </row>
    <row r="9" spans="2:89" s="263" customFormat="1" ht="7.5" customHeight="1" x14ac:dyDescent="0.25"/>
    <row r="10" spans="2:89" s="260" customFormat="1" ht="22.5" customHeight="1" x14ac:dyDescent="0.25">
      <c r="B10" s="729" t="s">
        <v>1476</v>
      </c>
      <c r="C10" s="730"/>
      <c r="D10" s="730"/>
      <c r="E10" s="730"/>
      <c r="F10" s="730"/>
      <c r="G10" s="730"/>
      <c r="H10" s="730"/>
      <c r="I10" s="730"/>
      <c r="J10" s="730"/>
      <c r="K10" s="730"/>
      <c r="L10" s="730"/>
      <c r="M10" s="730"/>
      <c r="N10" s="730"/>
      <c r="O10" s="730"/>
      <c r="P10" s="730"/>
      <c r="Q10" s="730"/>
      <c r="R10" s="730"/>
      <c r="S10" s="730"/>
      <c r="T10" s="730"/>
      <c r="U10" s="716" t="s">
        <v>1477</v>
      </c>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c r="AT10" s="717"/>
      <c r="AU10" s="717"/>
      <c r="AV10" s="717"/>
      <c r="AW10" s="717"/>
      <c r="AX10" s="717"/>
      <c r="AY10" s="717"/>
      <c r="AZ10" s="717"/>
      <c r="BA10" s="717"/>
      <c r="BB10" s="717"/>
      <c r="BC10" s="717"/>
      <c r="BD10" s="717"/>
      <c r="BE10" s="717"/>
      <c r="BF10" s="717"/>
      <c r="BG10" s="717"/>
      <c r="BH10" s="717"/>
      <c r="BI10" s="717"/>
      <c r="BJ10" s="717"/>
      <c r="BK10" s="717"/>
      <c r="BL10" s="717"/>
      <c r="BM10" s="717"/>
      <c r="BN10" s="717"/>
      <c r="BO10" s="717"/>
      <c r="BP10" s="717"/>
      <c r="BQ10" s="717"/>
      <c r="BR10" s="717"/>
      <c r="BS10" s="717"/>
      <c r="BT10" s="717"/>
      <c r="BU10" s="717"/>
      <c r="BV10" s="717"/>
      <c r="BW10" s="717"/>
      <c r="BX10" s="717"/>
      <c r="BY10" s="717"/>
      <c r="BZ10" s="717"/>
      <c r="CA10" s="717"/>
      <c r="CB10" s="718"/>
      <c r="CC10" s="264"/>
      <c r="CE10" s="704" t="s">
        <v>1478</v>
      </c>
      <c r="CF10" s="705"/>
      <c r="CG10" s="706"/>
      <c r="CH10" s="710" t="s">
        <v>1479</v>
      </c>
      <c r="CI10" s="710"/>
      <c r="CJ10" s="710"/>
      <c r="CK10" s="710"/>
    </row>
    <row r="11" spans="2:89" s="264" customFormat="1" ht="19.5" customHeight="1" x14ac:dyDescent="0.25">
      <c r="B11" s="711" t="s">
        <v>1480</v>
      </c>
      <c r="C11" s="711"/>
      <c r="D11" s="711"/>
      <c r="E11" s="711" t="s">
        <v>1481</v>
      </c>
      <c r="F11" s="711"/>
      <c r="G11" s="711"/>
      <c r="H11" s="711"/>
      <c r="I11" s="711"/>
      <c r="J11" s="711" t="s">
        <v>1482</v>
      </c>
      <c r="K11" s="711"/>
      <c r="L11" s="711"/>
      <c r="M11" s="711"/>
      <c r="N11" s="711"/>
      <c r="O11" s="711"/>
      <c r="P11" s="711"/>
      <c r="Q11" s="711"/>
      <c r="R11" s="712" t="s">
        <v>1483</v>
      </c>
      <c r="S11" s="712"/>
      <c r="T11" s="712"/>
      <c r="U11" s="713" t="s">
        <v>1473</v>
      </c>
      <c r="V11" s="714"/>
      <c r="W11" s="714"/>
      <c r="X11" s="714"/>
      <c r="Y11" s="714"/>
      <c r="Z11" s="713" t="s">
        <v>1484</v>
      </c>
      <c r="AA11" s="714"/>
      <c r="AB11" s="714"/>
      <c r="AC11" s="714"/>
      <c r="AD11" s="715"/>
      <c r="AE11" s="714" t="s">
        <v>1485</v>
      </c>
      <c r="AF11" s="714"/>
      <c r="AG11" s="714"/>
      <c r="AH11" s="714"/>
      <c r="AI11" s="714"/>
      <c r="AJ11" s="713" t="s">
        <v>1486</v>
      </c>
      <c r="AK11" s="714"/>
      <c r="AL11" s="714"/>
      <c r="AM11" s="714"/>
      <c r="AN11" s="715"/>
      <c r="AO11" s="714" t="s">
        <v>1487</v>
      </c>
      <c r="AP11" s="714"/>
      <c r="AQ11" s="714"/>
      <c r="AR11" s="714"/>
      <c r="AS11" s="714"/>
      <c r="AT11" s="713" t="s">
        <v>1488</v>
      </c>
      <c r="AU11" s="714"/>
      <c r="AV11" s="714"/>
      <c r="AW11" s="714"/>
      <c r="AX11" s="715"/>
      <c r="AY11" s="714" t="s">
        <v>1489</v>
      </c>
      <c r="AZ11" s="714"/>
      <c r="BA11" s="714"/>
      <c r="BB11" s="714"/>
      <c r="BC11" s="714"/>
      <c r="BD11" s="713" t="s">
        <v>1490</v>
      </c>
      <c r="BE11" s="714"/>
      <c r="BF11" s="714"/>
      <c r="BG11" s="714"/>
      <c r="BH11" s="715"/>
      <c r="BI11" s="714" t="s">
        <v>1475</v>
      </c>
      <c r="BJ11" s="714"/>
      <c r="BK11" s="714"/>
      <c r="BL11" s="714"/>
      <c r="BM11" s="714"/>
      <c r="BN11" s="713" t="s">
        <v>1491</v>
      </c>
      <c r="BO11" s="714"/>
      <c r="BP11" s="714"/>
      <c r="BQ11" s="714"/>
      <c r="BR11" s="715"/>
      <c r="BS11" s="714" t="s">
        <v>1492</v>
      </c>
      <c r="BT11" s="714"/>
      <c r="BU11" s="714"/>
      <c r="BV11" s="714"/>
      <c r="BW11" s="715"/>
      <c r="BX11" s="713" t="s">
        <v>1493</v>
      </c>
      <c r="BY11" s="714"/>
      <c r="BZ11" s="714"/>
      <c r="CA11" s="714"/>
      <c r="CB11" s="715"/>
      <c r="CE11" s="707"/>
      <c r="CF11" s="708"/>
      <c r="CG11" s="709"/>
      <c r="CH11" s="710"/>
      <c r="CI11" s="710"/>
      <c r="CJ11" s="710"/>
      <c r="CK11" s="710"/>
    </row>
    <row r="12" spans="2:89" s="270" customFormat="1" ht="45" customHeight="1" x14ac:dyDescent="0.25">
      <c r="B12" s="265" t="s">
        <v>1494</v>
      </c>
      <c r="C12" s="265" t="s">
        <v>31</v>
      </c>
      <c r="D12" s="265" t="s">
        <v>1495</v>
      </c>
      <c r="E12" s="265" t="s">
        <v>1496</v>
      </c>
      <c r="F12" s="265" t="s">
        <v>1497</v>
      </c>
      <c r="G12" s="265" t="s">
        <v>1498</v>
      </c>
      <c r="H12" s="265" t="s">
        <v>1499</v>
      </c>
      <c r="I12" s="265" t="s">
        <v>1500</v>
      </c>
      <c r="J12" s="265" t="s">
        <v>1501</v>
      </c>
      <c r="K12" s="265" t="s">
        <v>1502</v>
      </c>
      <c r="L12" s="265" t="s">
        <v>1503</v>
      </c>
      <c r="M12" s="265" t="s">
        <v>1504</v>
      </c>
      <c r="N12" s="265" t="s">
        <v>1505</v>
      </c>
      <c r="O12" s="265" t="s">
        <v>1506</v>
      </c>
      <c r="P12" s="265" t="s">
        <v>1507</v>
      </c>
      <c r="Q12" s="265" t="s">
        <v>1508</v>
      </c>
      <c r="R12" s="265" t="s">
        <v>1509</v>
      </c>
      <c r="S12" s="265" t="s">
        <v>1510</v>
      </c>
      <c r="T12" s="265" t="s">
        <v>1511</v>
      </c>
      <c r="U12" s="266" t="str">
        <f>U11&amp;" ejecutado"</f>
        <v>Enero ejecutado</v>
      </c>
      <c r="V12" s="266" t="str">
        <f>U11&amp;" programado"</f>
        <v>Enero programado</v>
      </c>
      <c r="W12" s="267" t="str">
        <f>U11&amp;" resultado"</f>
        <v>Enero resultado</v>
      </c>
      <c r="X12" s="268" t="str">
        <f>U11&amp;" análisis mensual"</f>
        <v>Enero análisis mensual</v>
      </c>
      <c r="Y12" s="268" t="str">
        <f>U11&amp;" verificación segunda línea de defensa"</f>
        <v>Enero verificación segunda línea de defensa</v>
      </c>
      <c r="Z12" s="267" t="str">
        <f>Z11&amp;" ejecutado"</f>
        <v>Febrero ejecutado</v>
      </c>
      <c r="AA12" s="267" t="str">
        <f>Z11&amp;" programado"</f>
        <v>Febrero programado</v>
      </c>
      <c r="AB12" s="267" t="str">
        <f>Z11&amp;" resultado"</f>
        <v>Febrero resultado</v>
      </c>
      <c r="AC12" s="268" t="str">
        <f>Z11&amp;" análisis mensual"</f>
        <v>Febrero análisis mensual</v>
      </c>
      <c r="AD12" s="268" t="str">
        <f>Z11&amp;" verificación segunda línea de defensa"</f>
        <v>Febrero verificación segunda línea de defensa</v>
      </c>
      <c r="AE12" s="268" t="str">
        <f>AE11&amp;" ejecutado"</f>
        <v>Marzo ejecutado</v>
      </c>
      <c r="AF12" s="267" t="str">
        <f>AE11&amp;" programado"</f>
        <v>Marzo programado</v>
      </c>
      <c r="AG12" s="267" t="str">
        <f>AE11&amp;" resultado"</f>
        <v>Marzo resultado</v>
      </c>
      <c r="AH12" s="268" t="str">
        <f>AE11&amp;" análisis mensual"</f>
        <v>Marzo análisis mensual</v>
      </c>
      <c r="AI12" s="268" t="str">
        <f>AE11&amp;" verificación segunda línea de defensa"</f>
        <v>Marzo verificación segunda línea de defensa</v>
      </c>
      <c r="AJ12" s="267" t="str">
        <f>AJ11&amp;" ejecutado"</f>
        <v>Abril ejecutado</v>
      </c>
      <c r="AK12" s="267" t="str">
        <f>AJ11&amp;" programado"</f>
        <v>Abril programado</v>
      </c>
      <c r="AL12" s="267" t="str">
        <f>AJ11&amp;" resultado"</f>
        <v>Abril resultado</v>
      </c>
      <c r="AM12" s="268" t="str">
        <f>AJ11&amp;" análisis mensual"</f>
        <v>Abril análisis mensual</v>
      </c>
      <c r="AN12" s="267" t="str">
        <f>AJ11&amp;" verificación segunda línea de defensa"</f>
        <v>Abril verificación segunda línea de defensa</v>
      </c>
      <c r="AO12" s="269" t="str">
        <f>AO11&amp;" ejecutado"</f>
        <v>Mayo ejecutado</v>
      </c>
      <c r="AP12" s="267" t="str">
        <f>AO11&amp;" programado"</f>
        <v>Mayo programado</v>
      </c>
      <c r="AQ12" s="267" t="str">
        <f>AO11&amp;" resultado"</f>
        <v>Mayo resultado</v>
      </c>
      <c r="AR12" s="268" t="str">
        <f>AO11&amp;" análisis mensual"</f>
        <v>Mayo análisis mensual</v>
      </c>
      <c r="AS12" s="268" t="str">
        <f>AO11&amp;" verificación segunda línea de defensa"</f>
        <v>Mayo verificación segunda línea de defensa</v>
      </c>
      <c r="AT12" s="267" t="str">
        <f>AT11&amp;" ejecutado"</f>
        <v>Junio ejecutado</v>
      </c>
      <c r="AU12" s="267" t="str">
        <f>AT11&amp;" programado"</f>
        <v>Junio programado</v>
      </c>
      <c r="AV12" s="267" t="str">
        <f>AT11&amp;" resultado"</f>
        <v>Junio resultado</v>
      </c>
      <c r="AW12" s="268" t="str">
        <f>AT11&amp;" análisis mensual"</f>
        <v>Junio análisis mensual</v>
      </c>
      <c r="AX12" s="267" t="str">
        <f>AT11&amp;" verificación segunda línea de defensa"</f>
        <v>Junio verificación segunda línea de defensa</v>
      </c>
      <c r="AY12" s="269" t="str">
        <f>AY11&amp;" ejecutado"</f>
        <v>Julio ejecutado</v>
      </c>
      <c r="AZ12" s="267" t="str">
        <f>AY11&amp;" programado"</f>
        <v>Julio programado</v>
      </c>
      <c r="BA12" s="267" t="str">
        <f>AY11&amp;" resultado"</f>
        <v>Julio resultado</v>
      </c>
      <c r="BB12" s="268" t="str">
        <f>AY11&amp;" análisis mensual"</f>
        <v>Julio análisis mensual</v>
      </c>
      <c r="BC12" s="268" t="str">
        <f>AY11&amp;" verificación segunda línea de defensa"</f>
        <v>Julio verificación segunda línea de defensa</v>
      </c>
      <c r="BD12" s="267" t="str">
        <f>BD11&amp;" ejecutado"</f>
        <v>Agosto ejecutado</v>
      </c>
      <c r="BE12" s="267" t="str">
        <f>BD11&amp;" programado"</f>
        <v>Agosto programado</v>
      </c>
      <c r="BF12" s="267" t="str">
        <f>BD11&amp;" resultado"</f>
        <v>Agosto resultado</v>
      </c>
      <c r="BG12" s="268" t="str">
        <f>BD11&amp;" análisis mensual"</f>
        <v>Agosto análisis mensual</v>
      </c>
      <c r="BH12" s="267" t="str">
        <f>BD11&amp;" verificación segunda línea de defensa"</f>
        <v>Agosto verificación segunda línea de defensa</v>
      </c>
      <c r="BI12" s="269" t="str">
        <f>BI11&amp;" ejecutado"</f>
        <v>Septiembre ejecutado</v>
      </c>
      <c r="BJ12" s="267" t="str">
        <f>BI11&amp;" programado"</f>
        <v>Septiembre programado</v>
      </c>
      <c r="BK12" s="267" t="str">
        <f>BI11&amp;" resultado"</f>
        <v>Septiembre resultado</v>
      </c>
      <c r="BL12" s="268" t="str">
        <f>BI11&amp;" análisis mensual"</f>
        <v>Septiembre análisis mensual</v>
      </c>
      <c r="BM12" s="268" t="str">
        <f>BI11&amp;" verificación segunda línea de defensa"</f>
        <v>Septiembre verificación segunda línea de defensa</v>
      </c>
      <c r="BN12" s="267" t="str">
        <f>BN11&amp;" ejecutado"</f>
        <v>Octubre ejecutado</v>
      </c>
      <c r="BO12" s="267" t="str">
        <f>BN11&amp;" programado"</f>
        <v>Octubre programado</v>
      </c>
      <c r="BP12" s="267" t="str">
        <f>BN11&amp;" resultado"</f>
        <v>Octubre resultado</v>
      </c>
      <c r="BQ12" s="268" t="str">
        <f>BN11&amp;" análisis mensual"</f>
        <v>Octubre análisis mensual</v>
      </c>
      <c r="BR12" s="267" t="str">
        <f>BN11&amp;" verificación segunda línea de defensa"</f>
        <v>Octubre verificación segunda línea de defensa</v>
      </c>
      <c r="BS12" s="269" t="str">
        <f>BS11&amp;" ejecutado"</f>
        <v>Noviembre ejecutado</v>
      </c>
      <c r="BT12" s="267" t="str">
        <f>BS11&amp;" programado"</f>
        <v>Noviembre programado</v>
      </c>
      <c r="BU12" s="267" t="str">
        <f>BS11&amp;" resultado"</f>
        <v>Noviembre resultado</v>
      </c>
      <c r="BV12" s="268" t="str">
        <f>BS11&amp;" análisis mensual"</f>
        <v>Noviembre análisis mensual</v>
      </c>
      <c r="BW12" s="268" t="str">
        <f>BS11&amp;" verificación segunda línea de defensa"</f>
        <v>Noviembre verificación segunda línea de defensa</v>
      </c>
      <c r="BX12" s="267" t="str">
        <f>BX11&amp;" ejecutado"</f>
        <v>Diciembre ejecutado</v>
      </c>
      <c r="BY12" s="267" t="str">
        <f>BX11&amp;" programado"</f>
        <v>Diciembre programado</v>
      </c>
      <c r="BZ12" s="267" t="str">
        <f>BX11&amp;" resultado"</f>
        <v>Diciembre resultado</v>
      </c>
      <c r="CA12" s="268" t="str">
        <f>BX11&amp;" análisis mensual"</f>
        <v>Diciembre análisis mensual</v>
      </c>
      <c r="CB12" s="267" t="str">
        <f>BX11&amp;" verificación segunda línea de defensa"</f>
        <v>Diciembre verificación segunda línea de defensa</v>
      </c>
      <c r="CC12" s="269" t="s">
        <v>1512</v>
      </c>
      <c r="CE12" s="271" t="s">
        <v>1513</v>
      </c>
      <c r="CF12" s="271" t="s">
        <v>1514</v>
      </c>
      <c r="CG12" s="271" t="s">
        <v>1515</v>
      </c>
      <c r="CH12" s="271" t="s">
        <v>1516</v>
      </c>
      <c r="CI12" s="271" t="s">
        <v>1517</v>
      </c>
      <c r="CJ12" s="271" t="s">
        <v>1518</v>
      </c>
      <c r="CK12" s="271" t="s">
        <v>1519</v>
      </c>
    </row>
    <row r="13" spans="2:89" s="287" customFormat="1" ht="108" x14ac:dyDescent="0.25">
      <c r="B13" s="272" t="s">
        <v>72</v>
      </c>
      <c r="C13" s="272" t="s">
        <v>1520</v>
      </c>
      <c r="D13" s="273" t="s">
        <v>177</v>
      </c>
      <c r="E13" s="274" t="s">
        <v>1521</v>
      </c>
      <c r="F13" s="275" t="s">
        <v>1522</v>
      </c>
      <c r="G13" s="272" t="s">
        <v>1523</v>
      </c>
      <c r="H13" s="273" t="s">
        <v>1524</v>
      </c>
      <c r="I13" s="273" t="s">
        <v>1525</v>
      </c>
      <c r="J13" s="274" t="s">
        <v>1526</v>
      </c>
      <c r="K13" s="273" t="s">
        <v>1527</v>
      </c>
      <c r="L13" s="273" t="s">
        <v>1528</v>
      </c>
      <c r="M13" s="273" t="s">
        <v>1529</v>
      </c>
      <c r="N13" s="272" t="s">
        <v>1530</v>
      </c>
      <c r="O13" s="273" t="s">
        <v>1531</v>
      </c>
      <c r="P13" s="272" t="s">
        <v>1532</v>
      </c>
      <c r="Q13" s="276" t="s">
        <v>158</v>
      </c>
      <c r="R13" s="277">
        <v>0.95</v>
      </c>
      <c r="S13" s="272" t="s">
        <v>1530</v>
      </c>
      <c r="T13" s="278">
        <v>1</v>
      </c>
      <c r="U13" s="279"/>
      <c r="V13" s="279"/>
      <c r="W13" s="280"/>
      <c r="X13" s="281"/>
      <c r="Y13" s="282"/>
      <c r="Z13" s="279"/>
      <c r="AA13" s="279"/>
      <c r="AB13" s="280"/>
      <c r="AC13" s="281"/>
      <c r="AD13" s="282"/>
      <c r="AE13" s="279"/>
      <c r="AF13" s="283"/>
      <c r="AG13" s="280"/>
      <c r="AH13" s="282"/>
      <c r="AI13" s="284"/>
      <c r="AJ13" s="279"/>
      <c r="AK13" s="279"/>
      <c r="AL13" s="280"/>
      <c r="AM13" s="282"/>
      <c r="AN13" s="284"/>
      <c r="AO13" s="283"/>
      <c r="AP13" s="279"/>
      <c r="AQ13" s="280"/>
      <c r="AR13" s="282"/>
      <c r="AS13" s="284"/>
      <c r="AT13" s="279"/>
      <c r="AU13" s="279"/>
      <c r="AV13" s="280"/>
      <c r="AW13" s="282"/>
      <c r="AX13" s="284"/>
      <c r="AY13" s="283"/>
      <c r="AZ13" s="279"/>
      <c r="BA13" s="280"/>
      <c r="BB13" s="282"/>
      <c r="BC13" s="284"/>
      <c r="BD13" s="282"/>
      <c r="BE13" s="284"/>
      <c r="BF13" s="282"/>
      <c r="BG13" s="284"/>
      <c r="BH13" s="284"/>
      <c r="BI13" s="283"/>
      <c r="BJ13" s="279"/>
      <c r="BK13" s="280"/>
      <c r="BL13" s="284"/>
      <c r="BM13" s="284"/>
      <c r="BN13" s="279"/>
      <c r="BO13" s="279"/>
      <c r="BP13" s="280"/>
      <c r="BQ13" s="280"/>
      <c r="BR13" s="285"/>
      <c r="BS13" s="283"/>
      <c r="BT13" s="279"/>
      <c r="BU13" s="280"/>
      <c r="BV13" s="280"/>
      <c r="BW13" s="285"/>
      <c r="BX13" s="279"/>
      <c r="BY13" s="279"/>
      <c r="BZ13" s="280"/>
      <c r="CA13" s="280"/>
      <c r="CB13" s="285"/>
      <c r="CC13" s="286"/>
      <c r="CE13" s="288"/>
      <c r="CF13" s="288"/>
      <c r="CG13" s="289"/>
      <c r="CH13" s="289"/>
      <c r="CI13" s="289"/>
      <c r="CJ13" s="289"/>
      <c r="CK13" s="290"/>
    </row>
    <row r="14" spans="2:89" s="287" customFormat="1" ht="264" customHeight="1" x14ac:dyDescent="0.25">
      <c r="B14" s="272" t="s">
        <v>72</v>
      </c>
      <c r="C14" s="272" t="s">
        <v>1520</v>
      </c>
      <c r="D14" s="273" t="s">
        <v>177</v>
      </c>
      <c r="E14" s="274" t="s">
        <v>1533</v>
      </c>
      <c r="F14" s="275" t="s">
        <v>1522</v>
      </c>
      <c r="G14" s="272" t="s">
        <v>1534</v>
      </c>
      <c r="H14" s="273" t="s">
        <v>1535</v>
      </c>
      <c r="I14" s="273" t="s">
        <v>1536</v>
      </c>
      <c r="J14" s="274" t="s">
        <v>1537</v>
      </c>
      <c r="K14" s="273" t="s">
        <v>1538</v>
      </c>
      <c r="L14" s="273" t="s">
        <v>1539</v>
      </c>
      <c r="M14" s="273" t="s">
        <v>1540</v>
      </c>
      <c r="N14" s="272" t="s">
        <v>1530</v>
      </c>
      <c r="O14" s="273" t="s">
        <v>1541</v>
      </c>
      <c r="P14" s="272" t="s">
        <v>1532</v>
      </c>
      <c r="Q14" s="276" t="s">
        <v>158</v>
      </c>
      <c r="R14" s="277">
        <v>0.97</v>
      </c>
      <c r="S14" s="272" t="s">
        <v>1530</v>
      </c>
      <c r="T14" s="278">
        <v>1</v>
      </c>
      <c r="U14" s="279"/>
      <c r="V14" s="279"/>
      <c r="W14" s="280"/>
      <c r="X14" s="281"/>
      <c r="Y14" s="282"/>
      <c r="Z14" s="279"/>
      <c r="AA14" s="279"/>
      <c r="AB14" s="280"/>
      <c r="AC14" s="281"/>
      <c r="AD14" s="282"/>
      <c r="AE14" s="279"/>
      <c r="AF14" s="283"/>
      <c r="AG14" s="280"/>
      <c r="AH14" s="282"/>
      <c r="AI14" s="284"/>
      <c r="AJ14" s="279"/>
      <c r="AK14" s="279"/>
      <c r="AL14" s="280"/>
      <c r="AM14" s="282"/>
      <c r="AN14" s="284"/>
      <c r="AO14" s="283"/>
      <c r="AP14" s="279"/>
      <c r="AQ14" s="280"/>
      <c r="AR14" s="282"/>
      <c r="AS14" s="284"/>
      <c r="AT14" s="279"/>
      <c r="AU14" s="279"/>
      <c r="AV14" s="280"/>
      <c r="AW14" s="282"/>
      <c r="AX14" s="284"/>
      <c r="AY14" s="283"/>
      <c r="AZ14" s="279"/>
      <c r="BA14" s="280"/>
      <c r="BB14" s="282"/>
      <c r="BC14" s="284"/>
      <c r="BD14" s="282"/>
      <c r="BE14" s="284"/>
      <c r="BF14" s="282"/>
      <c r="BG14" s="284"/>
      <c r="BH14" s="284"/>
      <c r="BI14" s="283"/>
      <c r="BJ14" s="279"/>
      <c r="BK14" s="280"/>
      <c r="BL14" s="284"/>
      <c r="BM14" s="284"/>
      <c r="BN14" s="279"/>
      <c r="BO14" s="279"/>
      <c r="BP14" s="280"/>
      <c r="BQ14" s="280"/>
      <c r="BR14" s="285"/>
      <c r="BS14" s="283"/>
      <c r="BT14" s="279"/>
      <c r="BU14" s="280"/>
      <c r="BV14" s="280"/>
      <c r="BW14" s="285"/>
      <c r="BX14" s="279"/>
      <c r="BY14" s="279"/>
      <c r="BZ14" s="280"/>
      <c r="CA14" s="280"/>
      <c r="CB14" s="285"/>
      <c r="CC14" s="286"/>
      <c r="CE14" s="290"/>
      <c r="CF14" s="290"/>
      <c r="CG14" s="289"/>
      <c r="CH14" s="289"/>
      <c r="CI14" s="289"/>
      <c r="CJ14" s="289"/>
      <c r="CK14" s="290"/>
    </row>
    <row r="15" spans="2:89" s="287" customFormat="1" ht="222" customHeight="1" x14ac:dyDescent="0.25">
      <c r="B15" s="272" t="s">
        <v>72</v>
      </c>
      <c r="C15" s="272" t="s">
        <v>74</v>
      </c>
      <c r="D15" s="273" t="s">
        <v>177</v>
      </c>
      <c r="E15" s="274" t="s">
        <v>1542</v>
      </c>
      <c r="F15" s="275" t="s">
        <v>1062</v>
      </c>
      <c r="G15" s="272" t="s">
        <v>1543</v>
      </c>
      <c r="H15" s="273" t="s">
        <v>1544</v>
      </c>
      <c r="I15" s="273" t="s">
        <v>1545</v>
      </c>
      <c r="J15" s="274" t="s">
        <v>1526</v>
      </c>
      <c r="K15" s="273" t="s">
        <v>1546</v>
      </c>
      <c r="L15" s="273" t="s">
        <v>1547</v>
      </c>
      <c r="M15" s="273" t="s">
        <v>1548</v>
      </c>
      <c r="N15" s="272" t="s">
        <v>1530</v>
      </c>
      <c r="O15" s="273" t="s">
        <v>1549</v>
      </c>
      <c r="P15" s="272" t="s">
        <v>1550</v>
      </c>
      <c r="Q15" s="276" t="s">
        <v>93</v>
      </c>
      <c r="R15" s="277">
        <v>0.99</v>
      </c>
      <c r="S15" s="272" t="s">
        <v>1530</v>
      </c>
      <c r="T15" s="278">
        <v>1</v>
      </c>
      <c r="U15" s="279"/>
      <c r="V15" s="279"/>
      <c r="W15" s="280"/>
      <c r="X15" s="281"/>
      <c r="Y15" s="284"/>
      <c r="Z15" s="279"/>
      <c r="AA15" s="279"/>
      <c r="AB15" s="280"/>
      <c r="AC15" s="281"/>
      <c r="AD15" s="284"/>
      <c r="AE15" s="291"/>
      <c r="AF15" s="279"/>
      <c r="AG15" s="280"/>
      <c r="AH15" s="284"/>
      <c r="AI15" s="284"/>
      <c r="AJ15" s="279"/>
      <c r="AK15" s="279"/>
      <c r="AL15" s="280"/>
      <c r="AM15" s="284"/>
      <c r="AN15" s="284"/>
      <c r="AO15" s="283"/>
      <c r="AP15" s="279"/>
      <c r="AQ15" s="280"/>
      <c r="AR15" s="284"/>
      <c r="AS15" s="284"/>
      <c r="AT15" s="283"/>
      <c r="AU15" s="279"/>
      <c r="AV15" s="280"/>
      <c r="AW15" s="284"/>
      <c r="AX15" s="284"/>
      <c r="AY15" s="283"/>
      <c r="AZ15" s="279"/>
      <c r="BA15" s="280"/>
      <c r="BB15" s="282"/>
      <c r="BC15" s="284"/>
      <c r="BD15" s="279"/>
      <c r="BE15" s="279"/>
      <c r="BF15" s="280"/>
      <c r="BG15" s="282"/>
      <c r="BH15" s="284"/>
      <c r="BI15" s="283"/>
      <c r="BJ15" s="279"/>
      <c r="BK15" s="280"/>
      <c r="BL15" s="282"/>
      <c r="BM15" s="284"/>
      <c r="BN15" s="279"/>
      <c r="BO15" s="279"/>
      <c r="BP15" s="280"/>
      <c r="BQ15" s="280"/>
      <c r="BR15" s="285"/>
      <c r="BS15" s="283"/>
      <c r="BT15" s="279"/>
      <c r="BU15" s="280"/>
      <c r="BV15" s="280"/>
      <c r="BW15" s="285"/>
      <c r="BX15" s="279"/>
      <c r="BY15" s="279"/>
      <c r="BZ15" s="280"/>
      <c r="CA15" s="280"/>
      <c r="CB15" s="285"/>
      <c r="CC15" s="286"/>
      <c r="CE15" s="290"/>
      <c r="CF15" s="290"/>
      <c r="CG15" s="289"/>
      <c r="CH15" s="289"/>
      <c r="CI15" s="289"/>
      <c r="CJ15" s="289"/>
      <c r="CK15" s="290"/>
    </row>
    <row r="16" spans="2:89" s="287" customFormat="1" ht="222" customHeight="1" x14ac:dyDescent="0.25">
      <c r="B16" s="272" t="s">
        <v>72</v>
      </c>
      <c r="C16" s="272" t="s">
        <v>74</v>
      </c>
      <c r="D16" s="273" t="s">
        <v>177</v>
      </c>
      <c r="E16" s="274" t="s">
        <v>1551</v>
      </c>
      <c r="F16" s="275" t="s">
        <v>1062</v>
      </c>
      <c r="G16" s="272" t="s">
        <v>1552</v>
      </c>
      <c r="H16" s="273" t="s">
        <v>1553</v>
      </c>
      <c r="I16" s="273" t="s">
        <v>1554</v>
      </c>
      <c r="J16" s="274" t="s">
        <v>1526</v>
      </c>
      <c r="K16" s="273" t="s">
        <v>1555</v>
      </c>
      <c r="L16" s="273" t="s">
        <v>1547</v>
      </c>
      <c r="M16" s="273" t="s">
        <v>1556</v>
      </c>
      <c r="N16" s="272" t="s">
        <v>1530</v>
      </c>
      <c r="O16" s="273" t="s">
        <v>1549</v>
      </c>
      <c r="P16" s="272" t="s">
        <v>1532</v>
      </c>
      <c r="Q16" s="276" t="s">
        <v>93</v>
      </c>
      <c r="R16" s="277">
        <v>0.92</v>
      </c>
      <c r="S16" s="272" t="s">
        <v>1530</v>
      </c>
      <c r="T16" s="278">
        <v>1</v>
      </c>
      <c r="U16" s="279"/>
      <c r="V16" s="279"/>
      <c r="W16" s="280"/>
      <c r="X16" s="281"/>
      <c r="Y16" s="284"/>
      <c r="Z16" s="279"/>
      <c r="AA16" s="279"/>
      <c r="AB16" s="280"/>
      <c r="AC16" s="281"/>
      <c r="AD16" s="284"/>
      <c r="AE16" s="283"/>
      <c r="AF16" s="279"/>
      <c r="AG16" s="292"/>
      <c r="AH16" s="284"/>
      <c r="AI16" s="284"/>
      <c r="AJ16" s="279"/>
      <c r="AK16" s="279"/>
      <c r="AL16" s="280"/>
      <c r="AM16" s="284"/>
      <c r="AN16" s="284"/>
      <c r="AO16" s="283"/>
      <c r="AP16" s="279"/>
      <c r="AQ16" s="280"/>
      <c r="AR16" s="284"/>
      <c r="AS16" s="284"/>
      <c r="AT16" s="283"/>
      <c r="AU16" s="279"/>
      <c r="AV16" s="280"/>
      <c r="AW16" s="284"/>
      <c r="AX16" s="284"/>
      <c r="AY16" s="283"/>
      <c r="AZ16" s="279"/>
      <c r="BA16" s="280"/>
      <c r="BB16" s="282"/>
      <c r="BC16" s="284"/>
      <c r="BD16" s="279"/>
      <c r="BE16" s="279"/>
      <c r="BF16" s="280"/>
      <c r="BG16" s="282"/>
      <c r="BH16" s="284"/>
      <c r="BI16" s="283"/>
      <c r="BJ16" s="279"/>
      <c r="BK16" s="280"/>
      <c r="BL16" s="282"/>
      <c r="BM16" s="284"/>
      <c r="BN16" s="279"/>
      <c r="BO16" s="279"/>
      <c r="BP16" s="280"/>
      <c r="BQ16" s="280"/>
      <c r="BR16" s="285"/>
      <c r="BS16" s="283"/>
      <c r="BT16" s="279"/>
      <c r="BU16" s="280"/>
      <c r="BV16" s="280"/>
      <c r="BW16" s="285"/>
      <c r="BX16" s="279"/>
      <c r="BY16" s="279"/>
      <c r="BZ16" s="280"/>
      <c r="CA16" s="280"/>
      <c r="CB16" s="285"/>
      <c r="CC16" s="286"/>
      <c r="CE16" s="290"/>
      <c r="CF16" s="290"/>
      <c r="CG16" s="289"/>
      <c r="CH16" s="289"/>
      <c r="CI16" s="289"/>
      <c r="CJ16" s="289"/>
      <c r="CK16" s="290"/>
    </row>
    <row r="17" spans="2:89" s="287" customFormat="1" ht="251.25" customHeight="1" x14ac:dyDescent="0.25">
      <c r="B17" s="272" t="s">
        <v>190</v>
      </c>
      <c r="C17" s="272" t="s">
        <v>1520</v>
      </c>
      <c r="D17" s="273" t="s">
        <v>177</v>
      </c>
      <c r="E17" s="274" t="s">
        <v>1557</v>
      </c>
      <c r="F17" s="275" t="s">
        <v>963</v>
      </c>
      <c r="G17" s="272" t="s">
        <v>1558</v>
      </c>
      <c r="H17" s="273" t="s">
        <v>1559</v>
      </c>
      <c r="I17" s="273" t="s">
        <v>1560</v>
      </c>
      <c r="J17" s="274" t="s">
        <v>1561</v>
      </c>
      <c r="K17" s="273" t="s">
        <v>1562</v>
      </c>
      <c r="L17" s="273" t="s">
        <v>1563</v>
      </c>
      <c r="M17" s="273" t="s">
        <v>1564</v>
      </c>
      <c r="N17" s="272" t="s">
        <v>1530</v>
      </c>
      <c r="O17" s="273" t="s">
        <v>1565</v>
      </c>
      <c r="P17" s="272" t="s">
        <v>1532</v>
      </c>
      <c r="Q17" s="276" t="s">
        <v>93</v>
      </c>
      <c r="R17" s="277">
        <v>1</v>
      </c>
      <c r="S17" s="272" t="s">
        <v>1530</v>
      </c>
      <c r="T17" s="278">
        <v>1</v>
      </c>
      <c r="U17" s="279"/>
      <c r="V17" s="279"/>
      <c r="W17" s="280"/>
      <c r="X17" s="293"/>
      <c r="Y17" s="293"/>
      <c r="Z17" s="279"/>
      <c r="AA17" s="279"/>
      <c r="AB17" s="280"/>
      <c r="AC17" s="293"/>
      <c r="AD17" s="293"/>
      <c r="AE17" s="283"/>
      <c r="AF17" s="279"/>
      <c r="AG17" s="280"/>
      <c r="AH17" s="294"/>
      <c r="AI17" s="293"/>
      <c r="AJ17" s="279"/>
      <c r="AK17" s="279"/>
      <c r="AL17" s="280"/>
      <c r="AM17" s="293"/>
      <c r="AN17" s="293"/>
      <c r="AO17" s="283"/>
      <c r="AP17" s="279"/>
      <c r="AQ17" s="280"/>
      <c r="AR17" s="294"/>
      <c r="AS17" s="293"/>
      <c r="AT17" s="279"/>
      <c r="AU17" s="279"/>
      <c r="AV17" s="280"/>
      <c r="AW17" s="294"/>
      <c r="AX17" s="293"/>
      <c r="AY17" s="283"/>
      <c r="AZ17" s="279"/>
      <c r="BA17" s="280"/>
      <c r="BB17" s="293"/>
      <c r="BC17" s="293"/>
      <c r="BD17" s="279"/>
      <c r="BE17" s="279"/>
      <c r="BF17" s="280"/>
      <c r="BG17" s="294"/>
      <c r="BH17" s="293"/>
      <c r="BI17" s="283"/>
      <c r="BJ17" s="279"/>
      <c r="BK17" s="280"/>
      <c r="BL17" s="294"/>
      <c r="BM17" s="293"/>
      <c r="BN17" s="279"/>
      <c r="BO17" s="279"/>
      <c r="BP17" s="280"/>
      <c r="BQ17" s="280"/>
      <c r="BR17" s="285"/>
      <c r="BS17" s="283"/>
      <c r="BT17" s="279"/>
      <c r="BU17" s="280"/>
      <c r="BV17" s="280"/>
      <c r="BW17" s="285"/>
      <c r="BX17" s="279"/>
      <c r="BY17" s="279"/>
      <c r="BZ17" s="280"/>
      <c r="CA17" s="280"/>
      <c r="CB17" s="285"/>
      <c r="CC17" s="286"/>
      <c r="CE17" s="290"/>
      <c r="CF17" s="290"/>
      <c r="CG17" s="289"/>
      <c r="CH17" s="289"/>
      <c r="CI17" s="289"/>
      <c r="CJ17" s="289"/>
      <c r="CK17" s="290"/>
    </row>
    <row r="18" spans="2:89" s="300" customFormat="1" ht="249.75" customHeight="1" x14ac:dyDescent="0.25">
      <c r="B18" s="272" t="s">
        <v>190</v>
      </c>
      <c r="C18" s="272" t="s">
        <v>1520</v>
      </c>
      <c r="D18" s="273" t="s">
        <v>177</v>
      </c>
      <c r="E18" s="274" t="s">
        <v>1566</v>
      </c>
      <c r="F18" s="275" t="s">
        <v>963</v>
      </c>
      <c r="G18" s="272" t="s">
        <v>1567</v>
      </c>
      <c r="H18" s="273" t="s">
        <v>1568</v>
      </c>
      <c r="I18" s="273" t="s">
        <v>1560</v>
      </c>
      <c r="J18" s="274" t="s">
        <v>1561</v>
      </c>
      <c r="K18" s="273" t="s">
        <v>1569</v>
      </c>
      <c r="L18" s="273" t="s">
        <v>1570</v>
      </c>
      <c r="M18" s="273" t="s">
        <v>1571</v>
      </c>
      <c r="N18" s="272" t="s">
        <v>1530</v>
      </c>
      <c r="O18" s="273" t="s">
        <v>1572</v>
      </c>
      <c r="P18" s="272" t="s">
        <v>1532</v>
      </c>
      <c r="Q18" s="276" t="s">
        <v>158</v>
      </c>
      <c r="R18" s="277">
        <v>1</v>
      </c>
      <c r="S18" s="272" t="s">
        <v>1530</v>
      </c>
      <c r="T18" s="278">
        <v>1</v>
      </c>
      <c r="U18" s="279"/>
      <c r="V18" s="279"/>
      <c r="W18" s="280"/>
      <c r="X18" s="293"/>
      <c r="Y18" s="293"/>
      <c r="Z18" s="279"/>
      <c r="AA18" s="279"/>
      <c r="AB18" s="280"/>
      <c r="AC18" s="293"/>
      <c r="AD18" s="293"/>
      <c r="AE18" s="283"/>
      <c r="AF18" s="279"/>
      <c r="AG18" s="280"/>
      <c r="AH18" s="295"/>
      <c r="AI18" s="293"/>
      <c r="AJ18" s="279"/>
      <c r="AK18" s="279"/>
      <c r="AL18" s="280"/>
      <c r="AM18" s="293"/>
      <c r="AN18" s="293"/>
      <c r="AO18" s="283"/>
      <c r="AP18" s="279"/>
      <c r="AQ18" s="280"/>
      <c r="AR18" s="293"/>
      <c r="AS18" s="293"/>
      <c r="AT18" s="296"/>
      <c r="AU18" s="296"/>
      <c r="AV18" s="280"/>
      <c r="AW18" s="293"/>
      <c r="AX18" s="293"/>
      <c r="AY18" s="283"/>
      <c r="AZ18" s="279"/>
      <c r="BA18" s="297"/>
      <c r="BB18" s="293"/>
      <c r="BC18" s="293"/>
      <c r="BD18" s="279"/>
      <c r="BE18" s="279"/>
      <c r="BF18" s="280"/>
      <c r="BG18" s="293"/>
      <c r="BH18" s="293"/>
      <c r="BI18" s="298"/>
      <c r="BJ18" s="296"/>
      <c r="BK18" s="299"/>
      <c r="BL18" s="293"/>
      <c r="BM18" s="293"/>
      <c r="BN18" s="279"/>
      <c r="BO18" s="279"/>
      <c r="BP18" s="280"/>
      <c r="BQ18" s="280"/>
      <c r="BR18" s="285"/>
      <c r="BS18" s="283"/>
      <c r="BT18" s="279"/>
      <c r="BU18" s="280"/>
      <c r="BV18" s="280"/>
      <c r="BW18" s="285"/>
      <c r="BX18" s="279"/>
      <c r="BY18" s="279"/>
      <c r="BZ18" s="280"/>
      <c r="CA18" s="280"/>
      <c r="CB18" s="285"/>
      <c r="CC18" s="286"/>
      <c r="CE18" s="301"/>
      <c r="CF18" s="301"/>
      <c r="CG18" s="302"/>
      <c r="CH18" s="302"/>
      <c r="CI18" s="302"/>
      <c r="CJ18" s="302"/>
      <c r="CK18" s="301"/>
    </row>
    <row r="19" spans="2:89" s="300" customFormat="1" ht="249.75" customHeight="1" x14ac:dyDescent="0.25">
      <c r="B19" s="272" t="s">
        <v>190</v>
      </c>
      <c r="C19" s="272" t="s">
        <v>1520</v>
      </c>
      <c r="D19" s="273" t="s">
        <v>177</v>
      </c>
      <c r="E19" s="274" t="s">
        <v>1573</v>
      </c>
      <c r="F19" s="275" t="s">
        <v>963</v>
      </c>
      <c r="G19" s="272" t="s">
        <v>1574</v>
      </c>
      <c r="H19" s="273" t="s">
        <v>1575</v>
      </c>
      <c r="I19" s="273" t="s">
        <v>1560</v>
      </c>
      <c r="J19" s="274" t="s">
        <v>1561</v>
      </c>
      <c r="K19" s="273" t="s">
        <v>1576</v>
      </c>
      <c r="L19" s="273" t="s">
        <v>1577</v>
      </c>
      <c r="M19" s="273" t="s">
        <v>1578</v>
      </c>
      <c r="N19" s="272" t="s">
        <v>1530</v>
      </c>
      <c r="O19" s="273" t="s">
        <v>1579</v>
      </c>
      <c r="P19" s="272" t="s">
        <v>1580</v>
      </c>
      <c r="Q19" s="276" t="s">
        <v>158</v>
      </c>
      <c r="R19" s="277">
        <v>1</v>
      </c>
      <c r="S19" s="272" t="s">
        <v>1530</v>
      </c>
      <c r="T19" s="278">
        <v>1</v>
      </c>
      <c r="U19" s="279"/>
      <c r="V19" s="279"/>
      <c r="W19" s="280"/>
      <c r="X19" s="293"/>
      <c r="Y19" s="293"/>
      <c r="Z19" s="279"/>
      <c r="AA19" s="279"/>
      <c r="AB19" s="280"/>
      <c r="AC19" s="293"/>
      <c r="AD19" s="293"/>
      <c r="AE19" s="283"/>
      <c r="AF19" s="279"/>
      <c r="AG19" s="280"/>
      <c r="AH19" s="295"/>
      <c r="AI19" s="293"/>
      <c r="AJ19" s="279"/>
      <c r="AK19" s="279"/>
      <c r="AL19" s="280"/>
      <c r="AM19" s="293"/>
      <c r="AN19" s="293"/>
      <c r="AO19" s="283"/>
      <c r="AP19" s="279"/>
      <c r="AQ19" s="280"/>
      <c r="AR19" s="293"/>
      <c r="AS19" s="293"/>
      <c r="AT19" s="279"/>
      <c r="AU19" s="279"/>
      <c r="AV19" s="280"/>
      <c r="AW19" s="293"/>
      <c r="AX19" s="293"/>
      <c r="AY19" s="283"/>
      <c r="AZ19" s="279"/>
      <c r="BA19" s="297"/>
      <c r="BB19" s="293"/>
      <c r="BC19" s="293"/>
      <c r="BD19" s="279"/>
      <c r="BE19" s="279"/>
      <c r="BF19" s="280"/>
      <c r="BG19" s="293"/>
      <c r="BH19" s="293"/>
      <c r="BI19" s="283"/>
      <c r="BJ19" s="279"/>
      <c r="BK19" s="280"/>
      <c r="BL19" s="293"/>
      <c r="BM19" s="293"/>
      <c r="BN19" s="279"/>
      <c r="BO19" s="279"/>
      <c r="BP19" s="280"/>
      <c r="BQ19" s="280"/>
      <c r="BR19" s="285"/>
      <c r="BS19" s="283"/>
      <c r="BT19" s="279"/>
      <c r="BU19" s="280"/>
      <c r="BV19" s="280"/>
      <c r="BW19" s="285"/>
      <c r="BX19" s="279"/>
      <c r="BY19" s="279"/>
      <c r="BZ19" s="280"/>
      <c r="CA19" s="280"/>
      <c r="CB19" s="285"/>
      <c r="CC19" s="286"/>
      <c r="CE19" s="303"/>
      <c r="CF19" s="303"/>
      <c r="CG19" s="304"/>
      <c r="CH19" s="304"/>
      <c r="CI19" s="304"/>
      <c r="CJ19" s="304"/>
      <c r="CK19" s="301"/>
    </row>
    <row r="20" spans="2:89" s="300" customFormat="1" ht="120" x14ac:dyDescent="0.25">
      <c r="B20" s="272" t="s">
        <v>190</v>
      </c>
      <c r="C20" s="272" t="s">
        <v>1520</v>
      </c>
      <c r="D20" s="273" t="s">
        <v>177</v>
      </c>
      <c r="E20" s="274" t="s">
        <v>1581</v>
      </c>
      <c r="F20" s="275" t="s">
        <v>963</v>
      </c>
      <c r="G20" s="272" t="s">
        <v>1582</v>
      </c>
      <c r="H20" s="273" t="s">
        <v>1583</v>
      </c>
      <c r="I20" s="273" t="s">
        <v>1560</v>
      </c>
      <c r="J20" s="274" t="s">
        <v>1561</v>
      </c>
      <c r="K20" s="273" t="s">
        <v>1584</v>
      </c>
      <c r="L20" s="273" t="s">
        <v>1585</v>
      </c>
      <c r="M20" s="273" t="s">
        <v>1586</v>
      </c>
      <c r="N20" s="272" t="s">
        <v>1530</v>
      </c>
      <c r="O20" s="273" t="s">
        <v>1587</v>
      </c>
      <c r="P20" s="272" t="s">
        <v>1532</v>
      </c>
      <c r="Q20" s="276" t="s">
        <v>158</v>
      </c>
      <c r="R20" s="277">
        <v>1</v>
      </c>
      <c r="S20" s="272" t="s">
        <v>1530</v>
      </c>
      <c r="T20" s="278">
        <v>1</v>
      </c>
      <c r="U20" s="279"/>
      <c r="V20" s="279"/>
      <c r="W20" s="280"/>
      <c r="X20" s="293"/>
      <c r="Y20" s="293"/>
      <c r="Z20" s="279"/>
      <c r="AA20" s="279"/>
      <c r="AB20" s="280"/>
      <c r="AC20" s="293"/>
      <c r="AD20" s="293"/>
      <c r="AE20" s="283"/>
      <c r="AF20" s="279"/>
      <c r="AG20" s="280"/>
      <c r="AH20" s="305"/>
      <c r="AI20" s="293"/>
      <c r="AJ20" s="279"/>
      <c r="AK20" s="279"/>
      <c r="AL20" s="280"/>
      <c r="AM20" s="293"/>
      <c r="AN20" s="293"/>
      <c r="AO20" s="283"/>
      <c r="AP20" s="279"/>
      <c r="AQ20" s="280"/>
      <c r="AR20" s="293"/>
      <c r="AS20" s="293"/>
      <c r="AT20" s="296"/>
      <c r="AU20" s="296"/>
      <c r="AV20" s="280"/>
      <c r="AW20" s="293"/>
      <c r="AX20" s="293"/>
      <c r="AY20" s="283"/>
      <c r="AZ20" s="279"/>
      <c r="BA20" s="297"/>
      <c r="BB20" s="293"/>
      <c r="BC20" s="293"/>
      <c r="BD20" s="279"/>
      <c r="BE20" s="279"/>
      <c r="BF20" s="280"/>
      <c r="BG20" s="293"/>
      <c r="BH20" s="293"/>
      <c r="BI20" s="283"/>
      <c r="BJ20" s="279"/>
      <c r="BK20" s="280"/>
      <c r="BL20" s="293"/>
      <c r="BM20" s="293"/>
      <c r="BN20" s="279"/>
      <c r="BO20" s="279"/>
      <c r="BP20" s="280"/>
      <c r="BQ20" s="280"/>
      <c r="BR20" s="285"/>
      <c r="BS20" s="283"/>
      <c r="BT20" s="279"/>
      <c r="BU20" s="280"/>
      <c r="BV20" s="280"/>
      <c r="BW20" s="285"/>
      <c r="BX20" s="279"/>
      <c r="BY20" s="279"/>
      <c r="BZ20" s="280"/>
      <c r="CA20" s="280"/>
      <c r="CB20" s="285"/>
      <c r="CC20" s="286"/>
      <c r="CE20" s="301"/>
      <c r="CF20" s="301"/>
      <c r="CG20" s="302"/>
      <c r="CH20" s="302"/>
      <c r="CI20" s="302"/>
      <c r="CJ20" s="302"/>
      <c r="CK20" s="301"/>
    </row>
    <row r="21" spans="2:89" s="287" customFormat="1" ht="120" x14ac:dyDescent="0.25">
      <c r="B21" s="272" t="s">
        <v>190</v>
      </c>
      <c r="C21" s="272" t="s">
        <v>1520</v>
      </c>
      <c r="D21" s="273" t="s">
        <v>177</v>
      </c>
      <c r="E21" s="274" t="s">
        <v>1588</v>
      </c>
      <c r="F21" s="275" t="s">
        <v>963</v>
      </c>
      <c r="G21" s="272" t="s">
        <v>1589</v>
      </c>
      <c r="H21" s="273" t="s">
        <v>1590</v>
      </c>
      <c r="I21" s="273" t="s">
        <v>1560</v>
      </c>
      <c r="J21" s="274" t="s">
        <v>1561</v>
      </c>
      <c r="K21" s="273" t="s">
        <v>1591</v>
      </c>
      <c r="L21" s="273" t="s">
        <v>1592</v>
      </c>
      <c r="M21" s="273" t="s">
        <v>1593</v>
      </c>
      <c r="N21" s="272" t="s">
        <v>1530</v>
      </c>
      <c r="O21" s="273" t="s">
        <v>1594</v>
      </c>
      <c r="P21" s="272" t="s">
        <v>1532</v>
      </c>
      <c r="Q21" s="276" t="s">
        <v>158</v>
      </c>
      <c r="R21" s="277">
        <v>1</v>
      </c>
      <c r="S21" s="272" t="s">
        <v>1530</v>
      </c>
      <c r="T21" s="278">
        <v>1</v>
      </c>
      <c r="U21" s="279"/>
      <c r="V21" s="279"/>
      <c r="W21" s="280"/>
      <c r="X21" s="293"/>
      <c r="Y21" s="293"/>
      <c r="Z21" s="279"/>
      <c r="AA21" s="279"/>
      <c r="AB21" s="280"/>
      <c r="AC21" s="293"/>
      <c r="AD21" s="293"/>
      <c r="AE21" s="283"/>
      <c r="AF21" s="279"/>
      <c r="AG21" s="280"/>
      <c r="AH21" s="295"/>
      <c r="AI21" s="293"/>
      <c r="AJ21" s="279"/>
      <c r="AK21" s="279"/>
      <c r="AL21" s="280"/>
      <c r="AM21" s="293"/>
      <c r="AN21" s="293"/>
      <c r="AO21" s="283"/>
      <c r="AP21" s="279"/>
      <c r="AQ21" s="280"/>
      <c r="AR21" s="293"/>
      <c r="AS21" s="293"/>
      <c r="AT21" s="279"/>
      <c r="AU21" s="279"/>
      <c r="AV21" s="280"/>
      <c r="AW21" s="293"/>
      <c r="AX21" s="293"/>
      <c r="AY21" s="283"/>
      <c r="AZ21" s="279"/>
      <c r="BA21" s="297"/>
      <c r="BB21" s="293"/>
      <c r="BC21" s="293"/>
      <c r="BD21" s="279"/>
      <c r="BE21" s="279"/>
      <c r="BF21" s="280"/>
      <c r="BG21" s="293"/>
      <c r="BH21" s="293"/>
      <c r="BI21" s="306"/>
      <c r="BJ21" s="279"/>
      <c r="BK21" s="280"/>
      <c r="BL21" s="293"/>
      <c r="BM21" s="293"/>
      <c r="BN21" s="279"/>
      <c r="BO21" s="279"/>
      <c r="BP21" s="280"/>
      <c r="BQ21" s="280"/>
      <c r="BR21" s="285"/>
      <c r="BS21" s="283"/>
      <c r="BT21" s="279"/>
      <c r="BU21" s="280"/>
      <c r="BV21" s="280"/>
      <c r="BW21" s="285"/>
      <c r="BX21" s="279"/>
      <c r="BY21" s="279"/>
      <c r="BZ21" s="280"/>
      <c r="CA21" s="280"/>
      <c r="CB21" s="285"/>
      <c r="CC21" s="286"/>
      <c r="CE21" s="290"/>
      <c r="CF21" s="290"/>
      <c r="CG21" s="289"/>
      <c r="CH21" s="289"/>
      <c r="CI21" s="289"/>
      <c r="CJ21" s="289"/>
      <c r="CK21" s="290"/>
    </row>
    <row r="22" spans="2:89" s="300" customFormat="1" ht="220.5" customHeight="1" x14ac:dyDescent="0.25">
      <c r="B22" s="272" t="s">
        <v>215</v>
      </c>
      <c r="C22" s="272" t="s">
        <v>1520</v>
      </c>
      <c r="D22" s="273" t="s">
        <v>69</v>
      </c>
      <c r="E22" s="274" t="s">
        <v>1595</v>
      </c>
      <c r="F22" s="275" t="s">
        <v>1596</v>
      </c>
      <c r="G22" s="272" t="s">
        <v>1597</v>
      </c>
      <c r="H22" s="273" t="s">
        <v>1598</v>
      </c>
      <c r="I22" s="273" t="s">
        <v>1599</v>
      </c>
      <c r="J22" s="274" t="s">
        <v>1561</v>
      </c>
      <c r="K22" s="273" t="s">
        <v>1600</v>
      </c>
      <c r="L22" s="273" t="s">
        <v>1601</v>
      </c>
      <c r="M22" s="273" t="s">
        <v>1602</v>
      </c>
      <c r="N22" s="272" t="s">
        <v>1530</v>
      </c>
      <c r="O22" s="273" t="s">
        <v>1603</v>
      </c>
      <c r="P22" s="272" t="s">
        <v>1580</v>
      </c>
      <c r="Q22" s="276" t="s">
        <v>158</v>
      </c>
      <c r="R22" s="277">
        <v>0.96</v>
      </c>
      <c r="S22" s="272" t="s">
        <v>1530</v>
      </c>
      <c r="T22" s="278">
        <v>0.97</v>
      </c>
      <c r="U22" s="279"/>
      <c r="V22" s="279"/>
      <c r="W22" s="280"/>
      <c r="X22" s="307"/>
      <c r="Y22" s="308"/>
      <c r="Z22" s="279"/>
      <c r="AA22" s="279"/>
      <c r="AB22" s="280"/>
      <c r="AC22" s="309"/>
      <c r="AD22" s="308"/>
      <c r="AE22" s="279"/>
      <c r="AF22" s="279"/>
      <c r="AG22" s="280"/>
      <c r="AH22" s="310"/>
      <c r="AI22" s="308"/>
      <c r="AJ22" s="279"/>
      <c r="AK22" s="279"/>
      <c r="AL22" s="280"/>
      <c r="AM22" s="285"/>
      <c r="AN22" s="295"/>
      <c r="AO22" s="283"/>
      <c r="AP22" s="279"/>
      <c r="AQ22" s="280"/>
      <c r="AR22" s="285"/>
      <c r="AS22" s="311"/>
      <c r="AT22" s="279"/>
      <c r="AU22" s="279"/>
      <c r="AV22" s="280"/>
      <c r="AW22" s="295"/>
      <c r="AX22" s="312"/>
      <c r="AY22" s="283"/>
      <c r="AZ22" s="279"/>
      <c r="BA22" s="280"/>
      <c r="BB22" s="310"/>
      <c r="BC22" s="311"/>
      <c r="BD22" s="279"/>
      <c r="BE22" s="279"/>
      <c r="BF22" s="280"/>
      <c r="BG22" s="285"/>
      <c r="BH22" s="311"/>
      <c r="BI22" s="283"/>
      <c r="BJ22" s="279"/>
      <c r="BK22" s="280"/>
      <c r="BL22" s="285"/>
      <c r="BM22" s="311"/>
      <c r="BN22" s="279"/>
      <c r="BO22" s="279"/>
      <c r="BP22" s="280"/>
      <c r="BQ22" s="285"/>
      <c r="BR22" s="311"/>
      <c r="BS22" s="283"/>
      <c r="BT22" s="279"/>
      <c r="BU22" s="280"/>
      <c r="BV22" s="285"/>
      <c r="BW22" s="285"/>
      <c r="BX22" s="279"/>
      <c r="BY22" s="279"/>
      <c r="BZ22" s="280"/>
      <c r="CA22" s="285"/>
      <c r="CB22" s="285"/>
      <c r="CC22" s="313"/>
      <c r="CE22" s="314"/>
      <c r="CF22" s="314"/>
      <c r="CG22" s="315"/>
      <c r="CH22" s="315"/>
      <c r="CI22" s="315"/>
      <c r="CJ22" s="315"/>
      <c r="CK22" s="301"/>
    </row>
    <row r="23" spans="2:89" s="317" customFormat="1" ht="220.5" customHeight="1" x14ac:dyDescent="0.25">
      <c r="B23" s="272" t="s">
        <v>215</v>
      </c>
      <c r="C23" s="272" t="s">
        <v>1520</v>
      </c>
      <c r="D23" s="273" t="s">
        <v>1604</v>
      </c>
      <c r="E23" s="274" t="s">
        <v>1605</v>
      </c>
      <c r="F23" s="275" t="s">
        <v>1596</v>
      </c>
      <c r="G23" s="272" t="s">
        <v>1606</v>
      </c>
      <c r="H23" s="273" t="s">
        <v>1607</v>
      </c>
      <c r="I23" s="273" t="s">
        <v>1608</v>
      </c>
      <c r="J23" s="274" t="s">
        <v>1561</v>
      </c>
      <c r="K23" s="273" t="s">
        <v>1609</v>
      </c>
      <c r="L23" s="273" t="s">
        <v>1610</v>
      </c>
      <c r="M23" s="273" t="s">
        <v>1611</v>
      </c>
      <c r="N23" s="272" t="s">
        <v>1530</v>
      </c>
      <c r="O23" s="273" t="s">
        <v>1612</v>
      </c>
      <c r="P23" s="272" t="s">
        <v>1532</v>
      </c>
      <c r="Q23" s="276" t="s">
        <v>158</v>
      </c>
      <c r="R23" s="277">
        <v>0.98</v>
      </c>
      <c r="S23" s="272" t="s">
        <v>1530</v>
      </c>
      <c r="T23" s="278">
        <v>0.99</v>
      </c>
      <c r="U23" s="279"/>
      <c r="V23" s="279"/>
      <c r="W23" s="280"/>
      <c r="X23" s="294"/>
      <c r="Y23" s="308"/>
      <c r="Z23" s="296"/>
      <c r="AA23" s="296"/>
      <c r="AB23" s="299"/>
      <c r="AC23" s="294"/>
      <c r="AD23" s="308"/>
      <c r="AE23" s="279"/>
      <c r="AF23" s="279"/>
      <c r="AG23" s="280"/>
      <c r="AH23" s="295"/>
      <c r="AI23" s="294"/>
      <c r="AJ23" s="296"/>
      <c r="AK23" s="296"/>
      <c r="AL23" s="299"/>
      <c r="AM23" s="294"/>
      <c r="AN23" s="285"/>
      <c r="AO23" s="306"/>
      <c r="AP23" s="296"/>
      <c r="AQ23" s="299"/>
      <c r="AR23" s="295"/>
      <c r="AS23" s="308"/>
      <c r="AT23" s="279"/>
      <c r="AU23" s="279"/>
      <c r="AV23" s="280"/>
      <c r="AW23" s="285"/>
      <c r="AX23" s="312"/>
      <c r="AY23" s="306"/>
      <c r="AZ23" s="296"/>
      <c r="BA23" s="299"/>
      <c r="BB23" s="295"/>
      <c r="BC23" s="311"/>
      <c r="BD23" s="296"/>
      <c r="BE23" s="296"/>
      <c r="BF23" s="299"/>
      <c r="BG23" s="295"/>
      <c r="BH23" s="311"/>
      <c r="BI23" s="279"/>
      <c r="BJ23" s="279"/>
      <c r="BK23" s="280"/>
      <c r="BL23" s="285"/>
      <c r="BM23" s="311"/>
      <c r="BN23" s="299"/>
      <c r="BO23" s="296"/>
      <c r="BP23" s="299"/>
      <c r="BQ23" s="295"/>
      <c r="BR23" s="312"/>
      <c r="BS23" s="306"/>
      <c r="BT23" s="296"/>
      <c r="BU23" s="299"/>
      <c r="BV23" s="295"/>
      <c r="BW23" s="295"/>
      <c r="BX23" s="296"/>
      <c r="BY23" s="296"/>
      <c r="BZ23" s="299"/>
      <c r="CA23" s="295"/>
      <c r="CB23" s="295"/>
      <c r="CC23" s="316"/>
      <c r="CE23" s="314"/>
      <c r="CF23" s="314"/>
      <c r="CG23" s="315"/>
      <c r="CH23" s="315"/>
      <c r="CI23" s="315"/>
      <c r="CJ23" s="315"/>
      <c r="CK23" s="314"/>
    </row>
    <row r="24" spans="2:89" s="300" customFormat="1" ht="220.5" customHeight="1" x14ac:dyDescent="0.25">
      <c r="B24" s="272" t="s">
        <v>215</v>
      </c>
      <c r="C24" s="272" t="s">
        <v>1520</v>
      </c>
      <c r="D24" s="273" t="s">
        <v>1604</v>
      </c>
      <c r="E24" s="274" t="s">
        <v>1613</v>
      </c>
      <c r="F24" s="275" t="s">
        <v>1596</v>
      </c>
      <c r="G24" s="272" t="s">
        <v>1614</v>
      </c>
      <c r="H24" s="273" t="s">
        <v>1615</v>
      </c>
      <c r="I24" s="273" t="s">
        <v>1616</v>
      </c>
      <c r="J24" s="274" t="s">
        <v>1561</v>
      </c>
      <c r="K24" s="273" t="s">
        <v>1617</v>
      </c>
      <c r="L24" s="273" t="s">
        <v>1618</v>
      </c>
      <c r="M24" s="273" t="s">
        <v>1619</v>
      </c>
      <c r="N24" s="272" t="s">
        <v>1530</v>
      </c>
      <c r="O24" s="273" t="s">
        <v>1620</v>
      </c>
      <c r="P24" s="272" t="s">
        <v>1550</v>
      </c>
      <c r="Q24" s="276" t="s">
        <v>158</v>
      </c>
      <c r="R24" s="277">
        <v>0.9</v>
      </c>
      <c r="S24" s="272" t="s">
        <v>1530</v>
      </c>
      <c r="T24" s="278">
        <v>1</v>
      </c>
      <c r="U24" s="279"/>
      <c r="V24" s="279"/>
      <c r="W24" s="280"/>
      <c r="X24" s="308"/>
      <c r="Y24" s="308"/>
      <c r="Z24" s="279"/>
      <c r="AA24" s="279"/>
      <c r="AB24" s="280"/>
      <c r="AC24" s="308"/>
      <c r="AD24" s="308"/>
      <c r="AE24" s="279"/>
      <c r="AF24" s="279"/>
      <c r="AG24" s="280"/>
      <c r="AH24" s="295"/>
      <c r="AI24" s="294"/>
      <c r="AJ24" s="279"/>
      <c r="AK24" s="279"/>
      <c r="AL24" s="280"/>
      <c r="AM24" s="308"/>
      <c r="AN24" s="308"/>
      <c r="AO24" s="279"/>
      <c r="AP24" s="279"/>
      <c r="AQ24" s="280"/>
      <c r="AR24" s="285"/>
      <c r="AS24" s="311"/>
      <c r="AT24" s="279"/>
      <c r="AU24" s="279"/>
      <c r="AV24" s="280"/>
      <c r="AW24" s="285"/>
      <c r="AX24" s="312"/>
      <c r="AY24" s="279"/>
      <c r="AZ24" s="279"/>
      <c r="BA24" s="280"/>
      <c r="BB24" s="308"/>
      <c r="BC24" s="311"/>
      <c r="BD24" s="279"/>
      <c r="BE24" s="279"/>
      <c r="BF24" s="280"/>
      <c r="BG24" s="295"/>
      <c r="BH24" s="311"/>
      <c r="BI24" s="279"/>
      <c r="BJ24" s="279"/>
      <c r="BK24" s="280"/>
      <c r="BL24" s="285"/>
      <c r="BM24" s="311"/>
      <c r="BN24" s="279"/>
      <c r="BO24" s="279"/>
      <c r="BP24" s="280"/>
      <c r="BQ24" s="285"/>
      <c r="BR24" s="311"/>
      <c r="BS24" s="283"/>
      <c r="BT24" s="279"/>
      <c r="BU24" s="280"/>
      <c r="BV24" s="295"/>
      <c r="BW24" s="285"/>
      <c r="BX24" s="279"/>
      <c r="BY24" s="279"/>
      <c r="BZ24" s="280"/>
      <c r="CA24" s="285"/>
      <c r="CB24" s="285"/>
      <c r="CC24" s="313"/>
      <c r="CE24" s="301"/>
      <c r="CF24" s="301"/>
      <c r="CG24" s="302"/>
      <c r="CH24" s="302"/>
      <c r="CI24" s="302"/>
      <c r="CJ24" s="302"/>
      <c r="CK24" s="301"/>
    </row>
    <row r="25" spans="2:89" s="287" customFormat="1" ht="180" x14ac:dyDescent="0.25">
      <c r="B25" s="272" t="s">
        <v>1621</v>
      </c>
      <c r="C25" s="272" t="s">
        <v>1520</v>
      </c>
      <c r="D25" s="273" t="s">
        <v>177</v>
      </c>
      <c r="E25" s="274" t="s">
        <v>1622</v>
      </c>
      <c r="F25" s="275" t="s">
        <v>1623</v>
      </c>
      <c r="G25" s="272" t="s">
        <v>1624</v>
      </c>
      <c r="H25" s="273" t="s">
        <v>1625</v>
      </c>
      <c r="I25" s="273" t="s">
        <v>1626</v>
      </c>
      <c r="J25" s="274" t="s">
        <v>1526</v>
      </c>
      <c r="K25" s="273" t="s">
        <v>1627</v>
      </c>
      <c r="L25" s="273" t="s">
        <v>1628</v>
      </c>
      <c r="M25" s="273" t="s">
        <v>1629</v>
      </c>
      <c r="N25" s="272" t="s">
        <v>1530</v>
      </c>
      <c r="O25" s="273" t="s">
        <v>1630</v>
      </c>
      <c r="P25" s="272" t="s">
        <v>1631</v>
      </c>
      <c r="Q25" s="276" t="s">
        <v>158</v>
      </c>
      <c r="R25" s="277" t="s">
        <v>1632</v>
      </c>
      <c r="S25" s="272" t="s">
        <v>1530</v>
      </c>
      <c r="T25" s="278">
        <v>1</v>
      </c>
      <c r="U25" s="279"/>
      <c r="V25" s="279"/>
      <c r="W25" s="280"/>
      <c r="X25" s="292"/>
      <c r="Y25" s="308"/>
      <c r="Z25" s="279"/>
      <c r="AA25" s="279"/>
      <c r="AB25" s="280"/>
      <c r="AC25" s="292"/>
      <c r="AD25" s="285"/>
      <c r="AE25" s="283"/>
      <c r="AF25" s="279"/>
      <c r="AG25" s="280"/>
      <c r="AH25" s="318"/>
      <c r="AI25" s="282"/>
      <c r="AJ25" s="279"/>
      <c r="AK25" s="279"/>
      <c r="AL25" s="280"/>
      <c r="AM25" s="318"/>
      <c r="AN25" s="284"/>
      <c r="AO25" s="283"/>
      <c r="AP25" s="279"/>
      <c r="AQ25" s="280"/>
      <c r="AR25" s="318"/>
      <c r="AS25" s="284"/>
      <c r="AT25" s="279"/>
      <c r="AU25" s="279"/>
      <c r="AV25" s="280"/>
      <c r="AW25" s="318"/>
      <c r="AX25" s="284"/>
      <c r="AY25" s="283"/>
      <c r="AZ25" s="279"/>
      <c r="BA25" s="280"/>
      <c r="BB25" s="282"/>
      <c r="BC25" s="284"/>
      <c r="BD25" s="279"/>
      <c r="BE25" s="279"/>
      <c r="BF25" s="280"/>
      <c r="BG25" s="282"/>
      <c r="BH25" s="284"/>
      <c r="BI25" s="283"/>
      <c r="BJ25" s="279"/>
      <c r="BK25" s="280"/>
      <c r="BL25" s="282"/>
      <c r="BM25" s="284"/>
      <c r="BN25" s="279"/>
      <c r="BO25" s="279"/>
      <c r="BP25" s="280"/>
      <c r="BQ25" s="280"/>
      <c r="BR25" s="285"/>
      <c r="BS25" s="283"/>
      <c r="BT25" s="279"/>
      <c r="BU25" s="280"/>
      <c r="BV25" s="280"/>
      <c r="BW25" s="285"/>
      <c r="BX25" s="279"/>
      <c r="BY25" s="279"/>
      <c r="BZ25" s="280"/>
      <c r="CA25" s="280"/>
      <c r="CB25" s="285"/>
      <c r="CC25" s="286"/>
      <c r="CE25" s="319"/>
      <c r="CF25" s="319"/>
      <c r="CG25" s="320"/>
      <c r="CH25" s="320"/>
      <c r="CI25" s="320"/>
      <c r="CJ25" s="320"/>
      <c r="CK25" s="290"/>
    </row>
    <row r="26" spans="2:89" s="287" customFormat="1" ht="216" x14ac:dyDescent="0.25">
      <c r="B26" s="272" t="s">
        <v>315</v>
      </c>
      <c r="C26" s="272" t="s">
        <v>1520</v>
      </c>
      <c r="D26" s="273" t="s">
        <v>177</v>
      </c>
      <c r="E26" s="274" t="s">
        <v>1633</v>
      </c>
      <c r="F26" s="275" t="s">
        <v>1634</v>
      </c>
      <c r="G26" s="272" t="s">
        <v>1635</v>
      </c>
      <c r="H26" s="273" t="s">
        <v>1636</v>
      </c>
      <c r="I26" s="273" t="s">
        <v>1637</v>
      </c>
      <c r="J26" s="274" t="s">
        <v>1561</v>
      </c>
      <c r="K26" s="273" t="s">
        <v>1638</v>
      </c>
      <c r="L26" s="273" t="s">
        <v>1639</v>
      </c>
      <c r="M26" s="273" t="s">
        <v>1640</v>
      </c>
      <c r="N26" s="272" t="s">
        <v>1530</v>
      </c>
      <c r="O26" s="273" t="s">
        <v>1641</v>
      </c>
      <c r="P26" s="272" t="s">
        <v>1550</v>
      </c>
      <c r="Q26" s="276" t="s">
        <v>158</v>
      </c>
      <c r="R26" s="277">
        <v>0.8</v>
      </c>
      <c r="S26" s="272" t="s">
        <v>1530</v>
      </c>
      <c r="T26" s="278">
        <v>0.85</v>
      </c>
      <c r="U26" s="279"/>
      <c r="V26" s="279"/>
      <c r="W26" s="280"/>
      <c r="X26" s="281"/>
      <c r="Y26" s="321"/>
      <c r="Z26" s="279"/>
      <c r="AA26" s="279"/>
      <c r="AB26" s="280"/>
      <c r="AC26" s="281"/>
      <c r="AD26" s="321"/>
      <c r="AE26" s="279"/>
      <c r="AF26" s="279"/>
      <c r="AG26" s="280"/>
      <c r="AH26" s="281"/>
      <c r="AI26" s="321"/>
      <c r="AJ26" s="279"/>
      <c r="AK26" s="279"/>
      <c r="AL26" s="280"/>
      <c r="AM26" s="281"/>
      <c r="AN26" s="321"/>
      <c r="AO26" s="279"/>
      <c r="AP26" s="279"/>
      <c r="AQ26" s="280"/>
      <c r="AR26" s="281"/>
      <c r="AS26" s="321"/>
      <c r="AT26" s="279"/>
      <c r="AU26" s="279"/>
      <c r="AV26" s="280"/>
      <c r="AW26" s="281"/>
      <c r="AX26" s="321"/>
      <c r="AY26" s="279"/>
      <c r="AZ26" s="279"/>
      <c r="BA26" s="280"/>
      <c r="BB26" s="322"/>
      <c r="BC26" s="321"/>
      <c r="BD26" s="279"/>
      <c r="BE26" s="279"/>
      <c r="BF26" s="280"/>
      <c r="BG26" s="285"/>
      <c r="BH26" s="285"/>
      <c r="BI26" s="283"/>
      <c r="BJ26" s="279"/>
      <c r="BK26" s="280"/>
      <c r="BL26" s="308"/>
      <c r="BM26" s="321"/>
      <c r="BN26" s="279"/>
      <c r="BO26" s="279"/>
      <c r="BP26" s="280"/>
      <c r="BQ26" s="280"/>
      <c r="BR26" s="285"/>
      <c r="BS26" s="283"/>
      <c r="BT26" s="279"/>
      <c r="BU26" s="280"/>
      <c r="BV26" s="280"/>
      <c r="BW26" s="285"/>
      <c r="BX26" s="279"/>
      <c r="BY26" s="279"/>
      <c r="BZ26" s="280"/>
      <c r="CA26" s="280"/>
      <c r="CB26" s="285"/>
      <c r="CC26" s="286"/>
      <c r="CE26" s="288"/>
      <c r="CF26" s="288"/>
      <c r="CG26" s="289"/>
      <c r="CH26" s="289"/>
      <c r="CI26" s="289"/>
      <c r="CJ26" s="289"/>
      <c r="CK26" s="290"/>
    </row>
    <row r="27" spans="2:89" s="287" customFormat="1" ht="241.5" customHeight="1" x14ac:dyDescent="0.25">
      <c r="B27" s="272" t="s">
        <v>315</v>
      </c>
      <c r="C27" s="272" t="s">
        <v>1520</v>
      </c>
      <c r="D27" s="273" t="s">
        <v>177</v>
      </c>
      <c r="E27" s="274" t="s">
        <v>1642</v>
      </c>
      <c r="F27" s="275" t="s">
        <v>1634</v>
      </c>
      <c r="G27" s="272" t="s">
        <v>1643</v>
      </c>
      <c r="H27" s="273" t="s">
        <v>1644</v>
      </c>
      <c r="I27" s="273" t="s">
        <v>1645</v>
      </c>
      <c r="J27" s="274" t="s">
        <v>1561</v>
      </c>
      <c r="K27" s="273" t="s">
        <v>1646</v>
      </c>
      <c r="L27" s="273" t="s">
        <v>1647</v>
      </c>
      <c r="M27" s="273" t="s">
        <v>1648</v>
      </c>
      <c r="N27" s="272" t="s">
        <v>1530</v>
      </c>
      <c r="O27" s="273" t="s">
        <v>1649</v>
      </c>
      <c r="P27" s="272" t="s">
        <v>1550</v>
      </c>
      <c r="Q27" s="276" t="s">
        <v>158</v>
      </c>
      <c r="R27" s="277">
        <v>0.95</v>
      </c>
      <c r="S27" s="272" t="s">
        <v>1530</v>
      </c>
      <c r="T27" s="278">
        <v>0.95</v>
      </c>
      <c r="U27" s="279"/>
      <c r="V27" s="279"/>
      <c r="W27" s="280"/>
      <c r="X27" s="281"/>
      <c r="Y27" s="321"/>
      <c r="Z27" s="279"/>
      <c r="AA27" s="279"/>
      <c r="AB27" s="280"/>
      <c r="AC27" s="318"/>
      <c r="AD27" s="321"/>
      <c r="AE27" s="279"/>
      <c r="AF27" s="279"/>
      <c r="AG27" s="280"/>
      <c r="AH27" s="281"/>
      <c r="AI27" s="321"/>
      <c r="AJ27" s="279"/>
      <c r="AK27" s="279"/>
      <c r="AL27" s="280"/>
      <c r="AM27" s="281"/>
      <c r="AN27" s="321"/>
      <c r="AO27" s="296"/>
      <c r="AP27" s="296"/>
      <c r="AQ27" s="323"/>
      <c r="AR27" s="281"/>
      <c r="AS27" s="308"/>
      <c r="AT27" s="279"/>
      <c r="AU27" s="279"/>
      <c r="AV27" s="280"/>
      <c r="AW27" s="281"/>
      <c r="AX27" s="308"/>
      <c r="AY27" s="279"/>
      <c r="AZ27" s="279"/>
      <c r="BA27" s="280"/>
      <c r="BB27" s="281"/>
      <c r="BC27" s="308"/>
      <c r="BD27" s="279"/>
      <c r="BE27" s="279"/>
      <c r="BF27" s="280"/>
      <c r="BG27" s="285"/>
      <c r="BH27" s="285"/>
      <c r="BI27" s="283"/>
      <c r="BJ27" s="279"/>
      <c r="BK27" s="280"/>
      <c r="BL27" s="308"/>
      <c r="BM27" s="321"/>
      <c r="BN27" s="279"/>
      <c r="BO27" s="279"/>
      <c r="BP27" s="280"/>
      <c r="BQ27" s="280"/>
      <c r="BR27" s="285"/>
      <c r="BS27" s="283"/>
      <c r="BT27" s="279"/>
      <c r="BU27" s="280"/>
      <c r="BV27" s="280"/>
      <c r="BW27" s="285"/>
      <c r="BX27" s="279"/>
      <c r="BY27" s="279"/>
      <c r="BZ27" s="280"/>
      <c r="CA27" s="280"/>
      <c r="CB27" s="285"/>
      <c r="CC27" s="286"/>
      <c r="CE27" s="324"/>
      <c r="CF27" s="324"/>
      <c r="CG27" s="289"/>
      <c r="CH27" s="289"/>
      <c r="CI27" s="289"/>
      <c r="CJ27" s="289"/>
      <c r="CK27" s="290"/>
    </row>
    <row r="28" spans="2:89" s="287" customFormat="1" ht="244.5" customHeight="1" x14ac:dyDescent="0.25">
      <c r="B28" s="272" t="s">
        <v>315</v>
      </c>
      <c r="C28" s="272" t="s">
        <v>1520</v>
      </c>
      <c r="D28" s="273" t="s">
        <v>177</v>
      </c>
      <c r="E28" s="274" t="s">
        <v>1650</v>
      </c>
      <c r="F28" s="275" t="s">
        <v>1634</v>
      </c>
      <c r="G28" s="272" t="s">
        <v>1651</v>
      </c>
      <c r="H28" s="273" t="s">
        <v>1652</v>
      </c>
      <c r="I28" s="273" t="s">
        <v>1653</v>
      </c>
      <c r="J28" s="274" t="s">
        <v>1561</v>
      </c>
      <c r="K28" s="273" t="s">
        <v>1654</v>
      </c>
      <c r="L28" s="273" t="s">
        <v>1655</v>
      </c>
      <c r="M28" s="273" t="s">
        <v>1656</v>
      </c>
      <c r="N28" s="272" t="s">
        <v>1530</v>
      </c>
      <c r="O28" s="273" t="s">
        <v>1657</v>
      </c>
      <c r="P28" s="272" t="s">
        <v>1550</v>
      </c>
      <c r="Q28" s="276" t="s">
        <v>158</v>
      </c>
      <c r="R28" s="277">
        <v>0.7</v>
      </c>
      <c r="S28" s="272" t="s">
        <v>1530</v>
      </c>
      <c r="T28" s="278">
        <v>0.8</v>
      </c>
      <c r="U28" s="325"/>
      <c r="V28" s="325"/>
      <c r="W28" s="280"/>
      <c r="X28" s="281"/>
      <c r="Y28" s="321"/>
      <c r="Z28" s="325"/>
      <c r="AA28" s="325"/>
      <c r="AB28" s="280"/>
      <c r="AC28" s="318"/>
      <c r="AD28" s="321"/>
      <c r="AE28" s="279"/>
      <c r="AF28" s="279"/>
      <c r="AG28" s="280"/>
      <c r="AH28" s="281"/>
      <c r="AI28" s="321"/>
      <c r="AJ28" s="279"/>
      <c r="AK28" s="279"/>
      <c r="AL28" s="280"/>
      <c r="AM28" s="281"/>
      <c r="AN28" s="321"/>
      <c r="AO28" s="279"/>
      <c r="AP28" s="279"/>
      <c r="AQ28" s="280"/>
      <c r="AR28" s="281"/>
      <c r="AS28" s="321"/>
      <c r="AT28" s="279"/>
      <c r="AU28" s="279"/>
      <c r="AV28" s="280"/>
      <c r="AW28" s="318"/>
      <c r="AX28" s="321"/>
      <c r="AY28" s="279"/>
      <c r="AZ28" s="279"/>
      <c r="BA28" s="280"/>
      <c r="BB28" s="318"/>
      <c r="BC28" s="321"/>
      <c r="BD28" s="279"/>
      <c r="BE28" s="279"/>
      <c r="BF28" s="280"/>
      <c r="BG28" s="285"/>
      <c r="BH28" s="285"/>
      <c r="BI28" s="283"/>
      <c r="BJ28" s="279"/>
      <c r="BK28" s="280"/>
      <c r="BL28" s="308"/>
      <c r="BM28" s="321"/>
      <c r="BN28" s="279"/>
      <c r="BO28" s="279"/>
      <c r="BP28" s="280"/>
      <c r="BQ28" s="280"/>
      <c r="BR28" s="285"/>
      <c r="BS28" s="283"/>
      <c r="BT28" s="279"/>
      <c r="BU28" s="280"/>
      <c r="BV28" s="280"/>
      <c r="BW28" s="285"/>
      <c r="BX28" s="279"/>
      <c r="BY28" s="279"/>
      <c r="BZ28" s="280"/>
      <c r="CA28" s="280"/>
      <c r="CB28" s="285"/>
      <c r="CC28" s="286"/>
      <c r="CE28" s="288"/>
      <c r="CF28" s="288"/>
      <c r="CG28" s="289"/>
      <c r="CH28" s="289"/>
      <c r="CI28" s="289"/>
      <c r="CJ28" s="289"/>
      <c r="CK28" s="290"/>
    </row>
    <row r="29" spans="2:89" s="287" customFormat="1" ht="254.25" customHeight="1" x14ac:dyDescent="0.25">
      <c r="B29" s="272" t="s">
        <v>315</v>
      </c>
      <c r="C29" s="272" t="s">
        <v>1520</v>
      </c>
      <c r="D29" s="273" t="s">
        <v>177</v>
      </c>
      <c r="E29" s="274" t="s">
        <v>1658</v>
      </c>
      <c r="F29" s="275" t="s">
        <v>1634</v>
      </c>
      <c r="G29" s="272" t="s">
        <v>1659</v>
      </c>
      <c r="H29" s="273" t="s">
        <v>1660</v>
      </c>
      <c r="I29" s="273" t="s">
        <v>1661</v>
      </c>
      <c r="J29" s="274" t="s">
        <v>1561</v>
      </c>
      <c r="K29" s="273" t="s">
        <v>1662</v>
      </c>
      <c r="L29" s="273" t="s">
        <v>1663</v>
      </c>
      <c r="M29" s="273" t="s">
        <v>1664</v>
      </c>
      <c r="N29" s="272" t="s">
        <v>1530</v>
      </c>
      <c r="O29" s="273" t="s">
        <v>1665</v>
      </c>
      <c r="P29" s="272" t="s">
        <v>1532</v>
      </c>
      <c r="Q29" s="276" t="s">
        <v>158</v>
      </c>
      <c r="R29" s="277">
        <v>0.79</v>
      </c>
      <c r="S29" s="272" t="s">
        <v>1530</v>
      </c>
      <c r="T29" s="278">
        <v>0.8</v>
      </c>
      <c r="U29" s="280"/>
      <c r="V29" s="280"/>
      <c r="W29" s="280"/>
      <c r="X29" s="281"/>
      <c r="Y29" s="321"/>
      <c r="Z29" s="326"/>
      <c r="AA29" s="326"/>
      <c r="AB29" s="318"/>
      <c r="AC29" s="318"/>
      <c r="AD29" s="321"/>
      <c r="AE29" s="279"/>
      <c r="AF29" s="279"/>
      <c r="AG29" s="280"/>
      <c r="AH29" s="281"/>
      <c r="AI29" s="321"/>
      <c r="AJ29" s="279"/>
      <c r="AK29" s="279"/>
      <c r="AL29" s="280"/>
      <c r="AM29" s="281"/>
      <c r="AN29" s="321"/>
      <c r="AO29" s="279"/>
      <c r="AP29" s="279"/>
      <c r="AQ29" s="280"/>
      <c r="AR29" s="281"/>
      <c r="AS29" s="321"/>
      <c r="AT29" s="279"/>
      <c r="AU29" s="279"/>
      <c r="AV29" s="280"/>
      <c r="AW29" s="281"/>
      <c r="AX29" s="321"/>
      <c r="AY29" s="279"/>
      <c r="AZ29" s="279"/>
      <c r="BA29" s="280"/>
      <c r="BB29" s="281"/>
      <c r="BC29" s="321"/>
      <c r="BD29" s="279"/>
      <c r="BE29" s="279"/>
      <c r="BF29" s="280"/>
      <c r="BG29" s="285"/>
      <c r="BH29" s="285"/>
      <c r="BI29" s="283"/>
      <c r="BJ29" s="279"/>
      <c r="BK29" s="280"/>
      <c r="BL29" s="308"/>
      <c r="BM29" s="321"/>
      <c r="BN29" s="279"/>
      <c r="BO29" s="279"/>
      <c r="BP29" s="280"/>
      <c r="BQ29" s="280"/>
      <c r="BR29" s="285"/>
      <c r="BS29" s="283"/>
      <c r="BT29" s="279"/>
      <c r="BU29" s="280"/>
      <c r="BV29" s="280"/>
      <c r="BW29" s="285"/>
      <c r="BX29" s="279"/>
      <c r="BY29" s="279"/>
      <c r="BZ29" s="280"/>
      <c r="CA29" s="280"/>
      <c r="CB29" s="285"/>
      <c r="CC29" s="286"/>
      <c r="CE29" s="324"/>
      <c r="CF29" s="324"/>
      <c r="CG29" s="289"/>
      <c r="CH29" s="289"/>
      <c r="CI29" s="289"/>
      <c r="CJ29" s="289"/>
      <c r="CK29" s="290"/>
    </row>
    <row r="30" spans="2:89" s="287" customFormat="1" ht="250.5" customHeight="1" x14ac:dyDescent="0.25">
      <c r="B30" s="272" t="s">
        <v>315</v>
      </c>
      <c r="C30" s="272" t="s">
        <v>1520</v>
      </c>
      <c r="D30" s="273" t="s">
        <v>177</v>
      </c>
      <c r="E30" s="274" t="s">
        <v>1666</v>
      </c>
      <c r="F30" s="275" t="s">
        <v>1634</v>
      </c>
      <c r="G30" s="272" t="s">
        <v>1667</v>
      </c>
      <c r="H30" s="273" t="s">
        <v>1668</v>
      </c>
      <c r="I30" s="273" t="s">
        <v>1645</v>
      </c>
      <c r="J30" s="274" t="s">
        <v>1561</v>
      </c>
      <c r="K30" s="273" t="s">
        <v>1669</v>
      </c>
      <c r="L30" s="273" t="s">
        <v>1670</v>
      </c>
      <c r="M30" s="273" t="s">
        <v>1671</v>
      </c>
      <c r="N30" s="272" t="s">
        <v>1530</v>
      </c>
      <c r="O30" s="273" t="s">
        <v>1672</v>
      </c>
      <c r="P30" s="272" t="s">
        <v>1532</v>
      </c>
      <c r="Q30" s="276" t="s">
        <v>158</v>
      </c>
      <c r="R30" s="277" t="s">
        <v>1632</v>
      </c>
      <c r="S30" s="272" t="s">
        <v>1530</v>
      </c>
      <c r="T30" s="278">
        <v>0.9</v>
      </c>
      <c r="U30" s="327"/>
      <c r="V30" s="327"/>
      <c r="W30" s="328"/>
      <c r="X30" s="281"/>
      <c r="Y30" s="321"/>
      <c r="Z30" s="329"/>
      <c r="AA30" s="329"/>
      <c r="AB30" s="330"/>
      <c r="AC30" s="281"/>
      <c r="AD30" s="321"/>
      <c r="AE30" s="279"/>
      <c r="AF30" s="279"/>
      <c r="AG30" s="280"/>
      <c r="AH30" s="281"/>
      <c r="AI30" s="321"/>
      <c r="AJ30" s="279"/>
      <c r="AK30" s="279"/>
      <c r="AL30" s="280"/>
      <c r="AM30" s="281"/>
      <c r="AN30" s="321"/>
      <c r="AO30" s="279"/>
      <c r="AP30" s="279"/>
      <c r="AQ30" s="280"/>
      <c r="AR30" s="281"/>
      <c r="AS30" s="321"/>
      <c r="AT30" s="279"/>
      <c r="AU30" s="279"/>
      <c r="AV30" s="280"/>
      <c r="AW30" s="318"/>
      <c r="AX30" s="321"/>
      <c r="AY30" s="279"/>
      <c r="AZ30" s="279"/>
      <c r="BA30" s="280"/>
      <c r="BB30" s="281"/>
      <c r="BC30" s="321"/>
      <c r="BD30" s="279"/>
      <c r="BE30" s="279"/>
      <c r="BF30" s="280"/>
      <c r="BG30" s="285"/>
      <c r="BH30" s="285"/>
      <c r="BI30" s="283"/>
      <c r="BJ30" s="279"/>
      <c r="BK30" s="280"/>
      <c r="BL30" s="308"/>
      <c r="BM30" s="321"/>
      <c r="BN30" s="279"/>
      <c r="BO30" s="279"/>
      <c r="BP30" s="280"/>
      <c r="BQ30" s="280"/>
      <c r="BR30" s="285"/>
      <c r="BS30" s="283"/>
      <c r="BT30" s="279"/>
      <c r="BU30" s="280"/>
      <c r="BV30" s="280"/>
      <c r="BW30" s="285"/>
      <c r="BX30" s="279"/>
      <c r="BY30" s="279"/>
      <c r="BZ30" s="280"/>
      <c r="CA30" s="280"/>
      <c r="CB30" s="285"/>
      <c r="CC30" s="286"/>
      <c r="CE30" s="324"/>
      <c r="CF30" s="324"/>
      <c r="CG30" s="289"/>
      <c r="CH30" s="289"/>
      <c r="CI30" s="289"/>
      <c r="CJ30" s="289"/>
      <c r="CK30" s="290"/>
    </row>
    <row r="31" spans="2:89" s="287" customFormat="1" ht="220.5" customHeight="1" x14ac:dyDescent="0.25">
      <c r="B31" s="272" t="s">
        <v>315</v>
      </c>
      <c r="C31" s="272" t="s">
        <v>1520</v>
      </c>
      <c r="D31" s="273" t="s">
        <v>177</v>
      </c>
      <c r="E31" s="274" t="s">
        <v>1673</v>
      </c>
      <c r="F31" s="275" t="s">
        <v>1634</v>
      </c>
      <c r="G31" s="272" t="s">
        <v>1674</v>
      </c>
      <c r="H31" s="273" t="s">
        <v>1675</v>
      </c>
      <c r="I31" s="273" t="s">
        <v>1645</v>
      </c>
      <c r="J31" s="274" t="s">
        <v>1561</v>
      </c>
      <c r="K31" s="273" t="s">
        <v>1676</v>
      </c>
      <c r="L31" s="273" t="s">
        <v>1677</v>
      </c>
      <c r="M31" s="273" t="s">
        <v>1678</v>
      </c>
      <c r="N31" s="272" t="s">
        <v>1530</v>
      </c>
      <c r="O31" s="273" t="s">
        <v>1677</v>
      </c>
      <c r="P31" s="272" t="s">
        <v>1532</v>
      </c>
      <c r="Q31" s="276" t="s">
        <v>158</v>
      </c>
      <c r="R31" s="277" t="s">
        <v>1632</v>
      </c>
      <c r="S31" s="272" t="s">
        <v>1530</v>
      </c>
      <c r="T31" s="278">
        <v>0.8</v>
      </c>
      <c r="U31" s="327"/>
      <c r="V31" s="327"/>
      <c r="W31" s="328"/>
      <c r="X31" s="281"/>
      <c r="Y31" s="321"/>
      <c r="Z31" s="331"/>
      <c r="AA31" s="331"/>
      <c r="AB31" s="284"/>
      <c r="AC31" s="282"/>
      <c r="AD31" s="321"/>
      <c r="AE31" s="279"/>
      <c r="AF31" s="279"/>
      <c r="AG31" s="280"/>
      <c r="AH31" s="281"/>
      <c r="AI31" s="321"/>
      <c r="AJ31" s="279"/>
      <c r="AK31" s="279"/>
      <c r="AL31" s="280"/>
      <c r="AM31" s="281"/>
      <c r="AN31" s="321"/>
      <c r="AO31" s="279"/>
      <c r="AP31" s="279"/>
      <c r="AQ31" s="280"/>
      <c r="AR31" s="281"/>
      <c r="AS31" s="321"/>
      <c r="AT31" s="279"/>
      <c r="AU31" s="279"/>
      <c r="AV31" s="280"/>
      <c r="AW31" s="318"/>
      <c r="AX31" s="321"/>
      <c r="AY31" s="279"/>
      <c r="AZ31" s="279"/>
      <c r="BA31" s="280"/>
      <c r="BB31" s="281"/>
      <c r="BC31" s="321"/>
      <c r="BD31" s="279"/>
      <c r="BE31" s="279"/>
      <c r="BF31" s="280"/>
      <c r="BG31" s="285"/>
      <c r="BH31" s="285"/>
      <c r="BI31" s="283"/>
      <c r="BJ31" s="279"/>
      <c r="BK31" s="280"/>
      <c r="BL31" s="308"/>
      <c r="BM31" s="321"/>
      <c r="BN31" s="279"/>
      <c r="BO31" s="279"/>
      <c r="BP31" s="280"/>
      <c r="BQ31" s="280"/>
      <c r="BR31" s="285"/>
      <c r="BS31" s="283"/>
      <c r="BT31" s="279"/>
      <c r="BU31" s="280"/>
      <c r="BV31" s="280"/>
      <c r="BW31" s="285"/>
      <c r="BX31" s="279"/>
      <c r="BY31" s="279"/>
      <c r="BZ31" s="280"/>
      <c r="CA31" s="280"/>
      <c r="CB31" s="285"/>
      <c r="CC31" s="286"/>
      <c r="CE31" s="324"/>
      <c r="CF31" s="324"/>
      <c r="CG31" s="289"/>
      <c r="CH31" s="289"/>
      <c r="CI31" s="289"/>
      <c r="CJ31" s="289"/>
      <c r="CK31" s="290"/>
    </row>
    <row r="32" spans="2:89" s="287" customFormat="1" ht="96" x14ac:dyDescent="0.25">
      <c r="B32" s="272" t="s">
        <v>282</v>
      </c>
      <c r="C32" s="272" t="s">
        <v>283</v>
      </c>
      <c r="D32" s="273" t="s">
        <v>280</v>
      </c>
      <c r="E32" s="274" t="s">
        <v>1679</v>
      </c>
      <c r="F32" s="275" t="s">
        <v>1623</v>
      </c>
      <c r="G32" s="272" t="s">
        <v>1680</v>
      </c>
      <c r="H32" s="273" t="s">
        <v>1681</v>
      </c>
      <c r="I32" s="273" t="s">
        <v>1682</v>
      </c>
      <c r="J32" s="274" t="s">
        <v>1526</v>
      </c>
      <c r="K32" s="273" t="s">
        <v>1683</v>
      </c>
      <c r="L32" s="273" t="s">
        <v>1684</v>
      </c>
      <c r="M32" s="273" t="s">
        <v>1685</v>
      </c>
      <c r="N32" s="272" t="s">
        <v>1530</v>
      </c>
      <c r="O32" s="273" t="s">
        <v>1686</v>
      </c>
      <c r="P32" s="272" t="s">
        <v>1631</v>
      </c>
      <c r="Q32" s="276" t="s">
        <v>158</v>
      </c>
      <c r="R32" s="277">
        <v>0.86</v>
      </c>
      <c r="S32" s="272" t="s">
        <v>1530</v>
      </c>
      <c r="T32" s="278">
        <v>1</v>
      </c>
      <c r="U32" s="332"/>
      <c r="V32" s="332"/>
      <c r="W32" s="333"/>
      <c r="X32" s="334"/>
      <c r="Y32" s="293"/>
      <c r="Z32" s="332"/>
      <c r="AA32" s="332"/>
      <c r="AB32" s="333"/>
      <c r="AC32" s="293"/>
      <c r="AD32" s="293"/>
      <c r="AE32" s="283"/>
      <c r="AF32" s="279"/>
      <c r="AG32" s="280"/>
      <c r="AH32" s="334"/>
      <c r="AI32" s="293"/>
      <c r="AJ32" s="279"/>
      <c r="AK32" s="279"/>
      <c r="AL32" s="280"/>
      <c r="AM32" s="293"/>
      <c r="AN32" s="293"/>
      <c r="AO32" s="283"/>
      <c r="AP32" s="279"/>
      <c r="AQ32" s="280"/>
      <c r="AR32" s="293"/>
      <c r="AS32" s="293"/>
      <c r="AT32" s="279"/>
      <c r="AU32" s="279"/>
      <c r="AV32" s="280"/>
      <c r="AW32" s="293"/>
      <c r="AX32" s="293"/>
      <c r="AY32" s="283"/>
      <c r="AZ32" s="279"/>
      <c r="BA32" s="280"/>
      <c r="BB32" s="334"/>
      <c r="BC32" s="293"/>
      <c r="BD32" s="279"/>
      <c r="BE32" s="279"/>
      <c r="BF32" s="280"/>
      <c r="BG32" s="334"/>
      <c r="BH32" s="293"/>
      <c r="BI32" s="283"/>
      <c r="BJ32" s="279"/>
      <c r="BK32" s="280"/>
      <c r="BL32" s="335"/>
      <c r="BM32" s="335"/>
      <c r="BN32" s="326"/>
      <c r="BO32" s="326"/>
      <c r="BP32" s="318"/>
      <c r="BQ32" s="336"/>
      <c r="BR32" s="326"/>
      <c r="BS32" s="283"/>
      <c r="BT32" s="279"/>
      <c r="BU32" s="280"/>
      <c r="BV32" s="337"/>
      <c r="BW32" s="326"/>
      <c r="BX32" s="279"/>
      <c r="BY32" s="279"/>
      <c r="BZ32" s="280"/>
      <c r="CA32" s="337"/>
      <c r="CB32" s="337"/>
      <c r="CC32" s="338"/>
      <c r="CE32" s="319"/>
      <c r="CF32" s="319"/>
      <c r="CG32" s="320"/>
      <c r="CH32" s="320"/>
      <c r="CI32" s="320"/>
      <c r="CJ32" s="320"/>
      <c r="CK32" s="290"/>
    </row>
    <row r="33" spans="2:89" s="287" customFormat="1" ht="126.75" customHeight="1" x14ac:dyDescent="0.25">
      <c r="B33" s="272" t="s">
        <v>282</v>
      </c>
      <c r="C33" s="272" t="s">
        <v>283</v>
      </c>
      <c r="D33" s="273" t="s">
        <v>280</v>
      </c>
      <c r="E33" s="274" t="s">
        <v>1687</v>
      </c>
      <c r="F33" s="275" t="s">
        <v>1688</v>
      </c>
      <c r="G33" s="272" t="s">
        <v>1689</v>
      </c>
      <c r="H33" s="273" t="s">
        <v>1690</v>
      </c>
      <c r="I33" s="273" t="s">
        <v>1691</v>
      </c>
      <c r="J33" s="274" t="s">
        <v>1526</v>
      </c>
      <c r="K33" s="273" t="s">
        <v>1692</v>
      </c>
      <c r="L33" s="273" t="s">
        <v>1693</v>
      </c>
      <c r="M33" s="273" t="s">
        <v>1694</v>
      </c>
      <c r="N33" s="272" t="s">
        <v>1530</v>
      </c>
      <c r="O33" s="273" t="s">
        <v>1693</v>
      </c>
      <c r="P33" s="272" t="s">
        <v>1631</v>
      </c>
      <c r="Q33" s="276" t="s">
        <v>158</v>
      </c>
      <c r="R33" s="277">
        <v>0.61699999999999999</v>
      </c>
      <c r="S33" s="272" t="s">
        <v>1530</v>
      </c>
      <c r="T33" s="278">
        <v>0.6</v>
      </c>
      <c r="U33" s="332"/>
      <c r="V33" s="332"/>
      <c r="W33" s="333"/>
      <c r="X33" s="334"/>
      <c r="Y33" s="293"/>
      <c r="Z33" s="332"/>
      <c r="AA33" s="332"/>
      <c r="AB33" s="333"/>
      <c r="AC33" s="293"/>
      <c r="AD33" s="293"/>
      <c r="AE33" s="283"/>
      <c r="AF33" s="279"/>
      <c r="AG33" s="280"/>
      <c r="AH33" s="334"/>
      <c r="AI33" s="293"/>
      <c r="AJ33" s="279"/>
      <c r="AK33" s="279"/>
      <c r="AL33" s="280"/>
      <c r="AM33" s="293"/>
      <c r="AN33" s="293"/>
      <c r="AO33" s="283"/>
      <c r="AP33" s="279"/>
      <c r="AQ33" s="280"/>
      <c r="AR33" s="293"/>
      <c r="AS33" s="293"/>
      <c r="AT33" s="279"/>
      <c r="AU33" s="279"/>
      <c r="AV33" s="280"/>
      <c r="AW33" s="293"/>
      <c r="AX33" s="293"/>
      <c r="AY33" s="283"/>
      <c r="AZ33" s="279"/>
      <c r="BA33" s="280"/>
      <c r="BB33" s="339"/>
      <c r="BC33" s="293"/>
      <c r="BD33" s="279"/>
      <c r="BE33" s="279"/>
      <c r="BF33" s="280"/>
      <c r="BG33" s="339"/>
      <c r="BH33" s="293"/>
      <c r="BI33" s="340"/>
      <c r="BJ33" s="328"/>
      <c r="BK33" s="328"/>
      <c r="BL33" s="335"/>
      <c r="BM33" s="336"/>
      <c r="BN33" s="326"/>
      <c r="BO33" s="326"/>
      <c r="BP33" s="318"/>
      <c r="BQ33" s="336"/>
      <c r="BR33" s="326"/>
      <c r="BS33" s="283"/>
      <c r="BT33" s="279"/>
      <c r="BU33" s="280"/>
      <c r="BV33" s="339"/>
      <c r="BW33" s="326"/>
      <c r="BX33" s="280"/>
      <c r="BY33" s="280"/>
      <c r="BZ33" s="280"/>
      <c r="CA33" s="339"/>
      <c r="CB33" s="326"/>
      <c r="CC33" s="341"/>
      <c r="CE33" s="319"/>
      <c r="CF33" s="319"/>
      <c r="CG33" s="320"/>
      <c r="CH33" s="320"/>
      <c r="CI33" s="320"/>
      <c r="CJ33" s="320"/>
      <c r="CK33" s="290"/>
    </row>
    <row r="34" spans="2:89" s="287" customFormat="1" ht="251.25" customHeight="1" x14ac:dyDescent="0.25">
      <c r="B34" s="272" t="s">
        <v>1695</v>
      </c>
      <c r="C34" s="272" t="s">
        <v>1632</v>
      </c>
      <c r="D34" s="273" t="s">
        <v>69</v>
      </c>
      <c r="E34" s="274" t="s">
        <v>1696</v>
      </c>
      <c r="F34" s="275" t="s">
        <v>1697</v>
      </c>
      <c r="G34" s="272" t="s">
        <v>1698</v>
      </c>
      <c r="H34" s="273" t="s">
        <v>1699</v>
      </c>
      <c r="I34" s="273" t="s">
        <v>1700</v>
      </c>
      <c r="J34" s="274" t="s">
        <v>1561</v>
      </c>
      <c r="K34" s="273" t="s">
        <v>1701</v>
      </c>
      <c r="L34" s="273" t="s">
        <v>1702</v>
      </c>
      <c r="M34" s="273" t="s">
        <v>1703</v>
      </c>
      <c r="N34" s="272" t="s">
        <v>1530</v>
      </c>
      <c r="O34" s="273" t="s">
        <v>1704</v>
      </c>
      <c r="P34" s="272" t="s">
        <v>1550</v>
      </c>
      <c r="Q34" s="276" t="s">
        <v>158</v>
      </c>
      <c r="R34" s="277">
        <v>0.81</v>
      </c>
      <c r="S34" s="272" t="s">
        <v>1530</v>
      </c>
      <c r="T34" s="278">
        <v>0.9</v>
      </c>
      <c r="U34" s="280"/>
      <c r="V34" s="280"/>
      <c r="W34" s="280"/>
      <c r="X34" s="318"/>
      <c r="Y34" s="281"/>
      <c r="Z34" s="280"/>
      <c r="AA34" s="280"/>
      <c r="AB34" s="280"/>
      <c r="AC34" s="318"/>
      <c r="AD34" s="318"/>
      <c r="AE34" s="342"/>
      <c r="AF34" s="280"/>
      <c r="AG34" s="280"/>
      <c r="AH34" s="281"/>
      <c r="AI34" s="318"/>
      <c r="AJ34" s="280"/>
      <c r="AK34" s="280"/>
      <c r="AL34" s="280"/>
      <c r="AM34" s="285"/>
      <c r="AN34" s="318"/>
      <c r="AO34" s="342"/>
      <c r="AP34" s="280"/>
      <c r="AQ34" s="280"/>
      <c r="AR34" s="308"/>
      <c r="AS34" s="318"/>
      <c r="AT34" s="280"/>
      <c r="AU34" s="280"/>
      <c r="AV34" s="280"/>
      <c r="AW34" s="308"/>
      <c r="AX34" s="318"/>
      <c r="AY34" s="280"/>
      <c r="AZ34" s="280"/>
      <c r="BA34" s="280"/>
      <c r="BB34" s="281"/>
      <c r="BC34" s="318"/>
      <c r="BD34" s="280"/>
      <c r="BE34" s="280"/>
      <c r="BF34" s="280"/>
      <c r="BG34" s="281"/>
      <c r="BH34" s="318"/>
      <c r="BI34" s="280"/>
      <c r="BJ34" s="280"/>
      <c r="BK34" s="280"/>
      <c r="BL34" s="308"/>
      <c r="BM34" s="318"/>
      <c r="BN34" s="279"/>
      <c r="BO34" s="279"/>
      <c r="BP34" s="280"/>
      <c r="BQ34" s="280"/>
      <c r="BR34" s="285"/>
      <c r="BS34" s="283"/>
      <c r="BT34" s="279"/>
      <c r="BU34" s="280"/>
      <c r="BV34" s="280"/>
      <c r="BW34" s="285"/>
      <c r="BX34" s="279"/>
      <c r="BY34" s="279"/>
      <c r="BZ34" s="280"/>
      <c r="CA34" s="280"/>
      <c r="CB34" s="285"/>
      <c r="CC34" s="286"/>
      <c r="CE34" s="289"/>
      <c r="CF34" s="289"/>
      <c r="CG34" s="289"/>
      <c r="CH34" s="289"/>
      <c r="CI34" s="289"/>
      <c r="CJ34" s="289"/>
      <c r="CK34" s="290"/>
    </row>
    <row r="35" spans="2:89" s="287" customFormat="1" ht="297" customHeight="1" x14ac:dyDescent="0.25">
      <c r="B35" s="272" t="s">
        <v>1695</v>
      </c>
      <c r="C35" s="272" t="s">
        <v>216</v>
      </c>
      <c r="D35" s="273" t="s">
        <v>69</v>
      </c>
      <c r="E35" s="274" t="s">
        <v>1705</v>
      </c>
      <c r="F35" s="275" t="s">
        <v>1706</v>
      </c>
      <c r="G35" s="272" t="s">
        <v>1707</v>
      </c>
      <c r="H35" s="273" t="s">
        <v>1708</v>
      </c>
      <c r="I35" s="273" t="s">
        <v>1709</v>
      </c>
      <c r="J35" s="274" t="s">
        <v>1561</v>
      </c>
      <c r="K35" s="273" t="s">
        <v>1710</v>
      </c>
      <c r="L35" s="273" t="s">
        <v>1702</v>
      </c>
      <c r="M35" s="273" t="s">
        <v>1711</v>
      </c>
      <c r="N35" s="272" t="s">
        <v>1530</v>
      </c>
      <c r="O35" s="273" t="s">
        <v>1712</v>
      </c>
      <c r="P35" s="272" t="s">
        <v>1550</v>
      </c>
      <c r="Q35" s="276" t="s">
        <v>158</v>
      </c>
      <c r="R35" s="277">
        <v>0.91</v>
      </c>
      <c r="S35" s="272" t="s">
        <v>1530</v>
      </c>
      <c r="T35" s="278">
        <v>0.95</v>
      </c>
      <c r="U35" s="280"/>
      <c r="V35" s="280"/>
      <c r="W35" s="280"/>
      <c r="X35" s="281"/>
      <c r="Y35" s="321"/>
      <c r="Z35" s="280"/>
      <c r="AA35" s="280"/>
      <c r="AB35" s="280"/>
      <c r="AC35" s="318"/>
      <c r="AD35" s="321"/>
      <c r="AE35" s="280"/>
      <c r="AF35" s="280"/>
      <c r="AG35" s="280"/>
      <c r="AH35" s="318"/>
      <c r="AI35" s="321"/>
      <c r="AJ35" s="280"/>
      <c r="AK35" s="280"/>
      <c r="AL35" s="280"/>
      <c r="AM35" s="318"/>
      <c r="AN35" s="321"/>
      <c r="AO35" s="280"/>
      <c r="AP35" s="280"/>
      <c r="AQ35" s="280"/>
      <c r="AR35" s="281"/>
      <c r="AS35" s="321"/>
      <c r="AT35" s="280"/>
      <c r="AU35" s="280"/>
      <c r="AV35" s="280"/>
      <c r="AW35" s="285"/>
      <c r="AX35" s="321"/>
      <c r="AY35" s="280"/>
      <c r="AZ35" s="280"/>
      <c r="BA35" s="280"/>
      <c r="BB35" s="308"/>
      <c r="BC35" s="321"/>
      <c r="BD35" s="280"/>
      <c r="BE35" s="280"/>
      <c r="BF35" s="280"/>
      <c r="BG35" s="285"/>
      <c r="BH35" s="321"/>
      <c r="BI35" s="280"/>
      <c r="BJ35" s="280"/>
      <c r="BK35" s="280"/>
      <c r="BL35" s="318"/>
      <c r="BM35" s="321"/>
      <c r="BN35" s="279"/>
      <c r="BO35" s="279"/>
      <c r="BP35" s="280"/>
      <c r="BQ35" s="280"/>
      <c r="BR35" s="285"/>
      <c r="BS35" s="283"/>
      <c r="BT35" s="279"/>
      <c r="BU35" s="280"/>
      <c r="BV35" s="280"/>
      <c r="BW35" s="285"/>
      <c r="BX35" s="279"/>
      <c r="BY35" s="279"/>
      <c r="BZ35" s="280"/>
      <c r="CA35" s="280"/>
      <c r="CB35" s="285"/>
      <c r="CC35" s="286"/>
      <c r="CE35" s="289"/>
      <c r="CF35" s="289"/>
      <c r="CG35" s="289"/>
      <c r="CH35" s="289"/>
      <c r="CI35" s="289"/>
      <c r="CJ35" s="289"/>
      <c r="CK35" s="290"/>
    </row>
    <row r="36" spans="2:89" s="300" customFormat="1" ht="220.5" customHeight="1" x14ac:dyDescent="0.25">
      <c r="B36" s="272" t="s">
        <v>202</v>
      </c>
      <c r="C36" s="272" t="s">
        <v>1520</v>
      </c>
      <c r="D36" s="273" t="s">
        <v>1713</v>
      </c>
      <c r="E36" s="274" t="s">
        <v>1714</v>
      </c>
      <c r="F36" s="275" t="s">
        <v>1144</v>
      </c>
      <c r="G36" s="272" t="s">
        <v>1715</v>
      </c>
      <c r="H36" s="273" t="s">
        <v>1716</v>
      </c>
      <c r="I36" s="273" t="s">
        <v>1717</v>
      </c>
      <c r="J36" s="274" t="s">
        <v>1537</v>
      </c>
      <c r="K36" s="273" t="s">
        <v>1718</v>
      </c>
      <c r="L36" s="273" t="s">
        <v>1719</v>
      </c>
      <c r="M36" s="273" t="s">
        <v>1720</v>
      </c>
      <c r="N36" s="272" t="s">
        <v>1530</v>
      </c>
      <c r="O36" s="273" t="s">
        <v>1721</v>
      </c>
      <c r="P36" s="272" t="s">
        <v>1532</v>
      </c>
      <c r="Q36" s="276" t="s">
        <v>158</v>
      </c>
      <c r="R36" s="277">
        <v>0.7</v>
      </c>
      <c r="S36" s="272" t="s">
        <v>1530</v>
      </c>
      <c r="T36" s="278">
        <v>0.72</v>
      </c>
      <c r="U36" s="279"/>
      <c r="V36" s="279"/>
      <c r="W36" s="280"/>
      <c r="X36" s="308"/>
      <c r="Y36" s="308"/>
      <c r="Z36" s="279"/>
      <c r="AA36" s="279"/>
      <c r="AB36" s="280"/>
      <c r="AC36" s="285"/>
      <c r="AD36" s="285"/>
      <c r="AE36" s="283"/>
      <c r="AF36" s="279"/>
      <c r="AG36" s="280"/>
      <c r="AH36" s="308"/>
      <c r="AI36" s="285"/>
      <c r="AJ36" s="279"/>
      <c r="AK36" s="279"/>
      <c r="AL36" s="280"/>
      <c r="AM36" s="285"/>
      <c r="AN36" s="285"/>
      <c r="AO36" s="283"/>
      <c r="AP36" s="279"/>
      <c r="AQ36" s="280"/>
      <c r="AR36" s="308"/>
      <c r="AS36" s="285"/>
      <c r="AT36" s="279"/>
      <c r="AU36" s="279"/>
      <c r="AV36" s="280"/>
      <c r="AW36" s="308"/>
      <c r="AX36" s="343"/>
      <c r="AY36" s="283"/>
      <c r="AZ36" s="279"/>
      <c r="BA36" s="280"/>
      <c r="BB36" s="308"/>
      <c r="BC36" s="308"/>
      <c r="BD36" s="279"/>
      <c r="BE36" s="279"/>
      <c r="BF36" s="280"/>
      <c r="BG36" s="285"/>
      <c r="BH36" s="285"/>
      <c r="BI36" s="283"/>
      <c r="BJ36" s="279"/>
      <c r="BK36" s="280"/>
      <c r="BL36" s="285"/>
      <c r="BM36" s="308"/>
      <c r="BN36" s="279"/>
      <c r="BO36" s="279"/>
      <c r="BP36" s="280"/>
      <c r="BQ36" s="285"/>
      <c r="BR36" s="344"/>
      <c r="BS36" s="283"/>
      <c r="BT36" s="279"/>
      <c r="BU36" s="280"/>
      <c r="BV36" s="285"/>
      <c r="BW36" s="344"/>
      <c r="BX36" s="279"/>
      <c r="BY36" s="279"/>
      <c r="BZ36" s="280"/>
      <c r="CA36" s="280"/>
      <c r="CB36" s="285"/>
      <c r="CC36" s="286"/>
      <c r="CE36" s="301"/>
      <c r="CF36" s="301"/>
      <c r="CG36" s="302"/>
      <c r="CH36" s="302"/>
      <c r="CI36" s="302"/>
      <c r="CJ36" s="302"/>
      <c r="CK36" s="301"/>
    </row>
    <row r="37" spans="2:89" s="300" customFormat="1" ht="108" x14ac:dyDescent="0.25">
      <c r="B37" s="272" t="s">
        <v>202</v>
      </c>
      <c r="C37" s="272" t="s">
        <v>1520</v>
      </c>
      <c r="D37" s="273" t="s">
        <v>177</v>
      </c>
      <c r="E37" s="274" t="s">
        <v>1722</v>
      </c>
      <c r="F37" s="275" t="s">
        <v>1144</v>
      </c>
      <c r="G37" s="272" t="s">
        <v>1723</v>
      </c>
      <c r="H37" s="273" t="s">
        <v>1724</v>
      </c>
      <c r="I37" s="273" t="s">
        <v>1725</v>
      </c>
      <c r="J37" s="274" t="s">
        <v>1561</v>
      </c>
      <c r="K37" s="273" t="s">
        <v>1726</v>
      </c>
      <c r="L37" s="273" t="s">
        <v>1727</v>
      </c>
      <c r="M37" s="273" t="s">
        <v>1728</v>
      </c>
      <c r="N37" s="272" t="s">
        <v>1530</v>
      </c>
      <c r="O37" s="273" t="s">
        <v>1729</v>
      </c>
      <c r="P37" s="272" t="s">
        <v>1532</v>
      </c>
      <c r="Q37" s="276" t="s">
        <v>158</v>
      </c>
      <c r="R37" s="277">
        <v>0.88</v>
      </c>
      <c r="S37" s="272" t="s">
        <v>1530</v>
      </c>
      <c r="T37" s="278" t="s">
        <v>1730</v>
      </c>
      <c r="U37" s="279"/>
      <c r="V37" s="279"/>
      <c r="W37" s="280"/>
      <c r="X37" s="308"/>
      <c r="Y37" s="308"/>
      <c r="Z37" s="279"/>
      <c r="AA37" s="279"/>
      <c r="AB37" s="280"/>
      <c r="AC37" s="285"/>
      <c r="AD37" s="285"/>
      <c r="AE37" s="283"/>
      <c r="AF37" s="279"/>
      <c r="AG37" s="280"/>
      <c r="AH37" s="308"/>
      <c r="AI37" s="285"/>
      <c r="AJ37" s="279"/>
      <c r="AK37" s="279"/>
      <c r="AL37" s="280"/>
      <c r="AM37" s="285"/>
      <c r="AN37" s="285"/>
      <c r="AO37" s="283"/>
      <c r="AP37" s="279"/>
      <c r="AQ37" s="280"/>
      <c r="AR37" s="308"/>
      <c r="AS37" s="285"/>
      <c r="AT37" s="279"/>
      <c r="AU37" s="279"/>
      <c r="AV37" s="280"/>
      <c r="AW37" s="285"/>
      <c r="AX37" s="343"/>
      <c r="AY37" s="283"/>
      <c r="AZ37" s="279"/>
      <c r="BA37" s="280"/>
      <c r="BB37" s="345"/>
      <c r="BC37" s="308"/>
      <c r="BD37" s="279"/>
      <c r="BE37" s="279"/>
      <c r="BF37" s="280"/>
      <c r="BG37" s="308"/>
      <c r="BH37" s="285"/>
      <c r="BI37" s="283"/>
      <c r="BJ37" s="279"/>
      <c r="BK37" s="280"/>
      <c r="BL37" s="308"/>
      <c r="BM37" s="308"/>
      <c r="BN37" s="279"/>
      <c r="BO37" s="279"/>
      <c r="BP37" s="280"/>
      <c r="BQ37" s="285"/>
      <c r="BR37" s="344"/>
      <c r="BS37" s="283"/>
      <c r="BT37" s="279"/>
      <c r="BU37" s="280"/>
      <c r="BV37" s="285"/>
      <c r="BW37" s="344"/>
      <c r="BX37" s="279"/>
      <c r="BY37" s="279"/>
      <c r="BZ37" s="280"/>
      <c r="CA37" s="280"/>
      <c r="CB37" s="285"/>
      <c r="CC37" s="286"/>
      <c r="CE37" s="288"/>
      <c r="CF37" s="288"/>
      <c r="CG37" s="302"/>
      <c r="CH37" s="302"/>
      <c r="CI37" s="302"/>
      <c r="CJ37" s="302"/>
      <c r="CK37" s="301"/>
    </row>
    <row r="38" spans="2:89" s="300" customFormat="1" ht="252" customHeight="1" x14ac:dyDescent="0.25">
      <c r="B38" s="272" t="s">
        <v>202</v>
      </c>
      <c r="C38" s="272" t="s">
        <v>1520</v>
      </c>
      <c r="D38" s="273" t="s">
        <v>177</v>
      </c>
      <c r="E38" s="274" t="s">
        <v>1731</v>
      </c>
      <c r="F38" s="275" t="s">
        <v>1144</v>
      </c>
      <c r="G38" s="272" t="s">
        <v>1732</v>
      </c>
      <c r="H38" s="273" t="s">
        <v>1733</v>
      </c>
      <c r="I38" s="273" t="s">
        <v>1734</v>
      </c>
      <c r="J38" s="274" t="s">
        <v>1561</v>
      </c>
      <c r="K38" s="273" t="s">
        <v>1735</v>
      </c>
      <c r="L38" s="273" t="s">
        <v>1736</v>
      </c>
      <c r="M38" s="273" t="s">
        <v>1737</v>
      </c>
      <c r="N38" s="272" t="s">
        <v>1530</v>
      </c>
      <c r="O38" s="273" t="s">
        <v>1738</v>
      </c>
      <c r="P38" s="272" t="s">
        <v>1532</v>
      </c>
      <c r="Q38" s="276" t="s">
        <v>93</v>
      </c>
      <c r="R38" s="277">
        <v>1</v>
      </c>
      <c r="S38" s="272" t="s">
        <v>1530</v>
      </c>
      <c r="T38" s="278">
        <v>1</v>
      </c>
      <c r="U38" s="279"/>
      <c r="V38" s="279"/>
      <c r="W38" s="280"/>
      <c r="X38" s="308"/>
      <c r="Y38" s="308"/>
      <c r="Z38" s="279"/>
      <c r="AA38" s="279"/>
      <c r="AB38" s="280"/>
      <c r="AC38" s="285"/>
      <c r="AD38" s="285"/>
      <c r="AE38" s="279"/>
      <c r="AF38" s="279"/>
      <c r="AG38" s="280"/>
      <c r="AH38" s="308"/>
      <c r="AI38" s="294"/>
      <c r="AJ38" s="279"/>
      <c r="AK38" s="279"/>
      <c r="AL38" s="280"/>
      <c r="AM38" s="285"/>
      <c r="AN38" s="285"/>
      <c r="AO38" s="283"/>
      <c r="AP38" s="279"/>
      <c r="AQ38" s="280"/>
      <c r="AR38" s="308"/>
      <c r="AS38" s="285"/>
      <c r="AT38" s="296"/>
      <c r="AU38" s="296"/>
      <c r="AV38" s="280"/>
      <c r="AW38" s="285"/>
      <c r="AX38" s="285"/>
      <c r="AY38" s="283"/>
      <c r="AZ38" s="279"/>
      <c r="BA38" s="280"/>
      <c r="BB38" s="308"/>
      <c r="BC38" s="308"/>
      <c r="BD38" s="279"/>
      <c r="BE38" s="279"/>
      <c r="BF38" s="280"/>
      <c r="BG38" s="285"/>
      <c r="BH38" s="285"/>
      <c r="BI38" s="296"/>
      <c r="BJ38" s="296"/>
      <c r="BK38" s="280"/>
      <c r="BL38" s="308"/>
      <c r="BM38" s="308"/>
      <c r="BN38" s="279"/>
      <c r="BO38" s="279"/>
      <c r="BP38" s="280"/>
      <c r="BQ38" s="285"/>
      <c r="BR38" s="344"/>
      <c r="BS38" s="283"/>
      <c r="BT38" s="279"/>
      <c r="BU38" s="280"/>
      <c r="BV38" s="285"/>
      <c r="BW38" s="344"/>
      <c r="BX38" s="279"/>
      <c r="BY38" s="279"/>
      <c r="BZ38" s="280"/>
      <c r="CA38" s="280"/>
      <c r="CB38" s="285"/>
      <c r="CC38" s="286"/>
      <c r="CE38" s="288"/>
      <c r="CF38" s="288"/>
      <c r="CG38" s="302"/>
      <c r="CH38" s="302"/>
      <c r="CI38" s="302"/>
      <c r="CJ38" s="302"/>
      <c r="CK38" s="301"/>
    </row>
    <row r="39" spans="2:89" s="300" customFormat="1" ht="252" customHeight="1" x14ac:dyDescent="0.25">
      <c r="B39" s="272" t="s">
        <v>202</v>
      </c>
      <c r="C39" s="272" t="s">
        <v>1520</v>
      </c>
      <c r="D39" s="273" t="s">
        <v>177</v>
      </c>
      <c r="E39" s="274" t="s">
        <v>1739</v>
      </c>
      <c r="F39" s="275" t="s">
        <v>1144</v>
      </c>
      <c r="G39" s="272" t="s">
        <v>1740</v>
      </c>
      <c r="H39" s="273" t="s">
        <v>1741</v>
      </c>
      <c r="I39" s="273" t="s">
        <v>1742</v>
      </c>
      <c r="J39" s="274" t="s">
        <v>1561</v>
      </c>
      <c r="K39" s="273" t="s">
        <v>1743</v>
      </c>
      <c r="L39" s="273" t="s">
        <v>1744</v>
      </c>
      <c r="M39" s="273" t="s">
        <v>1745</v>
      </c>
      <c r="N39" s="272" t="s">
        <v>1530</v>
      </c>
      <c r="O39" s="273" t="s">
        <v>1746</v>
      </c>
      <c r="P39" s="272" t="s">
        <v>1550</v>
      </c>
      <c r="Q39" s="276" t="s">
        <v>158</v>
      </c>
      <c r="R39" s="277" t="s">
        <v>1747</v>
      </c>
      <c r="S39" s="272" t="s">
        <v>1530</v>
      </c>
      <c r="T39" s="278" t="s">
        <v>1748</v>
      </c>
      <c r="U39" s="279"/>
      <c r="V39" s="279"/>
      <c r="W39" s="346"/>
      <c r="X39" s="308"/>
      <c r="Y39" s="308"/>
      <c r="Z39" s="279"/>
      <c r="AA39" s="279"/>
      <c r="AB39" s="346"/>
      <c r="AC39" s="285"/>
      <c r="AD39" s="308"/>
      <c r="AE39" s="279"/>
      <c r="AF39" s="279"/>
      <c r="AG39" s="346"/>
      <c r="AH39" s="308"/>
      <c r="AI39" s="285"/>
      <c r="AJ39" s="279"/>
      <c r="AK39" s="279"/>
      <c r="AL39" s="346"/>
      <c r="AM39" s="285"/>
      <c r="AN39" s="285"/>
      <c r="AO39" s="279"/>
      <c r="AP39" s="279"/>
      <c r="AQ39" s="346"/>
      <c r="AR39" s="308"/>
      <c r="AS39" s="285"/>
      <c r="AT39" s="279"/>
      <c r="AU39" s="279"/>
      <c r="AV39" s="346"/>
      <c r="AW39" s="285"/>
      <c r="AX39" s="343"/>
      <c r="AY39" s="283"/>
      <c r="AZ39" s="279"/>
      <c r="BA39" s="346"/>
      <c r="BB39" s="308"/>
      <c r="BC39" s="308"/>
      <c r="BD39" s="279"/>
      <c r="BE39" s="279"/>
      <c r="BF39" s="346"/>
      <c r="BG39" s="285"/>
      <c r="BH39" s="285"/>
      <c r="BI39" s="283"/>
      <c r="BJ39" s="279"/>
      <c r="BK39" s="346"/>
      <c r="BL39" s="308"/>
      <c r="BM39" s="308"/>
      <c r="BN39" s="279"/>
      <c r="BO39" s="279"/>
      <c r="BP39" s="347"/>
      <c r="BQ39" s="285"/>
      <c r="BR39" s="344"/>
      <c r="BS39" s="283"/>
      <c r="BT39" s="279"/>
      <c r="BU39" s="347"/>
      <c r="BV39" s="285"/>
      <c r="BW39" s="344"/>
      <c r="BX39" s="279"/>
      <c r="BY39" s="279"/>
      <c r="BZ39" s="280"/>
      <c r="CA39" s="280"/>
      <c r="CB39" s="285"/>
      <c r="CC39" s="286"/>
      <c r="CE39" s="301"/>
      <c r="CF39" s="301"/>
      <c r="CG39" s="348"/>
      <c r="CH39" s="348"/>
      <c r="CI39" s="349"/>
      <c r="CJ39" s="302"/>
      <c r="CK39" s="301"/>
    </row>
    <row r="40" spans="2:89" s="300" customFormat="1" ht="229.5" customHeight="1" x14ac:dyDescent="0.25">
      <c r="B40" s="272" t="s">
        <v>202</v>
      </c>
      <c r="C40" s="272" t="s">
        <v>1520</v>
      </c>
      <c r="D40" s="273" t="s">
        <v>1713</v>
      </c>
      <c r="E40" s="274" t="s">
        <v>1749</v>
      </c>
      <c r="F40" s="275" t="s">
        <v>1144</v>
      </c>
      <c r="G40" s="272" t="s">
        <v>1750</v>
      </c>
      <c r="H40" s="273" t="s">
        <v>1751</v>
      </c>
      <c r="I40" s="273" t="s">
        <v>1752</v>
      </c>
      <c r="J40" s="274" t="s">
        <v>1561</v>
      </c>
      <c r="K40" s="273" t="s">
        <v>1753</v>
      </c>
      <c r="L40" s="273" t="s">
        <v>1754</v>
      </c>
      <c r="M40" s="273" t="s">
        <v>1755</v>
      </c>
      <c r="N40" s="272" t="s">
        <v>1530</v>
      </c>
      <c r="O40" s="273" t="s">
        <v>1756</v>
      </c>
      <c r="P40" s="272" t="s">
        <v>1532</v>
      </c>
      <c r="Q40" s="276" t="s">
        <v>158</v>
      </c>
      <c r="R40" s="277" t="s">
        <v>1757</v>
      </c>
      <c r="S40" s="272" t="s">
        <v>1530</v>
      </c>
      <c r="T40" s="278" t="s">
        <v>1758</v>
      </c>
      <c r="U40" s="279"/>
      <c r="V40" s="279"/>
      <c r="W40" s="280"/>
      <c r="X40" s="308"/>
      <c r="Y40" s="285"/>
      <c r="Z40" s="279"/>
      <c r="AA40" s="279"/>
      <c r="AB40" s="280"/>
      <c r="AC40" s="285"/>
      <c r="AD40" s="285"/>
      <c r="AE40" s="283"/>
      <c r="AF40" s="279"/>
      <c r="AG40" s="346"/>
      <c r="AH40" s="308"/>
      <c r="AI40" s="285"/>
      <c r="AJ40" s="279"/>
      <c r="AK40" s="279"/>
      <c r="AL40" s="280"/>
      <c r="AM40" s="285"/>
      <c r="AN40" s="285"/>
      <c r="AO40" s="283"/>
      <c r="AP40" s="279"/>
      <c r="AQ40" s="280"/>
      <c r="AR40" s="308"/>
      <c r="AS40" s="285"/>
      <c r="AT40" s="279"/>
      <c r="AU40" s="279"/>
      <c r="AV40" s="346"/>
      <c r="AW40" s="285"/>
      <c r="AX40" s="343"/>
      <c r="AY40" s="283"/>
      <c r="AZ40" s="279"/>
      <c r="BA40" s="280"/>
      <c r="BB40" s="308"/>
      <c r="BC40" s="308"/>
      <c r="BD40" s="279"/>
      <c r="BE40" s="279"/>
      <c r="BF40" s="280"/>
      <c r="BG40" s="285"/>
      <c r="BH40" s="285"/>
      <c r="BI40" s="283"/>
      <c r="BJ40" s="279"/>
      <c r="BK40" s="346"/>
      <c r="BL40" s="308"/>
      <c r="BM40" s="308"/>
      <c r="BN40" s="279"/>
      <c r="BO40" s="279"/>
      <c r="BP40" s="280"/>
      <c r="BQ40" s="285"/>
      <c r="BR40" s="344"/>
      <c r="BS40" s="283"/>
      <c r="BT40" s="279"/>
      <c r="BU40" s="280"/>
      <c r="BV40" s="285"/>
      <c r="BW40" s="344"/>
      <c r="BX40" s="279"/>
      <c r="BY40" s="279"/>
      <c r="BZ40" s="280"/>
      <c r="CA40" s="280"/>
      <c r="CB40" s="285"/>
      <c r="CC40" s="286"/>
      <c r="CE40" s="301"/>
      <c r="CF40" s="301"/>
      <c r="CG40" s="348"/>
      <c r="CH40" s="348"/>
      <c r="CI40" s="348"/>
      <c r="CJ40" s="302"/>
      <c r="CK40" s="301"/>
    </row>
    <row r="41" spans="2:89" s="300" customFormat="1" ht="229.5" customHeight="1" x14ac:dyDescent="0.25">
      <c r="B41" s="272" t="s">
        <v>202</v>
      </c>
      <c r="C41" s="272" t="s">
        <v>1520</v>
      </c>
      <c r="D41" s="273" t="s">
        <v>1713</v>
      </c>
      <c r="E41" s="274" t="s">
        <v>1759</v>
      </c>
      <c r="F41" s="275" t="s">
        <v>1760</v>
      </c>
      <c r="G41" s="272" t="s">
        <v>1761</v>
      </c>
      <c r="H41" s="273" t="s">
        <v>1762</v>
      </c>
      <c r="I41" s="273" t="s">
        <v>1763</v>
      </c>
      <c r="J41" s="274" t="s">
        <v>1561</v>
      </c>
      <c r="K41" s="273" t="s">
        <v>1764</v>
      </c>
      <c r="L41" s="273" t="s">
        <v>1765</v>
      </c>
      <c r="M41" s="273" t="s">
        <v>1766</v>
      </c>
      <c r="N41" s="272" t="s">
        <v>1530</v>
      </c>
      <c r="O41" s="273" t="s">
        <v>1767</v>
      </c>
      <c r="P41" s="272" t="s">
        <v>1532</v>
      </c>
      <c r="Q41" s="276" t="s">
        <v>158</v>
      </c>
      <c r="R41" s="277" t="s">
        <v>1768</v>
      </c>
      <c r="S41" s="272" t="s">
        <v>1769</v>
      </c>
      <c r="T41" s="278" t="s">
        <v>1768</v>
      </c>
      <c r="U41" s="279"/>
      <c r="V41" s="279"/>
      <c r="W41" s="280"/>
      <c r="X41" s="308"/>
      <c r="Y41" s="285"/>
      <c r="Z41" s="279"/>
      <c r="AA41" s="279"/>
      <c r="AB41" s="280"/>
      <c r="AC41" s="285"/>
      <c r="AD41" s="285"/>
      <c r="AE41" s="283"/>
      <c r="AF41" s="279"/>
      <c r="AG41" s="280"/>
      <c r="AH41" s="308"/>
      <c r="AI41" s="308"/>
      <c r="AJ41" s="279"/>
      <c r="AK41" s="279"/>
      <c r="AL41" s="280"/>
      <c r="AM41" s="285"/>
      <c r="AN41" s="285"/>
      <c r="AO41" s="283"/>
      <c r="AP41" s="279"/>
      <c r="AQ41" s="280"/>
      <c r="AR41" s="308"/>
      <c r="AS41" s="285"/>
      <c r="AT41" s="279"/>
      <c r="AU41" s="279"/>
      <c r="AV41" s="280"/>
      <c r="AW41" s="285"/>
      <c r="AX41" s="285"/>
      <c r="AY41" s="283"/>
      <c r="AZ41" s="279"/>
      <c r="BA41" s="280"/>
      <c r="BB41" s="308"/>
      <c r="BC41" s="308"/>
      <c r="BD41" s="279"/>
      <c r="BE41" s="279"/>
      <c r="BF41" s="280"/>
      <c r="BG41" s="285"/>
      <c r="BH41" s="285"/>
      <c r="BI41" s="283"/>
      <c r="BJ41" s="279"/>
      <c r="BK41" s="280"/>
      <c r="BL41" s="308"/>
      <c r="BM41" s="308"/>
      <c r="BN41" s="279"/>
      <c r="BO41" s="279"/>
      <c r="BP41" s="280"/>
      <c r="BQ41" s="285"/>
      <c r="BR41" s="344"/>
      <c r="BS41" s="283"/>
      <c r="BT41" s="279"/>
      <c r="BU41" s="280"/>
      <c r="BV41" s="285"/>
      <c r="BW41" s="344"/>
      <c r="BX41" s="279"/>
      <c r="BY41" s="279"/>
      <c r="BZ41" s="280"/>
      <c r="CA41" s="280"/>
      <c r="CB41" s="285"/>
      <c r="CC41" s="286"/>
      <c r="CE41" s="350"/>
      <c r="CF41" s="350"/>
      <c r="CG41" s="302"/>
      <c r="CH41" s="302"/>
      <c r="CI41" s="302"/>
      <c r="CJ41" s="302"/>
      <c r="CK41" s="301"/>
    </row>
    <row r="42" spans="2:89" s="300" customFormat="1" ht="221.25" customHeight="1" x14ac:dyDescent="0.25">
      <c r="B42" s="272" t="s">
        <v>202</v>
      </c>
      <c r="C42" s="272" t="s">
        <v>191</v>
      </c>
      <c r="D42" s="273" t="s">
        <v>177</v>
      </c>
      <c r="E42" s="274" t="s">
        <v>1770</v>
      </c>
      <c r="F42" s="275" t="s">
        <v>1144</v>
      </c>
      <c r="G42" s="272" t="s">
        <v>1771</v>
      </c>
      <c r="H42" s="273" t="s">
        <v>1772</v>
      </c>
      <c r="I42" s="273" t="s">
        <v>1773</v>
      </c>
      <c r="J42" s="274" t="s">
        <v>1561</v>
      </c>
      <c r="K42" s="273" t="s">
        <v>1774</v>
      </c>
      <c r="L42" s="273" t="s">
        <v>1775</v>
      </c>
      <c r="M42" s="273" t="s">
        <v>1776</v>
      </c>
      <c r="N42" s="272" t="s">
        <v>1530</v>
      </c>
      <c r="O42" s="273" t="s">
        <v>1777</v>
      </c>
      <c r="P42" s="272" t="s">
        <v>1532</v>
      </c>
      <c r="Q42" s="276" t="s">
        <v>93</v>
      </c>
      <c r="R42" s="277">
        <v>0.97</v>
      </c>
      <c r="S42" s="272" t="s">
        <v>1530</v>
      </c>
      <c r="T42" s="278">
        <v>0.98</v>
      </c>
      <c r="U42" s="279"/>
      <c r="V42" s="279"/>
      <c r="W42" s="280"/>
      <c r="X42" s="308"/>
      <c r="Y42" s="351"/>
      <c r="Z42" s="279"/>
      <c r="AA42" s="279"/>
      <c r="AB42" s="280"/>
      <c r="AC42" s="308"/>
      <c r="AD42" s="351"/>
      <c r="AE42" s="283"/>
      <c r="AF42" s="279"/>
      <c r="AG42" s="280"/>
      <c r="AH42" s="308"/>
      <c r="AI42" s="285"/>
      <c r="AJ42" s="279"/>
      <c r="AK42" s="279"/>
      <c r="AL42" s="280"/>
      <c r="AM42" s="285"/>
      <c r="AN42" s="351"/>
      <c r="AO42" s="283"/>
      <c r="AP42" s="279"/>
      <c r="AQ42" s="280"/>
      <c r="AR42" s="285"/>
      <c r="AS42" s="351"/>
      <c r="AT42" s="283"/>
      <c r="AU42" s="279"/>
      <c r="AV42" s="352"/>
      <c r="AW42" s="308"/>
      <c r="AX42" s="285"/>
      <c r="AY42" s="283"/>
      <c r="AZ42" s="279"/>
      <c r="BA42" s="280"/>
      <c r="BB42" s="285"/>
      <c r="BC42" s="308"/>
      <c r="BD42" s="279"/>
      <c r="BE42" s="279"/>
      <c r="BF42" s="280"/>
      <c r="BG42" s="285"/>
      <c r="BH42" s="343"/>
      <c r="BI42" s="353"/>
      <c r="BJ42" s="353"/>
      <c r="BK42" s="280"/>
      <c r="BL42" s="285"/>
      <c r="BM42" s="285"/>
      <c r="BN42" s="279"/>
      <c r="BO42" s="279"/>
      <c r="BP42" s="280"/>
      <c r="BQ42" s="285"/>
      <c r="BR42" s="285"/>
      <c r="BS42" s="283"/>
      <c r="BT42" s="279"/>
      <c r="BU42" s="280"/>
      <c r="BV42" s="285"/>
      <c r="BW42" s="285"/>
      <c r="BX42" s="279"/>
      <c r="BY42" s="279"/>
      <c r="BZ42" s="352"/>
      <c r="CA42" s="280"/>
      <c r="CB42" s="285"/>
      <c r="CC42" s="286"/>
      <c r="CE42" s="288"/>
      <c r="CF42" s="288"/>
      <c r="CG42" s="302"/>
      <c r="CH42" s="302"/>
      <c r="CI42" s="302"/>
      <c r="CJ42" s="302"/>
      <c r="CK42" s="301"/>
    </row>
    <row r="43" spans="2:89" s="300" customFormat="1" ht="221.25" customHeight="1" x14ac:dyDescent="0.25">
      <c r="B43" s="272" t="s">
        <v>202</v>
      </c>
      <c r="C43" s="272" t="s">
        <v>191</v>
      </c>
      <c r="D43" s="273" t="s">
        <v>177</v>
      </c>
      <c r="E43" s="274" t="s">
        <v>1778</v>
      </c>
      <c r="F43" s="275" t="s">
        <v>1144</v>
      </c>
      <c r="G43" s="272" t="s">
        <v>1779</v>
      </c>
      <c r="H43" s="273" t="s">
        <v>1780</v>
      </c>
      <c r="I43" s="273" t="s">
        <v>1781</v>
      </c>
      <c r="J43" s="274" t="s">
        <v>1561</v>
      </c>
      <c r="K43" s="273" t="s">
        <v>1782</v>
      </c>
      <c r="L43" s="273" t="s">
        <v>1783</v>
      </c>
      <c r="M43" s="273" t="s">
        <v>1784</v>
      </c>
      <c r="N43" s="272" t="s">
        <v>1530</v>
      </c>
      <c r="O43" s="273" t="s">
        <v>1785</v>
      </c>
      <c r="P43" s="272" t="s">
        <v>1550</v>
      </c>
      <c r="Q43" s="276" t="s">
        <v>158</v>
      </c>
      <c r="R43" s="277">
        <v>0.94</v>
      </c>
      <c r="S43" s="272" t="s">
        <v>1530</v>
      </c>
      <c r="T43" s="278">
        <v>1</v>
      </c>
      <c r="U43" s="279"/>
      <c r="V43" s="279"/>
      <c r="W43" s="280"/>
      <c r="X43" s="308"/>
      <c r="Y43" s="351"/>
      <c r="Z43" s="279"/>
      <c r="AA43" s="279"/>
      <c r="AB43" s="280"/>
      <c r="AC43" s="308"/>
      <c r="AD43" s="351"/>
      <c r="AE43" s="283"/>
      <c r="AF43" s="279"/>
      <c r="AG43" s="280"/>
      <c r="AH43" s="308"/>
      <c r="AI43" s="285"/>
      <c r="AJ43" s="283"/>
      <c r="AK43" s="279"/>
      <c r="AL43" s="280"/>
      <c r="AM43" s="308"/>
      <c r="AN43" s="351"/>
      <c r="AO43" s="283"/>
      <c r="AP43" s="279"/>
      <c r="AQ43" s="280"/>
      <c r="AR43" s="308"/>
      <c r="AS43" s="351"/>
      <c r="AT43" s="283"/>
      <c r="AU43" s="279"/>
      <c r="AV43" s="280"/>
      <c r="AW43" s="308"/>
      <c r="AX43" s="351"/>
      <c r="AY43" s="283"/>
      <c r="AZ43" s="279"/>
      <c r="BA43" s="280"/>
      <c r="BB43" s="285"/>
      <c r="BC43" s="285"/>
      <c r="BD43" s="283"/>
      <c r="BE43" s="279"/>
      <c r="BF43" s="280"/>
      <c r="BG43" s="285"/>
      <c r="BH43" s="285"/>
      <c r="BI43" s="283"/>
      <c r="BJ43" s="279"/>
      <c r="BK43" s="280"/>
      <c r="BL43" s="285"/>
      <c r="BM43" s="285"/>
      <c r="BN43" s="279"/>
      <c r="BO43" s="279"/>
      <c r="BP43" s="280"/>
      <c r="BQ43" s="285"/>
      <c r="BR43" s="285"/>
      <c r="BS43" s="283"/>
      <c r="BT43" s="279"/>
      <c r="BU43" s="280"/>
      <c r="BV43" s="285"/>
      <c r="BW43" s="285"/>
      <c r="BX43" s="279"/>
      <c r="BY43" s="279"/>
      <c r="BZ43" s="280"/>
      <c r="CA43" s="285"/>
      <c r="CB43" s="285"/>
      <c r="CC43" s="286"/>
      <c r="CE43" s="301"/>
      <c r="CF43" s="301"/>
      <c r="CG43" s="302"/>
      <c r="CH43" s="302"/>
      <c r="CI43" s="302"/>
      <c r="CJ43" s="302"/>
      <c r="CK43" s="301"/>
    </row>
    <row r="44" spans="2:89" s="287" customFormat="1" ht="108" x14ac:dyDescent="0.25">
      <c r="B44" s="272" t="s">
        <v>380</v>
      </c>
      <c r="C44" s="272" t="s">
        <v>1520</v>
      </c>
      <c r="D44" s="273" t="s">
        <v>69</v>
      </c>
      <c r="E44" s="274" t="s">
        <v>1786</v>
      </c>
      <c r="F44" s="275" t="s">
        <v>1697</v>
      </c>
      <c r="G44" s="272" t="s">
        <v>1787</v>
      </c>
      <c r="H44" s="273" t="s">
        <v>1788</v>
      </c>
      <c r="I44" s="273" t="s">
        <v>1789</v>
      </c>
      <c r="J44" s="274" t="s">
        <v>1526</v>
      </c>
      <c r="K44" s="273" t="s">
        <v>1790</v>
      </c>
      <c r="L44" s="273" t="s">
        <v>1791</v>
      </c>
      <c r="M44" s="273" t="s">
        <v>1792</v>
      </c>
      <c r="N44" s="272" t="s">
        <v>1530</v>
      </c>
      <c r="O44" s="273" t="s">
        <v>1793</v>
      </c>
      <c r="P44" s="272" t="s">
        <v>1532</v>
      </c>
      <c r="Q44" s="276" t="s">
        <v>93</v>
      </c>
      <c r="R44" s="277">
        <v>1</v>
      </c>
      <c r="S44" s="272" t="s">
        <v>1530</v>
      </c>
      <c r="T44" s="278">
        <v>1</v>
      </c>
      <c r="U44" s="280"/>
      <c r="V44" s="280"/>
      <c r="W44" s="280"/>
      <c r="X44" s="308"/>
      <c r="Y44" s="354"/>
      <c r="Z44" s="280"/>
      <c r="AA44" s="280"/>
      <c r="AB44" s="280"/>
      <c r="AC44" s="285"/>
      <c r="AD44" s="354"/>
      <c r="AE44" s="280"/>
      <c r="AF44" s="280"/>
      <c r="AG44" s="280"/>
      <c r="AH44" s="308"/>
      <c r="AI44" s="308"/>
      <c r="AJ44" s="280"/>
      <c r="AK44" s="280"/>
      <c r="AL44" s="280"/>
      <c r="AM44" s="285"/>
      <c r="AN44" s="308"/>
      <c r="AO44" s="280"/>
      <c r="AP44" s="279"/>
      <c r="AQ44" s="280"/>
      <c r="AR44" s="308"/>
      <c r="AS44" s="354"/>
      <c r="AT44" s="280"/>
      <c r="AU44" s="280"/>
      <c r="AV44" s="280"/>
      <c r="AW44" s="308"/>
      <c r="AX44" s="354"/>
      <c r="AY44" s="280"/>
      <c r="AZ44" s="279"/>
      <c r="BA44" s="280"/>
      <c r="BB44" s="308"/>
      <c r="BC44" s="308"/>
      <c r="BD44" s="279"/>
      <c r="BE44" s="279"/>
      <c r="BF44" s="280"/>
      <c r="BG44" s="308"/>
      <c r="BH44" s="308"/>
      <c r="BI44" s="280"/>
      <c r="BJ44" s="280"/>
      <c r="BK44" s="280"/>
      <c r="BL44" s="295"/>
      <c r="BM44" s="321"/>
      <c r="BN44" s="279"/>
      <c r="BO44" s="279"/>
      <c r="BP44" s="280"/>
      <c r="BQ44" s="285"/>
      <c r="BR44" s="285"/>
      <c r="BS44" s="283"/>
      <c r="BT44" s="279"/>
      <c r="BU44" s="280"/>
      <c r="BV44" s="318"/>
      <c r="BW44" s="285"/>
      <c r="BX44" s="280"/>
      <c r="BY44" s="280"/>
      <c r="BZ44" s="280"/>
      <c r="CA44" s="318"/>
      <c r="CB44" s="285"/>
      <c r="CC44" s="355"/>
      <c r="CE44" s="289"/>
      <c r="CF44" s="289"/>
      <c r="CG44" s="289"/>
      <c r="CH44" s="289"/>
      <c r="CI44" s="289"/>
      <c r="CJ44" s="289"/>
      <c r="CK44" s="290"/>
    </row>
    <row r="45" spans="2:89" s="287" customFormat="1" ht="230.25" customHeight="1" x14ac:dyDescent="0.25">
      <c r="B45" s="272" t="s">
        <v>1794</v>
      </c>
      <c r="C45" s="272" t="s">
        <v>1520</v>
      </c>
      <c r="D45" s="273" t="s">
        <v>69</v>
      </c>
      <c r="E45" s="274" t="s">
        <v>1795</v>
      </c>
      <c r="F45" s="275" t="s">
        <v>1796</v>
      </c>
      <c r="G45" s="272" t="s">
        <v>1797</v>
      </c>
      <c r="H45" s="273" t="s">
        <v>1798</v>
      </c>
      <c r="I45" s="273" t="s">
        <v>1799</v>
      </c>
      <c r="J45" s="274" t="s">
        <v>1561</v>
      </c>
      <c r="K45" s="273" t="s">
        <v>1800</v>
      </c>
      <c r="L45" s="273" t="s">
        <v>1801</v>
      </c>
      <c r="M45" s="273" t="s">
        <v>1802</v>
      </c>
      <c r="N45" s="272" t="s">
        <v>1530</v>
      </c>
      <c r="O45" s="273" t="s">
        <v>1801</v>
      </c>
      <c r="P45" s="272" t="s">
        <v>1580</v>
      </c>
      <c r="Q45" s="276" t="s">
        <v>93</v>
      </c>
      <c r="R45" s="277">
        <v>0.26</v>
      </c>
      <c r="S45" s="272" t="s">
        <v>1530</v>
      </c>
      <c r="T45" s="278">
        <v>1</v>
      </c>
      <c r="U45" s="356"/>
      <c r="V45" s="356"/>
      <c r="W45" s="357"/>
      <c r="X45" s="358"/>
      <c r="Y45" s="359"/>
      <c r="Z45" s="356"/>
      <c r="AA45" s="356"/>
      <c r="AB45" s="357"/>
      <c r="AC45" s="358"/>
      <c r="AD45" s="359"/>
      <c r="AE45" s="356"/>
      <c r="AF45" s="356"/>
      <c r="AG45" s="357"/>
      <c r="AH45" s="358"/>
      <c r="AI45" s="358"/>
      <c r="AJ45" s="356"/>
      <c r="AK45" s="356"/>
      <c r="AL45" s="357"/>
      <c r="AM45" s="358"/>
      <c r="AN45" s="358"/>
      <c r="AO45" s="356"/>
      <c r="AP45" s="356"/>
      <c r="AQ45" s="357"/>
      <c r="AR45" s="358"/>
      <c r="AS45" s="359"/>
      <c r="AT45" s="360"/>
      <c r="AU45" s="360"/>
      <c r="AV45" s="357"/>
      <c r="AW45" s="358"/>
      <c r="AX45" s="358"/>
      <c r="AY45" s="360"/>
      <c r="AZ45" s="356"/>
      <c r="BA45" s="357"/>
      <c r="BB45" s="361"/>
      <c r="BC45" s="294"/>
      <c r="BD45" s="356"/>
      <c r="BE45" s="356"/>
      <c r="BF45" s="357"/>
      <c r="BG45" s="312"/>
      <c r="BH45" s="362"/>
      <c r="BI45" s="356"/>
      <c r="BJ45" s="356"/>
      <c r="BK45" s="357"/>
      <c r="BL45" s="312"/>
      <c r="BM45" s="362"/>
      <c r="BN45" s="356"/>
      <c r="BO45" s="356"/>
      <c r="BP45" s="357"/>
      <c r="BQ45" s="363"/>
      <c r="BR45" s="362"/>
      <c r="BS45" s="356"/>
      <c r="BT45" s="356"/>
      <c r="BU45" s="357"/>
      <c r="BV45" s="364"/>
      <c r="BW45" s="362"/>
      <c r="BX45" s="356"/>
      <c r="BY45" s="356"/>
      <c r="BZ45" s="357"/>
      <c r="CA45" s="365"/>
      <c r="CB45" s="365"/>
      <c r="CC45" s="366"/>
      <c r="CE45" s="303"/>
      <c r="CF45" s="303"/>
      <c r="CG45" s="304"/>
      <c r="CH45" s="304"/>
      <c r="CI45" s="304"/>
      <c r="CJ45" s="304"/>
      <c r="CK45" s="303"/>
    </row>
    <row r="46" spans="2:89" s="375" customFormat="1" ht="96" x14ac:dyDescent="0.25">
      <c r="B46" s="272" t="s">
        <v>1794</v>
      </c>
      <c r="C46" s="272" t="s">
        <v>1520</v>
      </c>
      <c r="D46" s="273" t="s">
        <v>69</v>
      </c>
      <c r="E46" s="274" t="s">
        <v>1803</v>
      </c>
      <c r="F46" s="275" t="s">
        <v>1804</v>
      </c>
      <c r="G46" s="272" t="s">
        <v>1805</v>
      </c>
      <c r="H46" s="273" t="s">
        <v>1806</v>
      </c>
      <c r="I46" s="273" t="s">
        <v>1807</v>
      </c>
      <c r="J46" s="274" t="s">
        <v>1526</v>
      </c>
      <c r="K46" s="273" t="s">
        <v>1808</v>
      </c>
      <c r="L46" s="273" t="s">
        <v>1809</v>
      </c>
      <c r="M46" s="273" t="s">
        <v>1810</v>
      </c>
      <c r="N46" s="272" t="s">
        <v>1530</v>
      </c>
      <c r="O46" s="273" t="s">
        <v>1811</v>
      </c>
      <c r="P46" s="272" t="s">
        <v>1550</v>
      </c>
      <c r="Q46" s="276" t="s">
        <v>93</v>
      </c>
      <c r="R46" s="277">
        <v>0.61</v>
      </c>
      <c r="S46" s="272" t="s">
        <v>1530</v>
      </c>
      <c r="T46" s="278">
        <v>0.7</v>
      </c>
      <c r="U46" s="367"/>
      <c r="V46" s="367"/>
      <c r="W46" s="276"/>
      <c r="X46" s="358"/>
      <c r="Y46" s="359"/>
      <c r="Z46" s="367"/>
      <c r="AA46" s="368"/>
      <c r="AB46" s="276"/>
      <c r="AC46" s="358"/>
      <c r="AD46" s="359"/>
      <c r="AE46" s="367"/>
      <c r="AF46" s="367"/>
      <c r="AG46" s="276"/>
      <c r="AH46" s="358"/>
      <c r="AI46" s="358"/>
      <c r="AJ46" s="367"/>
      <c r="AK46" s="367"/>
      <c r="AL46" s="276"/>
      <c r="AM46" s="358"/>
      <c r="AN46" s="358"/>
      <c r="AO46" s="356"/>
      <c r="AP46" s="367"/>
      <c r="AQ46" s="276"/>
      <c r="AR46" s="358"/>
      <c r="AS46" s="359"/>
      <c r="AT46" s="367"/>
      <c r="AU46" s="367"/>
      <c r="AV46" s="357"/>
      <c r="AW46" s="369"/>
      <c r="AX46" s="358"/>
      <c r="AY46" s="296"/>
      <c r="AZ46" s="296"/>
      <c r="BA46" s="299"/>
      <c r="BB46" s="294"/>
      <c r="BC46" s="294"/>
      <c r="BD46" s="296"/>
      <c r="BE46" s="296"/>
      <c r="BF46" s="299"/>
      <c r="BG46" s="370"/>
      <c r="BH46" s="362"/>
      <c r="BI46" s="371"/>
      <c r="BJ46" s="371"/>
      <c r="BK46" s="372"/>
      <c r="BL46" s="370"/>
      <c r="BM46" s="362"/>
      <c r="BN46" s="367"/>
      <c r="BO46" s="367"/>
      <c r="BP46" s="276"/>
      <c r="BQ46" s="364"/>
      <c r="BR46" s="362"/>
      <c r="BS46" s="373"/>
      <c r="BT46" s="373"/>
      <c r="BU46" s="357"/>
      <c r="BV46" s="364"/>
      <c r="BW46" s="362"/>
      <c r="BX46" s="356"/>
      <c r="BY46" s="356"/>
      <c r="BZ46" s="357"/>
      <c r="CA46" s="363"/>
      <c r="CB46" s="363"/>
      <c r="CC46" s="374"/>
      <c r="CE46" s="288"/>
      <c r="CF46" s="288"/>
      <c r="CG46" s="304"/>
      <c r="CH46" s="304"/>
      <c r="CI46" s="304"/>
      <c r="CJ46" s="304"/>
      <c r="CK46" s="303"/>
    </row>
    <row r="47" spans="2:89" s="287" customFormat="1" ht="225" customHeight="1" x14ac:dyDescent="0.25">
      <c r="B47" s="272" t="s">
        <v>1812</v>
      </c>
      <c r="C47" s="272" t="s">
        <v>1520</v>
      </c>
      <c r="D47" s="273" t="s">
        <v>69</v>
      </c>
      <c r="E47" s="274" t="s">
        <v>1813</v>
      </c>
      <c r="F47" s="275" t="s">
        <v>1814</v>
      </c>
      <c r="G47" s="272" t="s">
        <v>1815</v>
      </c>
      <c r="H47" s="273" t="s">
        <v>1816</v>
      </c>
      <c r="I47" s="273" t="s">
        <v>1817</v>
      </c>
      <c r="J47" s="274" t="s">
        <v>1561</v>
      </c>
      <c r="K47" s="273" t="s">
        <v>1818</v>
      </c>
      <c r="L47" s="273" t="s">
        <v>1819</v>
      </c>
      <c r="M47" s="273" t="s">
        <v>1820</v>
      </c>
      <c r="N47" s="272" t="s">
        <v>1821</v>
      </c>
      <c r="O47" s="273" t="s">
        <v>1822</v>
      </c>
      <c r="P47" s="272" t="s">
        <v>1550</v>
      </c>
      <c r="Q47" s="276" t="s">
        <v>158</v>
      </c>
      <c r="R47" s="277">
        <v>0.90728566590186488</v>
      </c>
      <c r="S47" s="272" t="s">
        <v>1530</v>
      </c>
      <c r="T47" s="278">
        <v>1</v>
      </c>
      <c r="U47" s="296"/>
      <c r="V47" s="296"/>
      <c r="W47" s="299"/>
      <c r="X47" s="281"/>
      <c r="Y47" s="282"/>
      <c r="Z47" s="296"/>
      <c r="AA47" s="296"/>
      <c r="AB47" s="299"/>
      <c r="AC47" s="281"/>
      <c r="AD47" s="284"/>
      <c r="AE47" s="283"/>
      <c r="AF47" s="279"/>
      <c r="AG47" s="280"/>
      <c r="AH47" s="281"/>
      <c r="AI47" s="284"/>
      <c r="AJ47" s="296"/>
      <c r="AK47" s="296"/>
      <c r="AL47" s="299"/>
      <c r="AM47" s="281"/>
      <c r="AN47" s="284"/>
      <c r="AO47" s="279"/>
      <c r="AP47" s="279"/>
      <c r="AQ47" s="299"/>
      <c r="AR47" s="281"/>
      <c r="AS47" s="284"/>
      <c r="AT47" s="279"/>
      <c r="AU47" s="279"/>
      <c r="AV47" s="299"/>
      <c r="AW47" s="281"/>
      <c r="AX47" s="284"/>
      <c r="AY47" s="283"/>
      <c r="AZ47" s="279"/>
      <c r="BA47" s="280"/>
      <c r="BB47" s="281"/>
      <c r="BC47" s="284"/>
      <c r="BD47" s="279"/>
      <c r="BE47" s="279"/>
      <c r="BF47" s="280"/>
      <c r="BG47" s="281"/>
      <c r="BH47" s="284"/>
      <c r="BI47" s="283"/>
      <c r="BJ47" s="279"/>
      <c r="BK47" s="280"/>
      <c r="BL47" s="281"/>
      <c r="BM47" s="284"/>
      <c r="BN47" s="279"/>
      <c r="BO47" s="279"/>
      <c r="BP47" s="280"/>
      <c r="BQ47" s="280"/>
      <c r="BR47" s="285"/>
      <c r="BS47" s="283"/>
      <c r="BT47" s="279"/>
      <c r="BU47" s="280"/>
      <c r="BV47" s="280"/>
      <c r="BW47" s="285"/>
      <c r="BX47" s="279"/>
      <c r="BY47" s="279"/>
      <c r="BZ47" s="280"/>
      <c r="CA47" s="280"/>
      <c r="CB47" s="285"/>
      <c r="CC47" s="286"/>
      <c r="CE47" s="288"/>
      <c r="CF47" s="288"/>
      <c r="CG47" s="289"/>
      <c r="CH47" s="289"/>
      <c r="CI47" s="289"/>
      <c r="CJ47" s="289"/>
      <c r="CK47" s="290"/>
    </row>
    <row r="48" spans="2:89" s="287" customFormat="1" ht="225" customHeight="1" x14ac:dyDescent="0.25">
      <c r="B48" s="272" t="s">
        <v>1812</v>
      </c>
      <c r="C48" s="272" t="s">
        <v>1520</v>
      </c>
      <c r="D48" s="273" t="s">
        <v>69</v>
      </c>
      <c r="E48" s="274" t="s">
        <v>1823</v>
      </c>
      <c r="F48" s="275" t="s">
        <v>1814</v>
      </c>
      <c r="G48" s="272" t="s">
        <v>1824</v>
      </c>
      <c r="H48" s="273" t="s">
        <v>1825</v>
      </c>
      <c r="I48" s="273" t="s">
        <v>1826</v>
      </c>
      <c r="J48" s="274" t="s">
        <v>1561</v>
      </c>
      <c r="K48" s="273" t="s">
        <v>1827</v>
      </c>
      <c r="L48" s="273" t="s">
        <v>1828</v>
      </c>
      <c r="M48" s="273" t="s">
        <v>1829</v>
      </c>
      <c r="N48" s="272" t="s">
        <v>1821</v>
      </c>
      <c r="O48" s="273" t="s">
        <v>1830</v>
      </c>
      <c r="P48" s="272" t="s">
        <v>1550</v>
      </c>
      <c r="Q48" s="276" t="s">
        <v>158</v>
      </c>
      <c r="R48" s="277">
        <v>0.8</v>
      </c>
      <c r="S48" s="272" t="s">
        <v>1530</v>
      </c>
      <c r="T48" s="278">
        <v>1</v>
      </c>
      <c r="U48" s="296"/>
      <c r="V48" s="296"/>
      <c r="W48" s="299"/>
      <c r="X48" s="281"/>
      <c r="Y48" s="282"/>
      <c r="Z48" s="296"/>
      <c r="AA48" s="296"/>
      <c r="AB48" s="299"/>
      <c r="AC48" s="281"/>
      <c r="AD48" s="284"/>
      <c r="AE48" s="283"/>
      <c r="AF48" s="279"/>
      <c r="AG48" s="280"/>
      <c r="AH48" s="281"/>
      <c r="AI48" s="284"/>
      <c r="AJ48" s="296"/>
      <c r="AK48" s="296"/>
      <c r="AL48" s="299"/>
      <c r="AM48" s="281"/>
      <c r="AN48" s="284"/>
      <c r="AO48" s="283"/>
      <c r="AP48" s="279"/>
      <c r="AQ48" s="299"/>
      <c r="AR48" s="281"/>
      <c r="AS48" s="284"/>
      <c r="AT48" s="283"/>
      <c r="AU48" s="279"/>
      <c r="AV48" s="299"/>
      <c r="AW48" s="281"/>
      <c r="AX48" s="284"/>
      <c r="AY48" s="283"/>
      <c r="AZ48" s="279"/>
      <c r="BA48" s="280"/>
      <c r="BB48" s="281"/>
      <c r="BC48" s="284"/>
      <c r="BD48" s="279"/>
      <c r="BE48" s="279"/>
      <c r="BF48" s="280"/>
      <c r="BG48" s="281"/>
      <c r="BH48" s="284"/>
      <c r="BI48" s="283"/>
      <c r="BJ48" s="279"/>
      <c r="BK48" s="280"/>
      <c r="BL48" s="281"/>
      <c r="BM48" s="284"/>
      <c r="BN48" s="279"/>
      <c r="BO48" s="279"/>
      <c r="BP48" s="280"/>
      <c r="BQ48" s="280"/>
      <c r="BR48" s="285"/>
      <c r="BS48" s="283"/>
      <c r="BT48" s="279"/>
      <c r="BU48" s="280"/>
      <c r="BV48" s="280"/>
      <c r="BW48" s="285"/>
      <c r="BX48" s="279"/>
      <c r="BY48" s="279"/>
      <c r="BZ48" s="280"/>
      <c r="CA48" s="280"/>
      <c r="CB48" s="285"/>
      <c r="CC48" s="286"/>
      <c r="CE48" s="288"/>
      <c r="CF48" s="288"/>
      <c r="CG48" s="289"/>
      <c r="CH48" s="289"/>
      <c r="CI48" s="289"/>
      <c r="CJ48" s="289"/>
      <c r="CK48" s="290"/>
    </row>
    <row r="49" spans="2:89" s="300" customFormat="1" ht="221.25" customHeight="1" x14ac:dyDescent="0.25">
      <c r="B49" s="272" t="s">
        <v>179</v>
      </c>
      <c r="C49" s="272" t="s">
        <v>1520</v>
      </c>
      <c r="D49" s="273" t="s">
        <v>177</v>
      </c>
      <c r="E49" s="274" t="s">
        <v>1831</v>
      </c>
      <c r="F49" s="275" t="s">
        <v>1365</v>
      </c>
      <c r="G49" s="272" t="s">
        <v>1832</v>
      </c>
      <c r="H49" s="273" t="s">
        <v>1833</v>
      </c>
      <c r="I49" s="273" t="s">
        <v>1834</v>
      </c>
      <c r="J49" s="274" t="s">
        <v>1561</v>
      </c>
      <c r="K49" s="273" t="s">
        <v>1835</v>
      </c>
      <c r="L49" s="273" t="s">
        <v>1836</v>
      </c>
      <c r="M49" s="273" t="s">
        <v>1837</v>
      </c>
      <c r="N49" s="272" t="s">
        <v>1530</v>
      </c>
      <c r="O49" s="273" t="s">
        <v>1838</v>
      </c>
      <c r="P49" s="272" t="s">
        <v>1580</v>
      </c>
      <c r="Q49" s="276" t="s">
        <v>158</v>
      </c>
      <c r="R49" s="277">
        <v>0.95</v>
      </c>
      <c r="S49" s="272" t="s">
        <v>1530</v>
      </c>
      <c r="T49" s="278">
        <v>1</v>
      </c>
      <c r="U49" s="279"/>
      <c r="V49" s="279"/>
      <c r="W49" s="280"/>
      <c r="X49" s="376"/>
      <c r="Y49" s="285"/>
      <c r="Z49" s="279"/>
      <c r="AA49" s="279"/>
      <c r="AB49" s="280"/>
      <c r="AC49" s="377"/>
      <c r="AD49" s="285"/>
      <c r="AE49" s="283"/>
      <c r="AF49" s="279"/>
      <c r="AG49" s="280"/>
      <c r="AH49" s="318"/>
      <c r="AI49" s="285"/>
      <c r="AJ49" s="279"/>
      <c r="AK49" s="279"/>
      <c r="AL49" s="280"/>
      <c r="AM49" s="318"/>
      <c r="AN49" s="285"/>
      <c r="AO49" s="283"/>
      <c r="AP49" s="279"/>
      <c r="AQ49" s="280"/>
      <c r="AR49" s="378"/>
      <c r="AS49" s="285"/>
      <c r="AT49" s="279"/>
      <c r="AU49" s="279"/>
      <c r="AV49" s="280"/>
      <c r="AW49" s="318"/>
      <c r="AX49" s="285"/>
      <c r="AY49" s="283"/>
      <c r="AZ49" s="279"/>
      <c r="BA49" s="280"/>
      <c r="BB49" s="281"/>
      <c r="BC49" s="308"/>
      <c r="BD49" s="279"/>
      <c r="BE49" s="279"/>
      <c r="BF49" s="280"/>
      <c r="BG49" s="318"/>
      <c r="BH49" s="285"/>
      <c r="BI49" s="283"/>
      <c r="BJ49" s="279"/>
      <c r="BK49" s="280"/>
      <c r="BL49" s="308"/>
      <c r="BM49" s="285"/>
      <c r="BN49" s="279"/>
      <c r="BO49" s="279"/>
      <c r="BP49" s="280"/>
      <c r="BQ49" s="280"/>
      <c r="BR49" s="285"/>
      <c r="BS49" s="283"/>
      <c r="BT49" s="279"/>
      <c r="BU49" s="280"/>
      <c r="BV49" s="280"/>
      <c r="BW49" s="285"/>
      <c r="BX49" s="279"/>
      <c r="BY49" s="279"/>
      <c r="BZ49" s="280"/>
      <c r="CA49" s="280"/>
      <c r="CB49" s="285"/>
      <c r="CC49" s="286"/>
      <c r="CE49" s="301"/>
      <c r="CF49" s="301"/>
      <c r="CG49" s="302"/>
      <c r="CH49" s="302"/>
      <c r="CI49" s="302"/>
      <c r="CJ49" s="302"/>
      <c r="CK49" s="301"/>
    </row>
    <row r="50" spans="2:89" s="300" customFormat="1" ht="221.25" customHeight="1" x14ac:dyDescent="0.25">
      <c r="B50" s="272" t="s">
        <v>179</v>
      </c>
      <c r="C50" s="272" t="s">
        <v>1632</v>
      </c>
      <c r="D50" s="273" t="s">
        <v>177</v>
      </c>
      <c r="E50" s="274" t="s">
        <v>1839</v>
      </c>
      <c r="F50" s="275" t="s">
        <v>1365</v>
      </c>
      <c r="G50" s="272" t="s">
        <v>1840</v>
      </c>
      <c r="H50" s="273" t="s">
        <v>1841</v>
      </c>
      <c r="I50" s="273" t="s">
        <v>1842</v>
      </c>
      <c r="J50" s="274" t="s">
        <v>1526</v>
      </c>
      <c r="K50" s="273" t="s">
        <v>1843</v>
      </c>
      <c r="L50" s="273" t="s">
        <v>1844</v>
      </c>
      <c r="M50" s="273" t="s">
        <v>1845</v>
      </c>
      <c r="N50" s="272" t="s">
        <v>1530</v>
      </c>
      <c r="O50" s="273" t="s">
        <v>1846</v>
      </c>
      <c r="P50" s="272" t="s">
        <v>1580</v>
      </c>
      <c r="Q50" s="276" t="s">
        <v>158</v>
      </c>
      <c r="R50" s="277">
        <v>0.84</v>
      </c>
      <c r="S50" s="272" t="s">
        <v>1530</v>
      </c>
      <c r="T50" s="278">
        <v>0.9</v>
      </c>
      <c r="U50" s="279"/>
      <c r="V50" s="279"/>
      <c r="W50" s="280"/>
      <c r="X50" s="281"/>
      <c r="Y50" s="285"/>
      <c r="Z50" s="279"/>
      <c r="AA50" s="279"/>
      <c r="AB50" s="280"/>
      <c r="AC50" s="318"/>
      <c r="AD50" s="285"/>
      <c r="AE50" s="283"/>
      <c r="AF50" s="279"/>
      <c r="AG50" s="280"/>
      <c r="AH50" s="281"/>
      <c r="AI50" s="285"/>
      <c r="AJ50" s="279"/>
      <c r="AK50" s="279"/>
      <c r="AL50" s="280"/>
      <c r="AM50" s="285"/>
      <c r="AN50" s="285"/>
      <c r="AO50" s="283"/>
      <c r="AP50" s="279"/>
      <c r="AQ50" s="280"/>
      <c r="AR50" s="308"/>
      <c r="AS50" s="285"/>
      <c r="AT50" s="279"/>
      <c r="AU50" s="279"/>
      <c r="AV50" s="280"/>
      <c r="AW50" s="318"/>
      <c r="AX50" s="285"/>
      <c r="AY50" s="283"/>
      <c r="AZ50" s="279"/>
      <c r="BA50" s="280"/>
      <c r="BB50" s="318"/>
      <c r="BC50" s="308"/>
      <c r="BD50" s="279"/>
      <c r="BE50" s="279"/>
      <c r="BF50" s="280"/>
      <c r="BG50" s="318"/>
      <c r="BH50" s="285"/>
      <c r="BI50" s="283"/>
      <c r="BJ50" s="279"/>
      <c r="BK50" s="280"/>
      <c r="BL50" s="281"/>
      <c r="BM50" s="285"/>
      <c r="BN50" s="279"/>
      <c r="BO50" s="279"/>
      <c r="BP50" s="280"/>
      <c r="BQ50" s="280"/>
      <c r="BR50" s="285"/>
      <c r="BS50" s="283"/>
      <c r="BT50" s="279"/>
      <c r="BU50" s="280"/>
      <c r="BV50" s="280"/>
      <c r="BW50" s="285"/>
      <c r="BX50" s="279"/>
      <c r="BY50" s="279"/>
      <c r="BZ50" s="280"/>
      <c r="CA50" s="280"/>
      <c r="CB50" s="285"/>
      <c r="CC50" s="286"/>
      <c r="CE50" s="301"/>
      <c r="CF50" s="301"/>
      <c r="CG50" s="302"/>
      <c r="CH50" s="302"/>
      <c r="CI50" s="302"/>
      <c r="CJ50" s="302"/>
      <c r="CK50" s="301"/>
    </row>
    <row r="51" spans="2:89" s="300" customFormat="1" ht="221.25" customHeight="1" x14ac:dyDescent="0.25">
      <c r="B51" s="272" t="s">
        <v>179</v>
      </c>
      <c r="C51" s="272" t="s">
        <v>1632</v>
      </c>
      <c r="D51" s="273" t="s">
        <v>177</v>
      </c>
      <c r="E51" s="274" t="s">
        <v>1847</v>
      </c>
      <c r="F51" s="275" t="s">
        <v>1365</v>
      </c>
      <c r="G51" s="272" t="s">
        <v>1848</v>
      </c>
      <c r="H51" s="273" t="s">
        <v>1849</v>
      </c>
      <c r="I51" s="273" t="s">
        <v>1850</v>
      </c>
      <c r="J51" s="274" t="s">
        <v>1526</v>
      </c>
      <c r="K51" s="273" t="s">
        <v>1851</v>
      </c>
      <c r="L51" s="273" t="s">
        <v>1852</v>
      </c>
      <c r="M51" s="273" t="s">
        <v>1853</v>
      </c>
      <c r="N51" s="272" t="s">
        <v>1530</v>
      </c>
      <c r="O51" s="273" t="s">
        <v>1854</v>
      </c>
      <c r="P51" s="272" t="s">
        <v>1550</v>
      </c>
      <c r="Q51" s="276" t="s">
        <v>158</v>
      </c>
      <c r="R51" s="277">
        <v>0.72</v>
      </c>
      <c r="S51" s="272" t="s">
        <v>1530</v>
      </c>
      <c r="T51" s="278">
        <v>0.9</v>
      </c>
      <c r="U51" s="279"/>
      <c r="V51" s="279"/>
      <c r="W51" s="280"/>
      <c r="X51" s="281"/>
      <c r="Y51" s="285"/>
      <c r="Z51" s="279"/>
      <c r="AA51" s="279"/>
      <c r="AB51" s="280"/>
      <c r="AC51" s="318"/>
      <c r="AD51" s="285"/>
      <c r="AE51" s="283"/>
      <c r="AF51" s="279"/>
      <c r="AG51" s="280"/>
      <c r="AH51" s="281"/>
      <c r="AI51" s="285"/>
      <c r="AJ51" s="279"/>
      <c r="AK51" s="279"/>
      <c r="AL51" s="280"/>
      <c r="AM51" s="285"/>
      <c r="AN51" s="285"/>
      <c r="AO51" s="283"/>
      <c r="AP51" s="279"/>
      <c r="AQ51" s="280"/>
      <c r="AR51" s="281"/>
      <c r="AS51" s="285"/>
      <c r="AT51" s="279"/>
      <c r="AU51" s="279"/>
      <c r="AV51" s="280"/>
      <c r="AW51" s="318"/>
      <c r="AX51" s="285"/>
      <c r="AY51" s="283"/>
      <c r="AZ51" s="279"/>
      <c r="BA51" s="280"/>
      <c r="BB51" s="281"/>
      <c r="BC51" s="308"/>
      <c r="BD51" s="279"/>
      <c r="BE51" s="279"/>
      <c r="BF51" s="280"/>
      <c r="BG51" s="318"/>
      <c r="BH51" s="285"/>
      <c r="BI51" s="283"/>
      <c r="BJ51" s="279"/>
      <c r="BK51" s="280"/>
      <c r="BL51" s="308"/>
      <c r="BM51" s="285"/>
      <c r="BN51" s="279"/>
      <c r="BO51" s="279"/>
      <c r="BP51" s="280"/>
      <c r="BQ51" s="280"/>
      <c r="BR51" s="285"/>
      <c r="BS51" s="283"/>
      <c r="BT51" s="279"/>
      <c r="BU51" s="280"/>
      <c r="BV51" s="280"/>
      <c r="BW51" s="285"/>
      <c r="BX51" s="279"/>
      <c r="BY51" s="279"/>
      <c r="BZ51" s="280"/>
      <c r="CA51" s="280"/>
      <c r="CB51" s="285"/>
      <c r="CC51" s="286"/>
      <c r="CE51" s="301"/>
      <c r="CF51" s="301"/>
      <c r="CG51" s="302"/>
      <c r="CH51" s="302"/>
      <c r="CI51" s="302"/>
      <c r="CJ51" s="302"/>
      <c r="CK51" s="301"/>
    </row>
    <row r="52" spans="2:89" s="300" customFormat="1" ht="221.25" customHeight="1" x14ac:dyDescent="0.25">
      <c r="B52" s="272" t="s">
        <v>179</v>
      </c>
      <c r="C52" s="272" t="s">
        <v>1520</v>
      </c>
      <c r="D52" s="273" t="s">
        <v>177</v>
      </c>
      <c r="E52" s="274" t="s">
        <v>1855</v>
      </c>
      <c r="F52" s="275" t="s">
        <v>1365</v>
      </c>
      <c r="G52" s="272" t="s">
        <v>1856</v>
      </c>
      <c r="H52" s="273" t="s">
        <v>1857</v>
      </c>
      <c r="I52" s="273" t="s">
        <v>1858</v>
      </c>
      <c r="J52" s="274" t="s">
        <v>1561</v>
      </c>
      <c r="K52" s="273" t="s">
        <v>1859</v>
      </c>
      <c r="L52" s="273" t="s">
        <v>1860</v>
      </c>
      <c r="M52" s="273" t="s">
        <v>1861</v>
      </c>
      <c r="N52" s="272" t="s">
        <v>1530</v>
      </c>
      <c r="O52" s="273" t="s">
        <v>1862</v>
      </c>
      <c r="P52" s="272" t="s">
        <v>1580</v>
      </c>
      <c r="Q52" s="276" t="s">
        <v>158</v>
      </c>
      <c r="R52" s="277" t="s">
        <v>1632</v>
      </c>
      <c r="S52" s="272" t="s">
        <v>1530</v>
      </c>
      <c r="T52" s="278">
        <v>0.9</v>
      </c>
      <c r="U52" s="279"/>
      <c r="V52" s="279"/>
      <c r="W52" s="280"/>
      <c r="X52" s="376"/>
      <c r="Y52" s="285"/>
      <c r="Z52" s="279"/>
      <c r="AA52" s="279"/>
      <c r="AB52" s="280"/>
      <c r="AC52" s="376"/>
      <c r="AD52" s="285"/>
      <c r="AE52" s="283"/>
      <c r="AF52" s="279"/>
      <c r="AG52" s="280"/>
      <c r="AH52" s="281"/>
      <c r="AI52" s="285"/>
      <c r="AJ52" s="279"/>
      <c r="AK52" s="279"/>
      <c r="AL52" s="280"/>
      <c r="AM52" s="318"/>
      <c r="AN52" s="285"/>
      <c r="AO52" s="283"/>
      <c r="AP52" s="279"/>
      <c r="AQ52" s="280"/>
      <c r="AR52" s="376"/>
      <c r="AS52" s="285"/>
      <c r="AT52" s="279"/>
      <c r="AU52" s="279"/>
      <c r="AV52" s="280"/>
      <c r="AW52" s="318"/>
      <c r="AX52" s="285"/>
      <c r="AY52" s="283"/>
      <c r="AZ52" s="279"/>
      <c r="BA52" s="280"/>
      <c r="BB52" s="281"/>
      <c r="BC52" s="308"/>
      <c r="BD52" s="279"/>
      <c r="BE52" s="279"/>
      <c r="BF52" s="280"/>
      <c r="BG52" s="318"/>
      <c r="BH52" s="285"/>
      <c r="BI52" s="283"/>
      <c r="BJ52" s="279"/>
      <c r="BK52" s="280"/>
      <c r="BL52" s="318"/>
      <c r="BM52" s="285"/>
      <c r="BN52" s="279"/>
      <c r="BO52" s="279"/>
      <c r="BP52" s="280"/>
      <c r="BQ52" s="280"/>
      <c r="BR52" s="285"/>
      <c r="BS52" s="283"/>
      <c r="BT52" s="279"/>
      <c r="BU52" s="280"/>
      <c r="BV52" s="280"/>
      <c r="BW52" s="285"/>
      <c r="BX52" s="279"/>
      <c r="BY52" s="279"/>
      <c r="BZ52" s="280"/>
      <c r="CA52" s="280"/>
      <c r="CB52" s="285"/>
      <c r="CC52" s="286"/>
      <c r="CE52" s="301"/>
      <c r="CF52" s="301"/>
      <c r="CG52" s="302"/>
      <c r="CH52" s="302"/>
      <c r="CI52" s="302"/>
      <c r="CJ52" s="302"/>
      <c r="CK52" s="301"/>
    </row>
    <row r="53" spans="2:89" s="317" customFormat="1" ht="252" customHeight="1" x14ac:dyDescent="0.25">
      <c r="B53" s="272" t="s">
        <v>305</v>
      </c>
      <c r="C53" s="272" t="s">
        <v>1520</v>
      </c>
      <c r="D53" s="273" t="s">
        <v>177</v>
      </c>
      <c r="E53" s="274" t="s">
        <v>1863</v>
      </c>
      <c r="F53" s="275" t="s">
        <v>1864</v>
      </c>
      <c r="G53" s="272" t="s">
        <v>1865</v>
      </c>
      <c r="H53" s="273" t="s">
        <v>1866</v>
      </c>
      <c r="I53" s="273" t="s">
        <v>1867</v>
      </c>
      <c r="J53" s="274" t="s">
        <v>1561</v>
      </c>
      <c r="K53" s="273" t="s">
        <v>1868</v>
      </c>
      <c r="L53" s="273" t="s">
        <v>1869</v>
      </c>
      <c r="M53" s="273" t="s">
        <v>1870</v>
      </c>
      <c r="N53" s="272" t="s">
        <v>1530</v>
      </c>
      <c r="O53" s="273" t="s">
        <v>1871</v>
      </c>
      <c r="P53" s="272" t="s">
        <v>1550</v>
      </c>
      <c r="Q53" s="276" t="s">
        <v>158</v>
      </c>
      <c r="R53" s="277">
        <v>1</v>
      </c>
      <c r="S53" s="272" t="s">
        <v>1530</v>
      </c>
      <c r="T53" s="278">
        <v>1</v>
      </c>
      <c r="U53" s="296"/>
      <c r="V53" s="296"/>
      <c r="W53" s="299"/>
      <c r="X53" s="379"/>
      <c r="Y53" s="379"/>
      <c r="Z53" s="296"/>
      <c r="AA53" s="296"/>
      <c r="AB53" s="299"/>
      <c r="AC53" s="293"/>
      <c r="AD53" s="293"/>
      <c r="AE53" s="296"/>
      <c r="AF53" s="296"/>
      <c r="AG53" s="299"/>
      <c r="AH53" s="379"/>
      <c r="AI53" s="282"/>
      <c r="AJ53" s="296"/>
      <c r="AK53" s="296"/>
      <c r="AL53" s="299"/>
      <c r="AM53" s="379"/>
      <c r="AN53" s="282"/>
      <c r="AO53" s="296"/>
      <c r="AP53" s="296"/>
      <c r="AQ53" s="299"/>
      <c r="AR53" s="379"/>
      <c r="AS53" s="282"/>
      <c r="AT53" s="296"/>
      <c r="AU53" s="296"/>
      <c r="AV53" s="299"/>
      <c r="AW53" s="379"/>
      <c r="AX53" s="379"/>
      <c r="AY53" s="306"/>
      <c r="AZ53" s="306"/>
      <c r="BA53" s="299"/>
      <c r="BB53" s="284"/>
      <c r="BC53" s="284"/>
      <c r="BD53" s="296"/>
      <c r="BE53" s="296"/>
      <c r="BF53" s="299"/>
      <c r="BG53" s="284"/>
      <c r="BH53" s="284"/>
      <c r="BI53" s="296"/>
      <c r="BJ53" s="296"/>
      <c r="BK53" s="299"/>
      <c r="BL53" s="284"/>
      <c r="BM53" s="284"/>
      <c r="BN53" s="306"/>
      <c r="BO53" s="306"/>
      <c r="BP53" s="299"/>
      <c r="BQ53" s="295"/>
      <c r="BR53" s="380"/>
      <c r="BS53" s="296"/>
      <c r="BT53" s="296"/>
      <c r="BU53" s="299"/>
      <c r="BV53" s="295"/>
      <c r="BW53" s="295"/>
      <c r="BX53" s="296"/>
      <c r="BY53" s="296"/>
      <c r="BZ53" s="295"/>
      <c r="CA53" s="295"/>
      <c r="CB53" s="295"/>
      <c r="CC53" s="381"/>
      <c r="CE53" s="350"/>
      <c r="CF53" s="350"/>
      <c r="CG53" s="315"/>
      <c r="CH53" s="315"/>
      <c r="CI53" s="315"/>
      <c r="CJ53" s="315"/>
      <c r="CK53" s="314"/>
    </row>
    <row r="54" spans="2:89" s="287" customFormat="1" ht="252" customHeight="1" x14ac:dyDescent="0.25">
      <c r="B54" s="272" t="s">
        <v>305</v>
      </c>
      <c r="C54" s="272" t="s">
        <v>1520</v>
      </c>
      <c r="D54" s="273" t="s">
        <v>177</v>
      </c>
      <c r="E54" s="274" t="s">
        <v>1872</v>
      </c>
      <c r="F54" s="275" t="s">
        <v>1864</v>
      </c>
      <c r="G54" s="272" t="s">
        <v>1873</v>
      </c>
      <c r="H54" s="273" t="s">
        <v>1874</v>
      </c>
      <c r="I54" s="273" t="s">
        <v>1875</v>
      </c>
      <c r="J54" s="274" t="s">
        <v>1561</v>
      </c>
      <c r="K54" s="273" t="s">
        <v>1876</v>
      </c>
      <c r="L54" s="273" t="s">
        <v>1877</v>
      </c>
      <c r="M54" s="273" t="s">
        <v>1878</v>
      </c>
      <c r="N54" s="272" t="s">
        <v>1530</v>
      </c>
      <c r="O54" s="273" t="s">
        <v>1879</v>
      </c>
      <c r="P54" s="272" t="s">
        <v>1532</v>
      </c>
      <c r="Q54" s="276" t="s">
        <v>158</v>
      </c>
      <c r="R54" s="277">
        <v>1</v>
      </c>
      <c r="S54" s="272" t="s">
        <v>1530</v>
      </c>
      <c r="T54" s="278">
        <v>1</v>
      </c>
      <c r="U54" s="382"/>
      <c r="V54" s="382"/>
      <c r="W54" s="383"/>
      <c r="X54" s="379"/>
      <c r="Y54" s="379"/>
      <c r="Z54" s="382"/>
      <c r="AA54" s="382"/>
      <c r="AB54" s="383"/>
      <c r="AC54" s="379"/>
      <c r="AD54" s="379"/>
      <c r="AE54" s="356"/>
      <c r="AF54" s="356"/>
      <c r="AG54" s="357"/>
      <c r="AH54" s="379"/>
      <c r="AI54" s="384"/>
      <c r="AJ54" s="382"/>
      <c r="AK54" s="382"/>
      <c r="AL54" s="383"/>
      <c r="AM54" s="379"/>
      <c r="AN54" s="384"/>
      <c r="AO54" s="356"/>
      <c r="AP54" s="356"/>
      <c r="AQ54" s="357"/>
      <c r="AR54" s="384"/>
      <c r="AS54" s="282"/>
      <c r="AT54" s="367"/>
      <c r="AU54" s="367"/>
      <c r="AV54" s="276"/>
      <c r="AW54" s="379"/>
      <c r="AX54" s="379"/>
      <c r="AY54" s="385"/>
      <c r="AZ54" s="386"/>
      <c r="BA54" s="387"/>
      <c r="BB54" s="284"/>
      <c r="BC54" s="284"/>
      <c r="BD54" s="382"/>
      <c r="BE54" s="382"/>
      <c r="BF54" s="383"/>
      <c r="BG54" s="284"/>
      <c r="BH54" s="284"/>
      <c r="BI54" s="283"/>
      <c r="BJ54" s="279"/>
      <c r="BK54" s="299"/>
      <c r="BL54" s="284"/>
      <c r="BM54" s="284"/>
      <c r="BN54" s="382"/>
      <c r="BO54" s="382"/>
      <c r="BP54" s="383"/>
      <c r="BQ54" s="359"/>
      <c r="BR54" s="388"/>
      <c r="BS54" s="389"/>
      <c r="BT54" s="356"/>
      <c r="BU54" s="357"/>
      <c r="BV54" s="365"/>
      <c r="BW54" s="365"/>
      <c r="BX54" s="356"/>
      <c r="BY54" s="356"/>
      <c r="BZ54" s="357"/>
      <c r="CA54" s="363"/>
      <c r="CB54" s="365"/>
      <c r="CC54" s="390"/>
      <c r="CE54" s="303"/>
      <c r="CF54" s="303"/>
      <c r="CG54" s="304"/>
      <c r="CH54" s="304"/>
      <c r="CI54" s="304"/>
      <c r="CJ54" s="304"/>
      <c r="CK54" s="290"/>
    </row>
    <row r="55" spans="2:89" s="287" customFormat="1" ht="240.75" customHeight="1" x14ac:dyDescent="0.25">
      <c r="B55" s="272" t="s">
        <v>305</v>
      </c>
      <c r="C55" s="272" t="s">
        <v>1520</v>
      </c>
      <c r="D55" s="273" t="s">
        <v>177</v>
      </c>
      <c r="E55" s="274" t="s">
        <v>1880</v>
      </c>
      <c r="F55" s="275" t="s">
        <v>1864</v>
      </c>
      <c r="G55" s="272" t="s">
        <v>1881</v>
      </c>
      <c r="H55" s="273" t="s">
        <v>1882</v>
      </c>
      <c r="I55" s="273" t="s">
        <v>1883</v>
      </c>
      <c r="J55" s="274" t="s">
        <v>1561</v>
      </c>
      <c r="K55" s="273" t="s">
        <v>1884</v>
      </c>
      <c r="L55" s="273" t="s">
        <v>1885</v>
      </c>
      <c r="M55" s="273" t="s">
        <v>1886</v>
      </c>
      <c r="N55" s="272" t="s">
        <v>1530</v>
      </c>
      <c r="O55" s="273" t="s">
        <v>1887</v>
      </c>
      <c r="P55" s="272" t="s">
        <v>1532</v>
      </c>
      <c r="Q55" s="276" t="s">
        <v>158</v>
      </c>
      <c r="R55" s="277">
        <v>0.8</v>
      </c>
      <c r="S55" s="272" t="s">
        <v>1530</v>
      </c>
      <c r="T55" s="278">
        <v>1</v>
      </c>
      <c r="U55" s="382"/>
      <c r="V55" s="382"/>
      <c r="W55" s="383"/>
      <c r="X55" s="379"/>
      <c r="Y55" s="379"/>
      <c r="Z55" s="382"/>
      <c r="AA55" s="382"/>
      <c r="AB55" s="383"/>
      <c r="AC55" s="379"/>
      <c r="AD55" s="379"/>
      <c r="AE55" s="356"/>
      <c r="AF55" s="356"/>
      <c r="AG55" s="276"/>
      <c r="AH55" s="379"/>
      <c r="AI55" s="362"/>
      <c r="AJ55" s="382"/>
      <c r="AK55" s="382"/>
      <c r="AL55" s="383"/>
      <c r="AM55" s="379"/>
      <c r="AN55" s="384"/>
      <c r="AO55" s="356"/>
      <c r="AP55" s="356"/>
      <c r="AQ55" s="357"/>
      <c r="AR55" s="384"/>
      <c r="AS55" s="384"/>
      <c r="AT55" s="356"/>
      <c r="AU55" s="356"/>
      <c r="AV55" s="276"/>
      <c r="AW55" s="363"/>
      <c r="AX55" s="379"/>
      <c r="AY55" s="385"/>
      <c r="AZ55" s="386"/>
      <c r="BA55" s="387"/>
      <c r="BB55" s="282"/>
      <c r="BC55" s="282"/>
      <c r="BD55" s="382"/>
      <c r="BE55" s="382"/>
      <c r="BF55" s="383"/>
      <c r="BG55" s="282"/>
      <c r="BH55" s="284"/>
      <c r="BI55" s="389"/>
      <c r="BJ55" s="389"/>
      <c r="BK55" s="276"/>
      <c r="BL55" s="284"/>
      <c r="BM55" s="284"/>
      <c r="BN55" s="382"/>
      <c r="BO55" s="382"/>
      <c r="BP55" s="391"/>
      <c r="BQ55" s="365"/>
      <c r="BR55" s="392"/>
      <c r="BS55" s="389"/>
      <c r="BT55" s="356"/>
      <c r="BU55" s="357"/>
      <c r="BV55" s="365"/>
      <c r="BW55" s="365"/>
      <c r="BX55" s="356"/>
      <c r="BY55" s="356"/>
      <c r="BZ55" s="357"/>
      <c r="CA55" s="363"/>
      <c r="CB55" s="365"/>
      <c r="CC55" s="390"/>
      <c r="CE55" s="288"/>
      <c r="CF55" s="288"/>
      <c r="CG55" s="289"/>
      <c r="CH55" s="289"/>
      <c r="CI55" s="289"/>
      <c r="CJ55" s="289"/>
      <c r="CK55" s="290"/>
    </row>
    <row r="56" spans="2:89" s="287" customFormat="1" ht="267" customHeight="1" x14ac:dyDescent="0.25">
      <c r="B56" s="272" t="s">
        <v>305</v>
      </c>
      <c r="C56" s="272" t="s">
        <v>1520</v>
      </c>
      <c r="D56" s="273" t="s">
        <v>177</v>
      </c>
      <c r="E56" s="274" t="s">
        <v>1888</v>
      </c>
      <c r="F56" s="275" t="s">
        <v>1864</v>
      </c>
      <c r="G56" s="272" t="s">
        <v>1889</v>
      </c>
      <c r="H56" s="273" t="s">
        <v>1890</v>
      </c>
      <c r="I56" s="273" t="s">
        <v>1891</v>
      </c>
      <c r="J56" s="274" t="s">
        <v>1561</v>
      </c>
      <c r="K56" s="273" t="s">
        <v>1892</v>
      </c>
      <c r="L56" s="273" t="s">
        <v>1893</v>
      </c>
      <c r="M56" s="273" t="s">
        <v>1894</v>
      </c>
      <c r="N56" s="272" t="s">
        <v>1530</v>
      </c>
      <c r="O56" s="273" t="s">
        <v>1895</v>
      </c>
      <c r="P56" s="272" t="s">
        <v>1532</v>
      </c>
      <c r="Q56" s="276" t="s">
        <v>158</v>
      </c>
      <c r="R56" s="277">
        <v>1</v>
      </c>
      <c r="S56" s="272" t="s">
        <v>1530</v>
      </c>
      <c r="T56" s="278">
        <v>1</v>
      </c>
      <c r="U56" s="356"/>
      <c r="V56" s="356"/>
      <c r="W56" s="357"/>
      <c r="X56" s="379"/>
      <c r="Y56" s="379"/>
      <c r="Z56" s="356"/>
      <c r="AA56" s="356"/>
      <c r="AB56" s="357"/>
      <c r="AC56" s="379"/>
      <c r="AD56" s="379"/>
      <c r="AE56" s="356"/>
      <c r="AF56" s="356"/>
      <c r="AG56" s="357"/>
      <c r="AH56" s="379"/>
      <c r="AI56" s="362"/>
      <c r="AJ56" s="382"/>
      <c r="AK56" s="382"/>
      <c r="AL56" s="383"/>
      <c r="AM56" s="384"/>
      <c r="AN56" s="384"/>
      <c r="AO56" s="356"/>
      <c r="AP56" s="356"/>
      <c r="AQ56" s="357"/>
      <c r="AR56" s="384"/>
      <c r="AS56" s="384"/>
      <c r="AT56" s="356"/>
      <c r="AU56" s="356"/>
      <c r="AV56" s="276"/>
      <c r="AW56" s="379"/>
      <c r="AX56" s="379"/>
      <c r="AY56" s="385"/>
      <c r="AZ56" s="386"/>
      <c r="BA56" s="387"/>
      <c r="BB56" s="282"/>
      <c r="BC56" s="282"/>
      <c r="BD56" s="382"/>
      <c r="BE56" s="382"/>
      <c r="BF56" s="383"/>
      <c r="BG56" s="282"/>
      <c r="BH56" s="284"/>
      <c r="BI56" s="279"/>
      <c r="BJ56" s="279"/>
      <c r="BK56" s="299"/>
      <c r="BL56" s="282"/>
      <c r="BM56" s="284"/>
      <c r="BN56" s="382"/>
      <c r="BO56" s="382"/>
      <c r="BP56" s="383"/>
      <c r="BQ56" s="359"/>
      <c r="BR56" s="392"/>
      <c r="BS56" s="389"/>
      <c r="BT56" s="356"/>
      <c r="BU56" s="357"/>
      <c r="BV56" s="359"/>
      <c r="BW56" s="365"/>
      <c r="BX56" s="356"/>
      <c r="BY56" s="356"/>
      <c r="BZ56" s="357"/>
      <c r="CA56" s="363"/>
      <c r="CB56" s="365"/>
      <c r="CC56" s="390"/>
      <c r="CE56" s="303"/>
      <c r="CF56" s="303"/>
      <c r="CG56" s="304"/>
      <c r="CH56" s="304"/>
      <c r="CI56" s="304"/>
      <c r="CJ56" s="304"/>
      <c r="CK56" s="290"/>
    </row>
    <row r="57" spans="2:89" s="375" customFormat="1" ht="252" customHeight="1" x14ac:dyDescent="0.25">
      <c r="B57" s="272" t="s">
        <v>1896</v>
      </c>
      <c r="C57" s="272" t="s">
        <v>1520</v>
      </c>
      <c r="D57" s="273" t="s">
        <v>177</v>
      </c>
      <c r="E57" s="274" t="s">
        <v>1897</v>
      </c>
      <c r="F57" s="275" t="s">
        <v>1898</v>
      </c>
      <c r="G57" s="272" t="s">
        <v>1899</v>
      </c>
      <c r="H57" s="273" t="s">
        <v>1900</v>
      </c>
      <c r="I57" s="273" t="s">
        <v>1901</v>
      </c>
      <c r="J57" s="274" t="s">
        <v>1561</v>
      </c>
      <c r="K57" s="273" t="s">
        <v>1902</v>
      </c>
      <c r="L57" s="273" t="s">
        <v>1903</v>
      </c>
      <c r="M57" s="273" t="s">
        <v>1904</v>
      </c>
      <c r="N57" s="272" t="s">
        <v>1530</v>
      </c>
      <c r="O57" s="273" t="s">
        <v>1905</v>
      </c>
      <c r="P57" s="272" t="s">
        <v>1532</v>
      </c>
      <c r="Q57" s="276" t="s">
        <v>93</v>
      </c>
      <c r="R57" s="277">
        <v>1</v>
      </c>
      <c r="S57" s="272" t="s">
        <v>1530</v>
      </c>
      <c r="T57" s="278">
        <v>1</v>
      </c>
      <c r="U57" s="279"/>
      <c r="V57" s="279"/>
      <c r="W57" s="280"/>
      <c r="X57" s="285"/>
      <c r="Y57" s="393"/>
      <c r="Z57" s="279"/>
      <c r="AA57" s="279"/>
      <c r="AB57" s="280"/>
      <c r="AC57" s="285"/>
      <c r="AD57" s="393"/>
      <c r="AE57" s="279"/>
      <c r="AF57" s="279"/>
      <c r="AG57" s="280"/>
      <c r="AH57" s="285"/>
      <c r="AI57" s="281"/>
      <c r="AJ57" s="279"/>
      <c r="AK57" s="279"/>
      <c r="AL57" s="280"/>
      <c r="AM57" s="285"/>
      <c r="AN57" s="318"/>
      <c r="AO57" s="283"/>
      <c r="AP57" s="279"/>
      <c r="AQ57" s="280"/>
      <c r="AR57" s="295"/>
      <c r="AS57" s="281"/>
      <c r="AT57" s="279"/>
      <c r="AU57" s="279"/>
      <c r="AV57" s="280"/>
      <c r="AW57" s="282"/>
      <c r="AX57" s="318"/>
      <c r="AY57" s="283"/>
      <c r="AZ57" s="279"/>
      <c r="BA57" s="280"/>
      <c r="BB57" s="282"/>
      <c r="BC57" s="318"/>
      <c r="BD57" s="279"/>
      <c r="BE57" s="279"/>
      <c r="BF57" s="280"/>
      <c r="BG57" s="282"/>
      <c r="BH57" s="318"/>
      <c r="BI57" s="283"/>
      <c r="BJ57" s="279"/>
      <c r="BK57" s="280"/>
      <c r="BL57" s="282"/>
      <c r="BM57" s="281"/>
      <c r="BN57" s="279"/>
      <c r="BO57" s="279"/>
      <c r="BP57" s="280"/>
      <c r="BQ57" s="282"/>
      <c r="BR57" s="285"/>
      <c r="BS57" s="283"/>
      <c r="BT57" s="279"/>
      <c r="BU57" s="280"/>
      <c r="BV57" s="285"/>
      <c r="BW57" s="285"/>
      <c r="BX57" s="279"/>
      <c r="BY57" s="279"/>
      <c r="BZ57" s="280"/>
      <c r="CA57" s="282"/>
      <c r="CB57" s="285"/>
      <c r="CC57" s="313"/>
      <c r="CD57" s="287"/>
      <c r="CE57" s="290"/>
      <c r="CF57" s="290"/>
      <c r="CG57" s="289"/>
      <c r="CH57" s="289"/>
      <c r="CI57" s="289"/>
      <c r="CJ57" s="289"/>
      <c r="CK57" s="303"/>
    </row>
    <row r="58" spans="2:89" s="287" customFormat="1" ht="252.75" customHeight="1" x14ac:dyDescent="0.25">
      <c r="B58" s="272" t="s">
        <v>1896</v>
      </c>
      <c r="C58" s="272" t="s">
        <v>1520</v>
      </c>
      <c r="D58" s="273" t="s">
        <v>177</v>
      </c>
      <c r="E58" s="274" t="s">
        <v>1906</v>
      </c>
      <c r="F58" s="275" t="s">
        <v>1898</v>
      </c>
      <c r="G58" s="272" t="s">
        <v>1907</v>
      </c>
      <c r="H58" s="273" t="s">
        <v>1908</v>
      </c>
      <c r="I58" s="273">
        <v>9</v>
      </c>
      <c r="J58" s="274" t="s">
        <v>1561</v>
      </c>
      <c r="K58" s="273" t="s">
        <v>1909</v>
      </c>
      <c r="L58" s="273" t="s">
        <v>1910</v>
      </c>
      <c r="M58" s="273" t="s">
        <v>1911</v>
      </c>
      <c r="N58" s="272" t="s">
        <v>1530</v>
      </c>
      <c r="O58" s="273" t="s">
        <v>1912</v>
      </c>
      <c r="P58" s="272" t="s">
        <v>1532</v>
      </c>
      <c r="Q58" s="276" t="s">
        <v>93</v>
      </c>
      <c r="R58" s="277" t="s">
        <v>1632</v>
      </c>
      <c r="S58" s="272" t="s">
        <v>1530</v>
      </c>
      <c r="T58" s="278">
        <v>1</v>
      </c>
      <c r="U58" s="279"/>
      <c r="V58" s="279"/>
      <c r="W58" s="280"/>
      <c r="X58" s="285"/>
      <c r="Y58" s="393"/>
      <c r="Z58" s="279"/>
      <c r="AA58" s="279"/>
      <c r="AB58" s="280"/>
      <c r="AC58" s="285"/>
      <c r="AD58" s="393"/>
      <c r="AE58" s="279"/>
      <c r="AF58" s="279"/>
      <c r="AG58" s="280"/>
      <c r="AH58" s="355"/>
      <c r="AI58" s="281"/>
      <c r="AJ58" s="279"/>
      <c r="AK58" s="279"/>
      <c r="AL58" s="280"/>
      <c r="AM58" s="285"/>
      <c r="AN58" s="281"/>
      <c r="AO58" s="283"/>
      <c r="AP58" s="279"/>
      <c r="AQ58" s="280"/>
      <c r="AR58" s="295"/>
      <c r="AS58" s="281"/>
      <c r="AT58" s="296"/>
      <c r="AU58" s="296"/>
      <c r="AV58" s="299"/>
      <c r="AW58" s="318"/>
      <c r="AX58" s="318"/>
      <c r="AY58" s="283"/>
      <c r="AZ58" s="279"/>
      <c r="BA58" s="280"/>
      <c r="BB58" s="281"/>
      <c r="BC58" s="318"/>
      <c r="BD58" s="279"/>
      <c r="BE58" s="279"/>
      <c r="BF58" s="280"/>
      <c r="BG58" s="281"/>
      <c r="BH58" s="318"/>
      <c r="BI58" s="394"/>
      <c r="BJ58" s="371"/>
      <c r="BK58" s="372"/>
      <c r="BL58" s="281"/>
      <c r="BM58" s="281"/>
      <c r="BN58" s="279"/>
      <c r="BO58" s="279"/>
      <c r="BP58" s="280"/>
      <c r="BQ58" s="281"/>
      <c r="BR58" s="285"/>
      <c r="BS58" s="283"/>
      <c r="BT58" s="279"/>
      <c r="BU58" s="280"/>
      <c r="BV58" s="285"/>
      <c r="BW58" s="285"/>
      <c r="BX58" s="279"/>
      <c r="BY58" s="279"/>
      <c r="BZ58" s="280"/>
      <c r="CA58" s="281"/>
      <c r="CB58" s="285"/>
      <c r="CC58" s="313"/>
      <c r="CE58" s="288"/>
      <c r="CF58" s="288"/>
      <c r="CG58" s="289"/>
      <c r="CH58" s="289"/>
      <c r="CI58" s="289"/>
      <c r="CJ58" s="289"/>
      <c r="CK58" s="290"/>
    </row>
    <row r="59" spans="2:89" s="317" customFormat="1" ht="120" x14ac:dyDescent="0.25">
      <c r="B59" s="272" t="s">
        <v>332</v>
      </c>
      <c r="C59" s="272" t="s">
        <v>1520</v>
      </c>
      <c r="D59" s="273" t="s">
        <v>177</v>
      </c>
      <c r="E59" s="274" t="s">
        <v>1913</v>
      </c>
      <c r="F59" s="275" t="s">
        <v>1914</v>
      </c>
      <c r="G59" s="272" t="s">
        <v>1915</v>
      </c>
      <c r="H59" s="273" t="s">
        <v>1916</v>
      </c>
      <c r="I59" s="273" t="s">
        <v>1917</v>
      </c>
      <c r="J59" s="274" t="s">
        <v>1526</v>
      </c>
      <c r="K59" s="273" t="s">
        <v>1918</v>
      </c>
      <c r="L59" s="273" t="s">
        <v>1919</v>
      </c>
      <c r="M59" s="273" t="s">
        <v>1920</v>
      </c>
      <c r="N59" s="272" t="s">
        <v>1821</v>
      </c>
      <c r="O59" s="273" t="s">
        <v>1919</v>
      </c>
      <c r="P59" s="272" t="s">
        <v>1550</v>
      </c>
      <c r="Q59" s="276" t="s">
        <v>158</v>
      </c>
      <c r="R59" s="277">
        <v>1</v>
      </c>
      <c r="S59" s="272" t="s">
        <v>1530</v>
      </c>
      <c r="T59" s="278">
        <v>1</v>
      </c>
      <c r="U59" s="296"/>
      <c r="V59" s="296"/>
      <c r="W59" s="299"/>
      <c r="X59" s="295"/>
      <c r="Y59" s="294"/>
      <c r="Z59" s="296"/>
      <c r="AA59" s="296"/>
      <c r="AB59" s="299"/>
      <c r="AC59" s="295"/>
      <c r="AD59" s="295"/>
      <c r="AE59" s="306"/>
      <c r="AF59" s="296"/>
      <c r="AG59" s="299"/>
      <c r="AH59" s="284"/>
      <c r="AI59" s="284"/>
      <c r="AJ59" s="296"/>
      <c r="AK59" s="296"/>
      <c r="AL59" s="299"/>
      <c r="AM59" s="284"/>
      <c r="AN59" s="284"/>
      <c r="AO59" s="296"/>
      <c r="AP59" s="296"/>
      <c r="AQ59" s="299"/>
      <c r="AR59" s="284"/>
      <c r="AS59" s="284"/>
      <c r="AT59" s="296"/>
      <c r="AU59" s="296"/>
      <c r="AV59" s="299"/>
      <c r="AW59" s="284"/>
      <c r="AX59" s="284"/>
      <c r="AY59" s="296"/>
      <c r="AZ59" s="296"/>
      <c r="BA59" s="299"/>
      <c r="BB59" s="284"/>
      <c r="BC59" s="284"/>
      <c r="BD59" s="296"/>
      <c r="BE59" s="296"/>
      <c r="BF59" s="299"/>
      <c r="BG59" s="284"/>
      <c r="BH59" s="284"/>
      <c r="BI59" s="306"/>
      <c r="BJ59" s="296"/>
      <c r="BK59" s="299"/>
      <c r="BL59" s="284"/>
      <c r="BM59" s="284"/>
      <c r="BN59" s="296"/>
      <c r="BO59" s="296"/>
      <c r="BP59" s="299"/>
      <c r="BQ59" s="282"/>
      <c r="BR59" s="295"/>
      <c r="BS59" s="306"/>
      <c r="BT59" s="296"/>
      <c r="BU59" s="299"/>
      <c r="BV59" s="282"/>
      <c r="BW59" s="295"/>
      <c r="BX59" s="306"/>
      <c r="BY59" s="296"/>
      <c r="BZ59" s="299"/>
      <c r="CA59" s="282"/>
      <c r="CB59" s="295"/>
      <c r="CC59" s="316"/>
      <c r="CE59" s="314"/>
      <c r="CF59" s="314"/>
      <c r="CG59" s="315"/>
      <c r="CH59" s="315"/>
      <c r="CI59" s="315"/>
      <c r="CJ59" s="315"/>
      <c r="CK59" s="314"/>
    </row>
    <row r="60" spans="2:89" s="287" customFormat="1" ht="240" x14ac:dyDescent="0.25">
      <c r="B60" s="272" t="s">
        <v>332</v>
      </c>
      <c r="C60" s="272" t="s">
        <v>216</v>
      </c>
      <c r="D60" s="273" t="s">
        <v>177</v>
      </c>
      <c r="E60" s="274" t="s">
        <v>1921</v>
      </c>
      <c r="F60" s="275" t="s">
        <v>1898</v>
      </c>
      <c r="G60" s="272" t="s">
        <v>1922</v>
      </c>
      <c r="H60" s="273" t="s">
        <v>1923</v>
      </c>
      <c r="I60" s="273" t="s">
        <v>1924</v>
      </c>
      <c r="J60" s="274" t="s">
        <v>1561</v>
      </c>
      <c r="K60" s="273" t="s">
        <v>1925</v>
      </c>
      <c r="L60" s="273" t="s">
        <v>1926</v>
      </c>
      <c r="M60" s="273" t="s">
        <v>1927</v>
      </c>
      <c r="N60" s="272" t="s">
        <v>1530</v>
      </c>
      <c r="O60" s="273" t="s">
        <v>1928</v>
      </c>
      <c r="P60" s="272" t="s">
        <v>1532</v>
      </c>
      <c r="Q60" s="276" t="s">
        <v>158</v>
      </c>
      <c r="R60" s="277">
        <v>0.92</v>
      </c>
      <c r="S60" s="272" t="s">
        <v>1530</v>
      </c>
      <c r="T60" s="278">
        <v>0.98</v>
      </c>
      <c r="U60" s="280"/>
      <c r="V60" s="280"/>
      <c r="W60" s="280"/>
      <c r="X60" s="281"/>
      <c r="Y60" s="321"/>
      <c r="Z60" s="279"/>
      <c r="AA60" s="279"/>
      <c r="AB60" s="280"/>
      <c r="AC60" s="318"/>
      <c r="AD60" s="321"/>
      <c r="AE60" s="280"/>
      <c r="AF60" s="280"/>
      <c r="AG60" s="280"/>
      <c r="AH60" s="376"/>
      <c r="AI60" s="321"/>
      <c r="AJ60" s="279"/>
      <c r="AK60" s="279"/>
      <c r="AL60" s="280"/>
      <c r="AM60" s="318"/>
      <c r="AN60" s="321"/>
      <c r="AO60" s="280"/>
      <c r="AP60" s="279"/>
      <c r="AQ60" s="280"/>
      <c r="AR60" s="318"/>
      <c r="AS60" s="321"/>
      <c r="AT60" s="280"/>
      <c r="AU60" s="280"/>
      <c r="AV60" s="280"/>
      <c r="AW60" s="376"/>
      <c r="AX60" s="321"/>
      <c r="AY60" s="280"/>
      <c r="AZ60" s="279"/>
      <c r="BA60" s="280"/>
      <c r="BB60" s="318"/>
      <c r="BC60" s="321"/>
      <c r="BD60" s="279"/>
      <c r="BE60" s="279"/>
      <c r="BF60" s="280"/>
      <c r="BG60" s="318"/>
      <c r="BH60" s="321"/>
      <c r="BI60" s="280"/>
      <c r="BJ60" s="280"/>
      <c r="BK60" s="280"/>
      <c r="BL60" s="281"/>
      <c r="BM60" s="321"/>
      <c r="BN60" s="279"/>
      <c r="BO60" s="279"/>
      <c r="BP60" s="280"/>
      <c r="BQ60" s="280"/>
      <c r="BR60" s="285"/>
      <c r="BS60" s="283"/>
      <c r="BT60" s="279"/>
      <c r="BU60" s="280"/>
      <c r="BV60" s="280"/>
      <c r="BW60" s="285"/>
      <c r="BX60" s="279"/>
      <c r="BY60" s="279"/>
      <c r="BZ60" s="280"/>
      <c r="CA60" s="280"/>
      <c r="CB60" s="285"/>
      <c r="CC60" s="286"/>
      <c r="CE60" s="289"/>
      <c r="CF60" s="289"/>
      <c r="CG60" s="289"/>
      <c r="CH60" s="289"/>
      <c r="CI60" s="289"/>
      <c r="CJ60" s="289"/>
      <c r="CK60" s="290"/>
    </row>
    <row r="61" spans="2:89" s="287" customFormat="1" ht="221.25" customHeight="1" x14ac:dyDescent="0.25">
      <c r="B61" s="272" t="s">
        <v>145</v>
      </c>
      <c r="C61" s="272" t="s">
        <v>1520</v>
      </c>
      <c r="D61" s="273" t="s">
        <v>1929</v>
      </c>
      <c r="E61" s="274" t="s">
        <v>1930</v>
      </c>
      <c r="F61" s="275" t="s">
        <v>1114</v>
      </c>
      <c r="G61" s="272" t="s">
        <v>1931</v>
      </c>
      <c r="H61" s="273" t="s">
        <v>1932</v>
      </c>
      <c r="I61" s="273" t="s">
        <v>1933</v>
      </c>
      <c r="J61" s="274" t="s">
        <v>1561</v>
      </c>
      <c r="K61" s="273" t="s">
        <v>1934</v>
      </c>
      <c r="L61" s="273" t="s">
        <v>1935</v>
      </c>
      <c r="M61" s="273" t="s">
        <v>1936</v>
      </c>
      <c r="N61" s="272" t="s">
        <v>1530</v>
      </c>
      <c r="O61" s="273" t="s">
        <v>1937</v>
      </c>
      <c r="P61" s="272" t="s">
        <v>1580</v>
      </c>
      <c r="Q61" s="276" t="s">
        <v>158</v>
      </c>
      <c r="R61" s="277" t="s">
        <v>1632</v>
      </c>
      <c r="S61" s="272" t="s">
        <v>1530</v>
      </c>
      <c r="T61" s="278">
        <v>1</v>
      </c>
      <c r="U61" s="296"/>
      <c r="V61" s="296"/>
      <c r="W61" s="299"/>
      <c r="X61" s="282"/>
      <c r="Y61" s="282"/>
      <c r="Z61" s="331"/>
      <c r="AA61" s="331"/>
      <c r="AB61" s="284"/>
      <c r="AC61" s="282"/>
      <c r="AD61" s="282"/>
      <c r="AE61" s="296"/>
      <c r="AF61" s="296"/>
      <c r="AG61" s="299"/>
      <c r="AH61" s="282"/>
      <c r="AI61" s="282"/>
      <c r="AJ61" s="296"/>
      <c r="AK61" s="296"/>
      <c r="AL61" s="299"/>
      <c r="AM61" s="282"/>
      <c r="AN61" s="284"/>
      <c r="AO61" s="306"/>
      <c r="AP61" s="296"/>
      <c r="AQ61" s="299"/>
      <c r="AR61" s="282"/>
      <c r="AS61" s="284"/>
      <c r="AT61" s="395"/>
      <c r="AU61" s="395"/>
      <c r="AV61" s="299"/>
      <c r="AW61" s="282"/>
      <c r="AX61" s="284"/>
      <c r="AY61" s="306"/>
      <c r="AZ61" s="296"/>
      <c r="BA61" s="299"/>
      <c r="BB61" s="282"/>
      <c r="BC61" s="284"/>
      <c r="BD61" s="296"/>
      <c r="BE61" s="296"/>
      <c r="BF61" s="299"/>
      <c r="BG61" s="284"/>
      <c r="BH61" s="284"/>
      <c r="BI61" s="306"/>
      <c r="BJ61" s="296"/>
      <c r="BK61" s="299"/>
      <c r="BL61" s="284"/>
      <c r="BM61" s="284"/>
      <c r="BN61" s="296"/>
      <c r="BO61" s="296"/>
      <c r="BP61" s="396"/>
      <c r="BQ61" s="284"/>
      <c r="BR61" s="284"/>
      <c r="BS61" s="296"/>
      <c r="BT61" s="296"/>
      <c r="BU61" s="396"/>
      <c r="BV61" s="284"/>
      <c r="BW61" s="284"/>
      <c r="BX61" s="296"/>
      <c r="BY61" s="296"/>
      <c r="BZ61" s="299"/>
      <c r="CA61" s="284"/>
      <c r="CB61" s="284"/>
      <c r="CC61" s="284"/>
      <c r="CD61" s="375"/>
      <c r="CE61" s="303"/>
      <c r="CF61" s="303"/>
      <c r="CG61" s="304"/>
      <c r="CH61" s="304"/>
      <c r="CI61" s="304"/>
      <c r="CJ61" s="304"/>
      <c r="CK61" s="290"/>
    </row>
    <row r="62" spans="2:89" s="287" customFormat="1" ht="221.25" customHeight="1" x14ac:dyDescent="0.25">
      <c r="B62" s="272" t="s">
        <v>145</v>
      </c>
      <c r="C62" s="272" t="s">
        <v>1938</v>
      </c>
      <c r="D62" s="273" t="s">
        <v>177</v>
      </c>
      <c r="E62" s="274" t="s">
        <v>1939</v>
      </c>
      <c r="F62" s="275" t="s">
        <v>1940</v>
      </c>
      <c r="G62" s="272" t="s">
        <v>1941</v>
      </c>
      <c r="H62" s="273" t="s">
        <v>1942</v>
      </c>
      <c r="I62" s="273" t="s">
        <v>1943</v>
      </c>
      <c r="J62" s="274" t="s">
        <v>1561</v>
      </c>
      <c r="K62" s="273" t="s">
        <v>1944</v>
      </c>
      <c r="L62" s="273" t="s">
        <v>1945</v>
      </c>
      <c r="M62" s="273" t="s">
        <v>1946</v>
      </c>
      <c r="N62" s="272" t="s">
        <v>1530</v>
      </c>
      <c r="O62" s="273" t="s">
        <v>1947</v>
      </c>
      <c r="P62" s="272" t="s">
        <v>1532</v>
      </c>
      <c r="Q62" s="276" t="s">
        <v>158</v>
      </c>
      <c r="R62" s="277">
        <v>0.89</v>
      </c>
      <c r="S62" s="272" t="s">
        <v>1530</v>
      </c>
      <c r="T62" s="278">
        <v>0.95</v>
      </c>
      <c r="U62" s="279"/>
      <c r="V62" s="279"/>
      <c r="W62" s="280"/>
      <c r="X62" s="285"/>
      <c r="Y62" s="308"/>
      <c r="Z62" s="279"/>
      <c r="AA62" s="279"/>
      <c r="AB62" s="280"/>
      <c r="AC62" s="285"/>
      <c r="AD62" s="308"/>
      <c r="AE62" s="279"/>
      <c r="AF62" s="279"/>
      <c r="AG62" s="280"/>
      <c r="AH62" s="308"/>
      <c r="AI62" s="308"/>
      <c r="AJ62" s="279"/>
      <c r="AK62" s="279"/>
      <c r="AL62" s="280"/>
      <c r="AM62" s="308"/>
      <c r="AN62" s="285"/>
      <c r="AO62" s="283"/>
      <c r="AP62" s="279"/>
      <c r="AQ62" s="280"/>
      <c r="AR62" s="308"/>
      <c r="AS62" s="285"/>
      <c r="AT62" s="279"/>
      <c r="AU62" s="279"/>
      <c r="AV62" s="352"/>
      <c r="AW62" s="308"/>
      <c r="AX62" s="285"/>
      <c r="AY62" s="283"/>
      <c r="AZ62" s="279"/>
      <c r="BA62" s="280"/>
      <c r="BB62" s="308"/>
      <c r="BC62" s="308"/>
      <c r="BD62" s="279"/>
      <c r="BE62" s="279"/>
      <c r="BF62" s="280"/>
      <c r="BG62" s="365"/>
      <c r="BH62" s="285"/>
      <c r="BI62" s="283"/>
      <c r="BJ62" s="279"/>
      <c r="BK62" s="352"/>
      <c r="BL62" s="397"/>
      <c r="BM62" s="285"/>
      <c r="BN62" s="279"/>
      <c r="BO62" s="279"/>
      <c r="BP62" s="280"/>
      <c r="BQ62" s="280"/>
      <c r="BR62" s="285"/>
      <c r="BS62" s="283"/>
      <c r="BT62" s="279"/>
      <c r="BU62" s="280"/>
      <c r="BV62" s="280"/>
      <c r="BW62" s="285"/>
      <c r="BX62" s="279"/>
      <c r="BY62" s="279"/>
      <c r="BZ62" s="280"/>
      <c r="CA62" s="280"/>
      <c r="CB62" s="285"/>
      <c r="CC62" s="286"/>
      <c r="CE62" s="288"/>
      <c r="CF62" s="288"/>
      <c r="CG62" s="289"/>
      <c r="CH62" s="289"/>
      <c r="CI62" s="289"/>
      <c r="CJ62" s="289"/>
      <c r="CK62" s="290"/>
    </row>
    <row r="63" spans="2:89" s="287" customFormat="1" ht="250.5" customHeight="1" x14ac:dyDescent="0.25">
      <c r="B63" s="272" t="s">
        <v>1948</v>
      </c>
      <c r="C63" s="272" t="s">
        <v>800</v>
      </c>
      <c r="D63" s="273" t="s">
        <v>1949</v>
      </c>
      <c r="E63" s="274" t="s">
        <v>1950</v>
      </c>
      <c r="F63" s="275" t="s">
        <v>1951</v>
      </c>
      <c r="G63" s="272" t="s">
        <v>1952</v>
      </c>
      <c r="H63" s="273" t="s">
        <v>1953</v>
      </c>
      <c r="I63" s="273" t="s">
        <v>1954</v>
      </c>
      <c r="J63" s="274" t="s">
        <v>1561</v>
      </c>
      <c r="K63" s="273" t="s">
        <v>1955</v>
      </c>
      <c r="L63" s="273" t="s">
        <v>1956</v>
      </c>
      <c r="M63" s="273" t="s">
        <v>1957</v>
      </c>
      <c r="N63" s="272" t="s">
        <v>1530</v>
      </c>
      <c r="O63" s="273" t="s">
        <v>1958</v>
      </c>
      <c r="P63" s="272" t="s">
        <v>1532</v>
      </c>
      <c r="Q63" s="276" t="s">
        <v>158</v>
      </c>
      <c r="R63" s="277">
        <v>0.53</v>
      </c>
      <c r="S63" s="272" t="s">
        <v>1530</v>
      </c>
      <c r="T63" s="278">
        <v>0.6</v>
      </c>
      <c r="U63" s="279"/>
      <c r="V63" s="279"/>
      <c r="W63" s="280"/>
      <c r="X63" s="282"/>
      <c r="Y63" s="380"/>
      <c r="Z63" s="296"/>
      <c r="AA63" s="296"/>
      <c r="AB63" s="299"/>
      <c r="AC63" s="331"/>
      <c r="AD63" s="343"/>
      <c r="AE63" s="283"/>
      <c r="AF63" s="279"/>
      <c r="AG63" s="280"/>
      <c r="AH63" s="326"/>
      <c r="AI63" s="326"/>
      <c r="AJ63" s="279"/>
      <c r="AK63" s="279"/>
      <c r="AL63" s="280"/>
      <c r="AM63" s="331"/>
      <c r="AN63" s="326"/>
      <c r="AO63" s="283"/>
      <c r="AP63" s="279"/>
      <c r="AQ63" s="280"/>
      <c r="AR63" s="318"/>
      <c r="AS63" s="326"/>
      <c r="AT63" s="279"/>
      <c r="AU63" s="279"/>
      <c r="AV63" s="280"/>
      <c r="AW63" s="318"/>
      <c r="AX63" s="318"/>
      <c r="AY63" s="318"/>
      <c r="AZ63" s="279"/>
      <c r="BA63" s="280"/>
      <c r="BB63" s="318"/>
      <c r="BC63" s="343"/>
      <c r="BD63" s="279"/>
      <c r="BE63" s="279"/>
      <c r="BF63" s="280"/>
      <c r="BG63" s="318"/>
      <c r="BH63" s="318"/>
      <c r="BI63" s="283"/>
      <c r="BJ63" s="296"/>
      <c r="BK63" s="280"/>
      <c r="BL63" s="282"/>
      <c r="BM63" s="318"/>
      <c r="BN63" s="279"/>
      <c r="BO63" s="279"/>
      <c r="BP63" s="280"/>
      <c r="BQ63" s="318"/>
      <c r="BR63" s="285"/>
      <c r="BS63" s="283"/>
      <c r="BT63" s="279"/>
      <c r="BU63" s="280"/>
      <c r="BV63" s="318"/>
      <c r="BW63" s="285"/>
      <c r="BX63" s="279"/>
      <c r="BY63" s="279"/>
      <c r="BZ63" s="280"/>
      <c r="CA63" s="280"/>
      <c r="CB63" s="285"/>
      <c r="CC63" s="286"/>
      <c r="CE63" s="290"/>
      <c r="CF63" s="290"/>
      <c r="CG63" s="289"/>
      <c r="CH63" s="289"/>
      <c r="CI63" s="289"/>
      <c r="CJ63" s="289"/>
      <c r="CK63" s="290"/>
    </row>
    <row r="64" spans="2:89" s="287" customFormat="1" ht="156" x14ac:dyDescent="0.2">
      <c r="B64" s="272" t="s">
        <v>145</v>
      </c>
      <c r="C64" s="272" t="s">
        <v>652</v>
      </c>
      <c r="D64" s="273" t="s">
        <v>1929</v>
      </c>
      <c r="E64" s="274" t="s">
        <v>1959</v>
      </c>
      <c r="F64" s="275" t="s">
        <v>1960</v>
      </c>
      <c r="G64" s="272" t="s">
        <v>1961</v>
      </c>
      <c r="H64" s="273" t="s">
        <v>1962</v>
      </c>
      <c r="I64" s="273" t="s">
        <v>1963</v>
      </c>
      <c r="J64" s="274" t="s">
        <v>1561</v>
      </c>
      <c r="K64" s="273" t="s">
        <v>1964</v>
      </c>
      <c r="L64" s="273" t="s">
        <v>1965</v>
      </c>
      <c r="M64" s="273" t="s">
        <v>1966</v>
      </c>
      <c r="N64" s="272" t="s">
        <v>1530</v>
      </c>
      <c r="O64" s="273" t="s">
        <v>1967</v>
      </c>
      <c r="P64" s="272" t="s">
        <v>1550</v>
      </c>
      <c r="Q64" s="276" t="s">
        <v>93</v>
      </c>
      <c r="R64" s="277" t="s">
        <v>1968</v>
      </c>
      <c r="S64" s="272" t="s">
        <v>1530</v>
      </c>
      <c r="T64" s="278">
        <v>0.4</v>
      </c>
      <c r="U64" s="325"/>
      <c r="V64" s="325"/>
      <c r="W64" s="280"/>
      <c r="X64" s="284"/>
      <c r="Y64" s="318"/>
      <c r="Z64" s="325"/>
      <c r="AA64" s="325"/>
      <c r="AB64" s="280"/>
      <c r="AC64" s="284"/>
      <c r="AD64" s="318"/>
      <c r="AE64" s="325"/>
      <c r="AF64" s="325"/>
      <c r="AG64" s="280"/>
      <c r="AH64" s="284"/>
      <c r="AI64" s="398"/>
      <c r="AJ64" s="325"/>
      <c r="AK64" s="325"/>
      <c r="AL64" s="280"/>
      <c r="AM64" s="284"/>
      <c r="AN64" s="398"/>
      <c r="AO64" s="325"/>
      <c r="AP64" s="325"/>
      <c r="AQ64" s="280"/>
      <c r="AR64" s="399"/>
      <c r="AS64" s="318"/>
      <c r="AT64" s="395"/>
      <c r="AU64" s="395"/>
      <c r="AV64" s="352"/>
      <c r="AW64" s="284"/>
      <c r="AX64" s="318"/>
      <c r="AY64" s="325"/>
      <c r="AZ64" s="325"/>
      <c r="BA64" s="352"/>
      <c r="BB64" s="284"/>
      <c r="BC64" s="318"/>
      <c r="BD64" s="325"/>
      <c r="BE64" s="325"/>
      <c r="BF64" s="400"/>
      <c r="BG64" s="318"/>
      <c r="BH64" s="318"/>
      <c r="BI64" s="283"/>
      <c r="BJ64" s="283"/>
      <c r="BK64" s="352"/>
      <c r="BL64" s="318"/>
      <c r="BM64" s="318"/>
      <c r="BN64" s="401"/>
      <c r="BO64" s="402"/>
      <c r="BP64" s="403"/>
      <c r="BQ64" s="404"/>
      <c r="BR64" s="405"/>
      <c r="BS64" s="401"/>
      <c r="BT64" s="402"/>
      <c r="BU64" s="403"/>
      <c r="BV64" s="355"/>
      <c r="BW64" s="406"/>
      <c r="BX64" s="279"/>
      <c r="BY64" s="279"/>
      <c r="BZ64" s="403"/>
      <c r="CA64" s="404"/>
      <c r="CB64" s="285"/>
      <c r="CC64" s="407"/>
      <c r="CE64" s="288"/>
      <c r="CF64" s="288"/>
      <c r="CG64" s="289"/>
      <c r="CH64" s="289"/>
      <c r="CI64" s="289"/>
      <c r="CJ64" s="289"/>
      <c r="CK64" s="290"/>
    </row>
    <row r="65" spans="1:89" s="287" customFormat="1" ht="219.75" customHeight="1" x14ac:dyDescent="0.25">
      <c r="B65" s="272" t="s">
        <v>145</v>
      </c>
      <c r="C65" s="272" t="s">
        <v>510</v>
      </c>
      <c r="D65" s="273" t="s">
        <v>506</v>
      </c>
      <c r="E65" s="274" t="s">
        <v>1969</v>
      </c>
      <c r="F65" s="275" t="s">
        <v>1970</v>
      </c>
      <c r="G65" s="272" t="s">
        <v>1971</v>
      </c>
      <c r="H65" s="273" t="s">
        <v>1972</v>
      </c>
      <c r="I65" s="273" t="s">
        <v>1973</v>
      </c>
      <c r="J65" s="274" t="s">
        <v>1561</v>
      </c>
      <c r="K65" s="273" t="s">
        <v>1974</v>
      </c>
      <c r="L65" s="273" t="s">
        <v>1975</v>
      </c>
      <c r="M65" s="273" t="s">
        <v>1976</v>
      </c>
      <c r="N65" s="272" t="s">
        <v>1821</v>
      </c>
      <c r="O65" s="273" t="s">
        <v>1977</v>
      </c>
      <c r="P65" s="272" t="s">
        <v>1532</v>
      </c>
      <c r="Q65" s="276" t="s">
        <v>93</v>
      </c>
      <c r="R65" s="277">
        <v>1</v>
      </c>
      <c r="S65" s="272" t="s">
        <v>1530</v>
      </c>
      <c r="T65" s="278">
        <v>1</v>
      </c>
      <c r="U65" s="279"/>
      <c r="V65" s="279"/>
      <c r="W65" s="280"/>
      <c r="X65" s="408"/>
      <c r="Y65" s="408"/>
      <c r="Z65" s="279"/>
      <c r="AA65" s="279"/>
      <c r="AB65" s="280"/>
      <c r="AC65" s="408"/>
      <c r="AD65" s="408"/>
      <c r="AE65" s="283"/>
      <c r="AF65" s="279"/>
      <c r="AG65" s="280"/>
      <c r="AH65" s="408"/>
      <c r="AI65" s="281"/>
      <c r="AJ65" s="279"/>
      <c r="AK65" s="279"/>
      <c r="AL65" s="280"/>
      <c r="AM65" s="408"/>
      <c r="AN65" s="318"/>
      <c r="AO65" s="283"/>
      <c r="AP65" s="279"/>
      <c r="AQ65" s="280"/>
      <c r="AR65" s="408"/>
      <c r="AS65" s="318"/>
      <c r="AT65" s="279"/>
      <c r="AU65" s="279"/>
      <c r="AV65" s="280"/>
      <c r="AW65" s="408"/>
      <c r="AX65" s="318"/>
      <c r="AY65" s="283"/>
      <c r="AZ65" s="279"/>
      <c r="BA65" s="280"/>
      <c r="BB65" s="408"/>
      <c r="BC65" s="318"/>
      <c r="BD65" s="279"/>
      <c r="BE65" s="279"/>
      <c r="BF65" s="292"/>
      <c r="BG65" s="409"/>
      <c r="BH65" s="410"/>
      <c r="BI65" s="283"/>
      <c r="BJ65" s="279"/>
      <c r="BK65" s="280"/>
      <c r="BL65" s="409"/>
      <c r="BM65" s="318"/>
      <c r="BN65" s="279"/>
      <c r="BO65" s="279"/>
      <c r="BP65" s="280"/>
      <c r="BQ65" s="280"/>
      <c r="BR65" s="285"/>
      <c r="BS65" s="283"/>
      <c r="BT65" s="279"/>
      <c r="BU65" s="280"/>
      <c r="BV65" s="280"/>
      <c r="BW65" s="285"/>
      <c r="BX65" s="279"/>
      <c r="BY65" s="279"/>
      <c r="BZ65" s="280"/>
      <c r="CA65" s="280"/>
      <c r="CB65" s="285"/>
      <c r="CC65" s="286"/>
      <c r="CE65" s="288"/>
      <c r="CF65" s="288"/>
      <c r="CG65" s="289"/>
      <c r="CH65" s="289"/>
      <c r="CI65" s="289"/>
      <c r="CJ65" s="289"/>
      <c r="CK65" s="290"/>
    </row>
    <row r="66" spans="1:89" s="287" customFormat="1" ht="219.75" customHeight="1" x14ac:dyDescent="0.25">
      <c r="B66" s="272" t="s">
        <v>145</v>
      </c>
      <c r="C66" s="272" t="s">
        <v>510</v>
      </c>
      <c r="D66" s="273" t="s">
        <v>506</v>
      </c>
      <c r="E66" s="274" t="s">
        <v>1978</v>
      </c>
      <c r="F66" s="275" t="s">
        <v>1970</v>
      </c>
      <c r="G66" s="272" t="s">
        <v>1979</v>
      </c>
      <c r="H66" s="273" t="s">
        <v>1980</v>
      </c>
      <c r="I66" s="273" t="s">
        <v>1981</v>
      </c>
      <c r="J66" s="274" t="s">
        <v>1561</v>
      </c>
      <c r="K66" s="273" t="s">
        <v>1982</v>
      </c>
      <c r="L66" s="273" t="s">
        <v>1983</v>
      </c>
      <c r="M66" s="273" t="s">
        <v>1984</v>
      </c>
      <c r="N66" s="272" t="s">
        <v>1821</v>
      </c>
      <c r="O66" s="273" t="s">
        <v>1985</v>
      </c>
      <c r="P66" s="272" t="s">
        <v>1532</v>
      </c>
      <c r="Q66" s="276" t="s">
        <v>93</v>
      </c>
      <c r="R66" s="277">
        <v>0.11</v>
      </c>
      <c r="S66" s="272" t="s">
        <v>1530</v>
      </c>
      <c r="T66" s="278">
        <v>1</v>
      </c>
      <c r="U66" s="279"/>
      <c r="V66" s="279"/>
      <c r="W66" s="280"/>
      <c r="X66" s="408"/>
      <c r="Y66" s="408"/>
      <c r="Z66" s="279"/>
      <c r="AA66" s="279"/>
      <c r="AB66" s="280"/>
      <c r="AC66" s="408"/>
      <c r="AD66" s="408"/>
      <c r="AE66" s="283"/>
      <c r="AF66" s="279"/>
      <c r="AG66" s="280"/>
      <c r="AH66" s="408"/>
      <c r="AI66" s="281"/>
      <c r="AJ66" s="279"/>
      <c r="AK66" s="279"/>
      <c r="AL66" s="280"/>
      <c r="AM66" s="408"/>
      <c r="AN66" s="318"/>
      <c r="AO66" s="283"/>
      <c r="AP66" s="279"/>
      <c r="AQ66" s="280"/>
      <c r="AR66" s="408"/>
      <c r="AS66" s="318"/>
      <c r="AT66" s="279"/>
      <c r="AU66" s="279"/>
      <c r="AV66" s="280"/>
      <c r="AW66" s="408"/>
      <c r="AX66" s="318"/>
      <c r="AY66" s="283"/>
      <c r="AZ66" s="279"/>
      <c r="BA66" s="280"/>
      <c r="BB66" s="408"/>
      <c r="BC66" s="318"/>
      <c r="BD66" s="279"/>
      <c r="BE66" s="279"/>
      <c r="BF66" s="292"/>
      <c r="BG66" s="409"/>
      <c r="BH66" s="410"/>
      <c r="BI66" s="283"/>
      <c r="BJ66" s="279"/>
      <c r="BK66" s="280"/>
      <c r="BL66" s="409"/>
      <c r="BM66" s="318"/>
      <c r="BN66" s="279"/>
      <c r="BO66" s="279"/>
      <c r="BP66" s="280"/>
      <c r="BQ66" s="280"/>
      <c r="BR66" s="285"/>
      <c r="BS66" s="283"/>
      <c r="BT66" s="279"/>
      <c r="BU66" s="280"/>
      <c r="BV66" s="280"/>
      <c r="BW66" s="285"/>
      <c r="BX66" s="279"/>
      <c r="BY66" s="279"/>
      <c r="BZ66" s="280"/>
      <c r="CA66" s="280"/>
      <c r="CB66" s="285"/>
      <c r="CC66" s="286"/>
      <c r="CE66" s="288"/>
      <c r="CF66" s="288"/>
      <c r="CG66" s="289"/>
      <c r="CH66" s="289"/>
      <c r="CI66" s="289"/>
      <c r="CJ66" s="289"/>
      <c r="CK66" s="290"/>
    </row>
    <row r="67" spans="1:89" s="287" customFormat="1" ht="219.75" customHeight="1" x14ac:dyDescent="0.25">
      <c r="B67" s="272" t="s">
        <v>145</v>
      </c>
      <c r="C67" s="272" t="s">
        <v>510</v>
      </c>
      <c r="D67" s="273" t="s">
        <v>506</v>
      </c>
      <c r="E67" s="274" t="s">
        <v>1986</v>
      </c>
      <c r="F67" s="275" t="s">
        <v>1970</v>
      </c>
      <c r="G67" s="272" t="s">
        <v>1987</v>
      </c>
      <c r="H67" s="273" t="s">
        <v>1988</v>
      </c>
      <c r="I67" s="273" t="s">
        <v>1989</v>
      </c>
      <c r="J67" s="274" t="s">
        <v>1561</v>
      </c>
      <c r="K67" s="273" t="s">
        <v>1990</v>
      </c>
      <c r="L67" s="273" t="s">
        <v>1975</v>
      </c>
      <c r="M67" s="273" t="s">
        <v>1991</v>
      </c>
      <c r="N67" s="272" t="s">
        <v>1821</v>
      </c>
      <c r="O67" s="273" t="s">
        <v>1992</v>
      </c>
      <c r="P67" s="272" t="s">
        <v>1532</v>
      </c>
      <c r="Q67" s="276" t="s">
        <v>93</v>
      </c>
      <c r="R67" s="277">
        <v>0.56999999999999995</v>
      </c>
      <c r="S67" s="272" t="s">
        <v>1530</v>
      </c>
      <c r="T67" s="278">
        <v>0.56999999999999995</v>
      </c>
      <c r="U67" s="279"/>
      <c r="V67" s="279"/>
      <c r="W67" s="280"/>
      <c r="X67" s="411"/>
      <c r="Y67" s="408"/>
      <c r="Z67" s="279"/>
      <c r="AA67" s="279"/>
      <c r="AB67" s="280"/>
      <c r="AC67" s="411"/>
      <c r="AD67" s="408"/>
      <c r="AE67" s="283"/>
      <c r="AF67" s="279"/>
      <c r="AG67" s="280"/>
      <c r="AH67" s="408"/>
      <c r="AI67" s="281"/>
      <c r="AJ67" s="279"/>
      <c r="AK67" s="279"/>
      <c r="AL67" s="280"/>
      <c r="AM67" s="408"/>
      <c r="AN67" s="318"/>
      <c r="AO67" s="283"/>
      <c r="AP67" s="279"/>
      <c r="AQ67" s="280"/>
      <c r="AR67" s="408"/>
      <c r="AS67" s="318"/>
      <c r="AT67" s="279"/>
      <c r="AU67" s="279"/>
      <c r="AV67" s="280"/>
      <c r="AW67" s="408"/>
      <c r="AX67" s="318"/>
      <c r="AY67" s="283"/>
      <c r="AZ67" s="279"/>
      <c r="BA67" s="280"/>
      <c r="BB67" s="408"/>
      <c r="BC67" s="318"/>
      <c r="BD67" s="279"/>
      <c r="BE67" s="279"/>
      <c r="BF67" s="292"/>
      <c r="BG67" s="409"/>
      <c r="BH67" s="410"/>
      <c r="BI67" s="283"/>
      <c r="BJ67" s="279"/>
      <c r="BK67" s="280"/>
      <c r="BL67" s="409"/>
      <c r="BM67" s="318"/>
      <c r="BN67" s="279"/>
      <c r="BO67" s="279"/>
      <c r="BP67" s="280"/>
      <c r="BQ67" s="280"/>
      <c r="BR67" s="285"/>
      <c r="BS67" s="283"/>
      <c r="BT67" s="279"/>
      <c r="BU67" s="280"/>
      <c r="BV67" s="280"/>
      <c r="BW67" s="285"/>
      <c r="BX67" s="279"/>
      <c r="BY67" s="279"/>
      <c r="BZ67" s="280"/>
      <c r="CA67" s="280"/>
      <c r="CB67" s="285"/>
      <c r="CC67" s="286"/>
      <c r="CE67" s="288"/>
      <c r="CF67" s="288"/>
      <c r="CG67" s="289"/>
      <c r="CH67" s="289"/>
      <c r="CI67" s="289"/>
      <c r="CJ67" s="289"/>
      <c r="CK67" s="290"/>
    </row>
    <row r="68" spans="1:89" s="300" customFormat="1" ht="219.75" customHeight="1" x14ac:dyDescent="0.25">
      <c r="B68" s="272" t="s">
        <v>145</v>
      </c>
      <c r="C68" s="272" t="s">
        <v>510</v>
      </c>
      <c r="D68" s="273" t="s">
        <v>506</v>
      </c>
      <c r="E68" s="274" t="s">
        <v>1993</v>
      </c>
      <c r="F68" s="275" t="s">
        <v>1970</v>
      </c>
      <c r="G68" s="272" t="s">
        <v>1994</v>
      </c>
      <c r="H68" s="273" t="s">
        <v>1995</v>
      </c>
      <c r="I68" s="273" t="s">
        <v>1996</v>
      </c>
      <c r="J68" s="274" t="s">
        <v>1526</v>
      </c>
      <c r="K68" s="273" t="s">
        <v>1997</v>
      </c>
      <c r="L68" s="273" t="s">
        <v>1998</v>
      </c>
      <c r="M68" s="273" t="s">
        <v>1999</v>
      </c>
      <c r="N68" s="272" t="s">
        <v>1530</v>
      </c>
      <c r="O68" s="273" t="s">
        <v>2000</v>
      </c>
      <c r="P68" s="272" t="s">
        <v>1580</v>
      </c>
      <c r="Q68" s="276" t="s">
        <v>158</v>
      </c>
      <c r="R68" s="277">
        <v>0.4</v>
      </c>
      <c r="S68" s="272" t="s">
        <v>1530</v>
      </c>
      <c r="T68" s="278">
        <v>0.4</v>
      </c>
      <c r="U68" s="279"/>
      <c r="V68" s="279"/>
      <c r="W68" s="280"/>
      <c r="X68" s="411"/>
      <c r="Y68" s="411"/>
      <c r="Z68" s="279"/>
      <c r="AA68" s="279"/>
      <c r="AB68" s="280"/>
      <c r="AC68" s="411"/>
      <c r="AD68" s="411"/>
      <c r="AE68" s="283"/>
      <c r="AF68" s="279"/>
      <c r="AG68" s="280"/>
      <c r="AH68" s="411"/>
      <c r="AI68" s="281"/>
      <c r="AJ68" s="279"/>
      <c r="AK68" s="279"/>
      <c r="AL68" s="280"/>
      <c r="AM68" s="411"/>
      <c r="AN68" s="318"/>
      <c r="AO68" s="283"/>
      <c r="AP68" s="279"/>
      <c r="AQ68" s="280"/>
      <c r="AR68" s="411"/>
      <c r="AS68" s="318"/>
      <c r="AT68" s="279"/>
      <c r="AU68" s="279"/>
      <c r="AV68" s="280"/>
      <c r="AW68" s="411"/>
      <c r="AX68" s="318"/>
      <c r="AY68" s="283"/>
      <c r="AZ68" s="279"/>
      <c r="BA68" s="280"/>
      <c r="BB68" s="411"/>
      <c r="BC68" s="318"/>
      <c r="BD68" s="279"/>
      <c r="BE68" s="279"/>
      <c r="BF68" s="292"/>
      <c r="BG68" s="409"/>
      <c r="BH68" s="410"/>
      <c r="BI68" s="283"/>
      <c r="BJ68" s="279"/>
      <c r="BK68" s="280"/>
      <c r="BL68" s="409"/>
      <c r="BM68" s="410"/>
      <c r="BN68" s="279"/>
      <c r="BO68" s="279"/>
      <c r="BP68" s="280"/>
      <c r="BQ68" s="280"/>
      <c r="BR68" s="285"/>
      <c r="BS68" s="283"/>
      <c r="BT68" s="279"/>
      <c r="BU68" s="280"/>
      <c r="BV68" s="280"/>
      <c r="BW68" s="285"/>
      <c r="BX68" s="279"/>
      <c r="BY68" s="279"/>
      <c r="BZ68" s="280"/>
      <c r="CA68" s="280"/>
      <c r="CB68" s="285"/>
      <c r="CC68" s="286"/>
      <c r="CE68" s="350"/>
      <c r="CF68" s="350"/>
      <c r="CG68" s="302"/>
      <c r="CH68" s="302"/>
      <c r="CI68" s="302"/>
      <c r="CJ68" s="302"/>
      <c r="CK68" s="301"/>
    </row>
    <row r="69" spans="1:89" s="287" customFormat="1" ht="335.25" customHeight="1" x14ac:dyDescent="0.25">
      <c r="B69" s="272" t="s">
        <v>145</v>
      </c>
      <c r="C69" s="272" t="s">
        <v>581</v>
      </c>
      <c r="D69" s="273" t="s">
        <v>1929</v>
      </c>
      <c r="E69" s="274" t="s">
        <v>2001</v>
      </c>
      <c r="F69" s="275" t="s">
        <v>2002</v>
      </c>
      <c r="G69" s="272" t="s">
        <v>2003</v>
      </c>
      <c r="H69" s="273" t="s">
        <v>2004</v>
      </c>
      <c r="I69" s="273" t="s">
        <v>2005</v>
      </c>
      <c r="J69" s="274" t="s">
        <v>1526</v>
      </c>
      <c r="K69" s="273" t="s">
        <v>2006</v>
      </c>
      <c r="L69" s="273" t="s">
        <v>2007</v>
      </c>
      <c r="M69" s="273" t="s">
        <v>2008</v>
      </c>
      <c r="N69" s="272" t="s">
        <v>1530</v>
      </c>
      <c r="O69" s="273" t="s">
        <v>2009</v>
      </c>
      <c r="P69" s="272" t="s">
        <v>1532</v>
      </c>
      <c r="Q69" s="276" t="s">
        <v>93</v>
      </c>
      <c r="R69" s="277">
        <v>0.85</v>
      </c>
      <c r="S69" s="272" t="s">
        <v>1530</v>
      </c>
      <c r="T69" s="278">
        <v>0.91</v>
      </c>
      <c r="U69" s="279"/>
      <c r="V69" s="279"/>
      <c r="W69" s="280"/>
      <c r="X69" s="281"/>
      <c r="Y69" s="321"/>
      <c r="Z69" s="279"/>
      <c r="AA69" s="279"/>
      <c r="AB69" s="280"/>
      <c r="AC69" s="318"/>
      <c r="AD69" s="321"/>
      <c r="AE69" s="279"/>
      <c r="AF69" s="279"/>
      <c r="AG69" s="280"/>
      <c r="AH69" s="281"/>
      <c r="AI69" s="321"/>
      <c r="AJ69" s="279"/>
      <c r="AK69" s="279"/>
      <c r="AL69" s="280"/>
      <c r="AM69" s="281"/>
      <c r="AN69" s="321"/>
      <c r="AO69" s="279"/>
      <c r="AP69" s="279"/>
      <c r="AQ69" s="280"/>
      <c r="AR69" s="282"/>
      <c r="AS69" s="321"/>
      <c r="AT69" s="279"/>
      <c r="AU69" s="279"/>
      <c r="AV69" s="280"/>
      <c r="AW69" s="282"/>
      <c r="AX69" s="321"/>
      <c r="AY69" s="279"/>
      <c r="AZ69" s="279"/>
      <c r="BA69" s="280"/>
      <c r="BB69" s="282"/>
      <c r="BC69" s="321"/>
      <c r="BD69" s="279"/>
      <c r="BE69" s="279"/>
      <c r="BF69" s="280"/>
      <c r="BG69" s="281"/>
      <c r="BH69" s="321"/>
      <c r="BI69" s="279"/>
      <c r="BJ69" s="279"/>
      <c r="BK69" s="280"/>
      <c r="BL69" s="282"/>
      <c r="BM69" s="321"/>
      <c r="BN69" s="279"/>
      <c r="BO69" s="279"/>
      <c r="BP69" s="280"/>
      <c r="BQ69" s="280"/>
      <c r="BR69" s="285"/>
      <c r="BS69" s="283"/>
      <c r="BT69" s="279"/>
      <c r="BU69" s="280"/>
      <c r="BV69" s="280"/>
      <c r="BW69" s="285"/>
      <c r="BX69" s="279"/>
      <c r="BY69" s="279"/>
      <c r="BZ69" s="280"/>
      <c r="CA69" s="280"/>
      <c r="CB69" s="285"/>
      <c r="CC69" s="286"/>
      <c r="CE69" s="288"/>
      <c r="CF69" s="288"/>
      <c r="CG69" s="289"/>
      <c r="CH69" s="289"/>
      <c r="CI69" s="289"/>
      <c r="CJ69" s="289"/>
      <c r="CK69" s="290"/>
    </row>
    <row r="70" spans="1:89" s="287" customFormat="1" ht="222" customHeight="1" x14ac:dyDescent="0.25">
      <c r="B70" s="272" t="s">
        <v>145</v>
      </c>
      <c r="C70" s="272" t="s">
        <v>581</v>
      </c>
      <c r="D70" s="273" t="s">
        <v>1929</v>
      </c>
      <c r="E70" s="274" t="s">
        <v>2010</v>
      </c>
      <c r="F70" s="275" t="s">
        <v>2002</v>
      </c>
      <c r="G70" s="272" t="s">
        <v>2011</v>
      </c>
      <c r="H70" s="273" t="s">
        <v>2012</v>
      </c>
      <c r="I70" s="273" t="s">
        <v>2013</v>
      </c>
      <c r="J70" s="274" t="s">
        <v>1561</v>
      </c>
      <c r="K70" s="273" t="s">
        <v>2014</v>
      </c>
      <c r="L70" s="273" t="s">
        <v>2015</v>
      </c>
      <c r="M70" s="273" t="s">
        <v>2016</v>
      </c>
      <c r="N70" s="272" t="s">
        <v>1530</v>
      </c>
      <c r="O70" s="273" t="s">
        <v>2017</v>
      </c>
      <c r="P70" s="272" t="s">
        <v>1550</v>
      </c>
      <c r="Q70" s="276" t="s">
        <v>158</v>
      </c>
      <c r="R70" s="277">
        <v>1.04</v>
      </c>
      <c r="S70" s="272" t="s">
        <v>1530</v>
      </c>
      <c r="T70" s="278">
        <v>1</v>
      </c>
      <c r="U70" s="279"/>
      <c r="V70" s="279"/>
      <c r="W70" s="280"/>
      <c r="X70" s="281"/>
      <c r="Y70" s="321"/>
      <c r="Z70" s="279"/>
      <c r="AA70" s="279"/>
      <c r="AB70" s="280"/>
      <c r="AC70" s="318"/>
      <c r="AD70" s="321"/>
      <c r="AE70" s="279"/>
      <c r="AF70" s="279"/>
      <c r="AG70" s="280"/>
      <c r="AH70" s="281"/>
      <c r="AI70" s="321"/>
      <c r="AJ70" s="296"/>
      <c r="AK70" s="296"/>
      <c r="AL70" s="280"/>
      <c r="AM70" s="281"/>
      <c r="AN70" s="321"/>
      <c r="AO70" s="296"/>
      <c r="AP70" s="279"/>
      <c r="AQ70" s="280"/>
      <c r="AR70" s="281"/>
      <c r="AS70" s="321"/>
      <c r="AT70" s="279"/>
      <c r="AU70" s="279"/>
      <c r="AV70" s="280"/>
      <c r="AW70" s="281"/>
      <c r="AX70" s="321"/>
      <c r="AY70" s="279"/>
      <c r="AZ70" s="279"/>
      <c r="BA70" s="280"/>
      <c r="BB70" s="282"/>
      <c r="BC70" s="321"/>
      <c r="BD70" s="279"/>
      <c r="BE70" s="279"/>
      <c r="BF70" s="280"/>
      <c r="BG70" s="281"/>
      <c r="BH70" s="321"/>
      <c r="BI70" s="279"/>
      <c r="BJ70" s="279"/>
      <c r="BK70" s="280"/>
      <c r="BL70" s="282"/>
      <c r="BM70" s="321"/>
      <c r="BN70" s="279"/>
      <c r="BO70" s="279"/>
      <c r="BP70" s="280"/>
      <c r="BQ70" s="280"/>
      <c r="BR70" s="285"/>
      <c r="BS70" s="283"/>
      <c r="BT70" s="279"/>
      <c r="BU70" s="280"/>
      <c r="BV70" s="280"/>
      <c r="BW70" s="285"/>
      <c r="BX70" s="279"/>
      <c r="BY70" s="279"/>
      <c r="BZ70" s="280"/>
      <c r="CA70" s="280"/>
      <c r="CB70" s="285"/>
      <c r="CC70" s="286"/>
      <c r="CE70" s="288"/>
      <c r="CF70" s="288"/>
      <c r="CG70" s="289"/>
      <c r="CH70" s="289"/>
      <c r="CI70" s="289"/>
      <c r="CJ70" s="289"/>
      <c r="CK70" s="290"/>
    </row>
    <row r="71" spans="1:89" s="287" customFormat="1" ht="222" customHeight="1" x14ac:dyDescent="0.25">
      <c r="B71" s="272" t="s">
        <v>145</v>
      </c>
      <c r="C71" s="272" t="s">
        <v>581</v>
      </c>
      <c r="D71" s="273" t="s">
        <v>1929</v>
      </c>
      <c r="E71" s="274" t="s">
        <v>2018</v>
      </c>
      <c r="F71" s="275" t="s">
        <v>2002</v>
      </c>
      <c r="G71" s="272" t="s">
        <v>2019</v>
      </c>
      <c r="H71" s="273" t="s">
        <v>2020</v>
      </c>
      <c r="I71" s="273" t="s">
        <v>2021</v>
      </c>
      <c r="J71" s="274" t="s">
        <v>1526</v>
      </c>
      <c r="K71" s="273" t="s">
        <v>2022</v>
      </c>
      <c r="L71" s="273" t="s">
        <v>2023</v>
      </c>
      <c r="M71" s="273" t="s">
        <v>2024</v>
      </c>
      <c r="N71" s="272" t="s">
        <v>1530</v>
      </c>
      <c r="O71" s="273" t="s">
        <v>2025</v>
      </c>
      <c r="P71" s="272" t="s">
        <v>1532</v>
      </c>
      <c r="Q71" s="276" t="s">
        <v>93</v>
      </c>
      <c r="R71" s="277">
        <v>0.73</v>
      </c>
      <c r="S71" s="272" t="s">
        <v>1530</v>
      </c>
      <c r="T71" s="278">
        <v>0.92</v>
      </c>
      <c r="U71" s="279"/>
      <c r="V71" s="279"/>
      <c r="W71" s="280"/>
      <c r="X71" s="281"/>
      <c r="Y71" s="321"/>
      <c r="Z71" s="279"/>
      <c r="AA71" s="279"/>
      <c r="AB71" s="280"/>
      <c r="AC71" s="318"/>
      <c r="AD71" s="321"/>
      <c r="AE71" s="279"/>
      <c r="AF71" s="279"/>
      <c r="AG71" s="280"/>
      <c r="AH71" s="281"/>
      <c r="AI71" s="321"/>
      <c r="AJ71" s="279"/>
      <c r="AK71" s="279"/>
      <c r="AL71" s="280"/>
      <c r="AM71" s="281"/>
      <c r="AN71" s="321"/>
      <c r="AO71" s="279"/>
      <c r="AP71" s="279"/>
      <c r="AQ71" s="280"/>
      <c r="AR71" s="281"/>
      <c r="AS71" s="321"/>
      <c r="AT71" s="279"/>
      <c r="AU71" s="279"/>
      <c r="AV71" s="280"/>
      <c r="AW71" s="281"/>
      <c r="AX71" s="321"/>
      <c r="AY71" s="279"/>
      <c r="AZ71" s="279"/>
      <c r="BA71" s="280"/>
      <c r="BB71" s="281"/>
      <c r="BC71" s="321"/>
      <c r="BD71" s="279"/>
      <c r="BE71" s="279"/>
      <c r="BF71" s="280"/>
      <c r="BG71" s="281"/>
      <c r="BH71" s="321"/>
      <c r="BI71" s="279"/>
      <c r="BJ71" s="279"/>
      <c r="BK71" s="280"/>
      <c r="BL71" s="281"/>
      <c r="BM71" s="321"/>
      <c r="BN71" s="279"/>
      <c r="BO71" s="279"/>
      <c r="BP71" s="280"/>
      <c r="BQ71" s="280"/>
      <c r="BR71" s="285"/>
      <c r="BS71" s="283"/>
      <c r="BT71" s="279"/>
      <c r="BU71" s="280"/>
      <c r="BV71" s="280"/>
      <c r="BW71" s="285"/>
      <c r="BX71" s="279"/>
      <c r="BY71" s="279"/>
      <c r="BZ71" s="280"/>
      <c r="CA71" s="280"/>
      <c r="CB71" s="285"/>
      <c r="CC71" s="286"/>
      <c r="CE71" s="288"/>
      <c r="CF71" s="288"/>
      <c r="CG71" s="289"/>
      <c r="CH71" s="289"/>
      <c r="CI71" s="289"/>
      <c r="CJ71" s="289"/>
      <c r="CK71" s="290"/>
    </row>
    <row r="72" spans="1:89" s="287" customFormat="1" ht="222" customHeight="1" x14ac:dyDescent="0.25">
      <c r="B72" s="272" t="s">
        <v>145</v>
      </c>
      <c r="C72" s="272" t="s">
        <v>581</v>
      </c>
      <c r="D72" s="273" t="s">
        <v>1929</v>
      </c>
      <c r="E72" s="274" t="s">
        <v>2026</v>
      </c>
      <c r="F72" s="275" t="s">
        <v>2002</v>
      </c>
      <c r="G72" s="272" t="s">
        <v>2027</v>
      </c>
      <c r="H72" s="273" t="s">
        <v>2028</v>
      </c>
      <c r="I72" s="273" t="s">
        <v>2029</v>
      </c>
      <c r="J72" s="274" t="s">
        <v>1561</v>
      </c>
      <c r="K72" s="273" t="s">
        <v>2030</v>
      </c>
      <c r="L72" s="273" t="s">
        <v>2031</v>
      </c>
      <c r="M72" s="273" t="s">
        <v>2032</v>
      </c>
      <c r="N72" s="272" t="s">
        <v>1530</v>
      </c>
      <c r="O72" s="273" t="s">
        <v>2033</v>
      </c>
      <c r="P72" s="272" t="s">
        <v>1550</v>
      </c>
      <c r="Q72" s="276" t="s">
        <v>158</v>
      </c>
      <c r="R72" s="277">
        <v>1.1499999999999999</v>
      </c>
      <c r="S72" s="272" t="s">
        <v>1530</v>
      </c>
      <c r="T72" s="278">
        <v>1</v>
      </c>
      <c r="U72" s="279"/>
      <c r="V72" s="279"/>
      <c r="W72" s="280"/>
      <c r="X72" s="281"/>
      <c r="Y72" s="321"/>
      <c r="Z72" s="279"/>
      <c r="AA72" s="279"/>
      <c r="AB72" s="280"/>
      <c r="AC72" s="318"/>
      <c r="AD72" s="321"/>
      <c r="AE72" s="279"/>
      <c r="AF72" s="279"/>
      <c r="AG72" s="280"/>
      <c r="AH72" s="281"/>
      <c r="AI72" s="321"/>
      <c r="AJ72" s="356"/>
      <c r="AK72" s="356"/>
      <c r="AL72" s="357"/>
      <c r="AM72" s="384"/>
      <c r="AN72" s="321"/>
      <c r="AO72" s="279"/>
      <c r="AP72" s="279"/>
      <c r="AQ72" s="280"/>
      <c r="AR72" s="318"/>
      <c r="AS72" s="321"/>
      <c r="AT72" s="279"/>
      <c r="AU72" s="279"/>
      <c r="AV72" s="280"/>
      <c r="AW72" s="318"/>
      <c r="AX72" s="321"/>
      <c r="AY72" s="279"/>
      <c r="AZ72" s="279"/>
      <c r="BA72" s="280"/>
      <c r="BB72" s="318"/>
      <c r="BC72" s="321"/>
      <c r="BD72" s="279"/>
      <c r="BE72" s="279"/>
      <c r="BF72" s="280"/>
      <c r="BG72" s="358"/>
      <c r="BH72" s="321"/>
      <c r="BI72" s="279"/>
      <c r="BJ72" s="279"/>
      <c r="BK72" s="280"/>
      <c r="BL72" s="358"/>
      <c r="BM72" s="321"/>
      <c r="BN72" s="279"/>
      <c r="BO72" s="279"/>
      <c r="BP72" s="280"/>
      <c r="BQ72" s="280"/>
      <c r="BR72" s="285"/>
      <c r="BS72" s="283"/>
      <c r="BT72" s="279"/>
      <c r="BU72" s="280"/>
      <c r="BV72" s="280"/>
      <c r="BW72" s="285"/>
      <c r="BX72" s="279"/>
      <c r="BY72" s="279"/>
      <c r="BZ72" s="280"/>
      <c r="CA72" s="280"/>
      <c r="CB72" s="285"/>
      <c r="CC72" s="286"/>
      <c r="CE72" s="290"/>
      <c r="CF72" s="290"/>
      <c r="CG72" s="289"/>
      <c r="CH72" s="289"/>
      <c r="CI72" s="289"/>
      <c r="CJ72" s="289"/>
      <c r="CK72" s="290"/>
    </row>
    <row r="73" spans="1:89" s="287" customFormat="1" ht="249.75" customHeight="1" x14ac:dyDescent="0.25">
      <c r="B73" s="272" t="s">
        <v>145</v>
      </c>
      <c r="C73" s="272" t="s">
        <v>581</v>
      </c>
      <c r="D73" s="273" t="s">
        <v>1929</v>
      </c>
      <c r="E73" s="274" t="s">
        <v>2034</v>
      </c>
      <c r="F73" s="275" t="s">
        <v>2002</v>
      </c>
      <c r="G73" s="272" t="s">
        <v>2035</v>
      </c>
      <c r="H73" s="273" t="s">
        <v>2036</v>
      </c>
      <c r="I73" s="273" t="s">
        <v>2037</v>
      </c>
      <c r="J73" s="274" t="s">
        <v>1526</v>
      </c>
      <c r="K73" s="273" t="s">
        <v>2038</v>
      </c>
      <c r="L73" s="273" t="s">
        <v>2023</v>
      </c>
      <c r="M73" s="273" t="s">
        <v>2039</v>
      </c>
      <c r="N73" s="272" t="s">
        <v>1530</v>
      </c>
      <c r="O73" s="273" t="s">
        <v>2040</v>
      </c>
      <c r="P73" s="272" t="s">
        <v>1532</v>
      </c>
      <c r="Q73" s="276" t="s">
        <v>93</v>
      </c>
      <c r="R73" s="277">
        <v>0.78</v>
      </c>
      <c r="S73" s="272" t="s">
        <v>1530</v>
      </c>
      <c r="T73" s="278">
        <v>0.9</v>
      </c>
      <c r="U73" s="279"/>
      <c r="V73" s="279"/>
      <c r="W73" s="280"/>
      <c r="X73" s="281"/>
      <c r="Y73" s="321"/>
      <c r="Z73" s="279"/>
      <c r="AA73" s="279"/>
      <c r="AB73" s="280"/>
      <c r="AC73" s="318"/>
      <c r="AD73" s="321"/>
      <c r="AE73" s="279"/>
      <c r="AF73" s="279"/>
      <c r="AG73" s="280"/>
      <c r="AH73" s="281"/>
      <c r="AI73" s="321"/>
      <c r="AJ73" s="279"/>
      <c r="AK73" s="279"/>
      <c r="AL73" s="280"/>
      <c r="AM73" s="358"/>
      <c r="AN73" s="321"/>
      <c r="AO73" s="279"/>
      <c r="AP73" s="279"/>
      <c r="AQ73" s="280"/>
      <c r="AR73" s="284"/>
      <c r="AS73" s="321"/>
      <c r="AT73" s="279"/>
      <c r="AU73" s="279"/>
      <c r="AV73" s="280"/>
      <c r="AW73" s="284"/>
      <c r="AX73" s="321"/>
      <c r="AY73" s="279"/>
      <c r="AZ73" s="279"/>
      <c r="BA73" s="280"/>
      <c r="BB73" s="294"/>
      <c r="BC73" s="321"/>
      <c r="BD73" s="279"/>
      <c r="BE73" s="279"/>
      <c r="BF73" s="280"/>
      <c r="BG73" s="358"/>
      <c r="BH73" s="321"/>
      <c r="BI73" s="279"/>
      <c r="BJ73" s="279"/>
      <c r="BK73" s="280"/>
      <c r="BL73" s="358"/>
      <c r="BM73" s="321"/>
      <c r="BN73" s="279"/>
      <c r="BO73" s="279"/>
      <c r="BP73" s="280"/>
      <c r="BQ73" s="280"/>
      <c r="BR73" s="285"/>
      <c r="BS73" s="283"/>
      <c r="BT73" s="279"/>
      <c r="BU73" s="280"/>
      <c r="BV73" s="280"/>
      <c r="BW73" s="285"/>
      <c r="BX73" s="279"/>
      <c r="BY73" s="279"/>
      <c r="BZ73" s="280"/>
      <c r="CA73" s="280"/>
      <c r="CB73" s="285"/>
      <c r="CC73" s="286"/>
      <c r="CE73" s="290"/>
      <c r="CF73" s="290"/>
      <c r="CG73" s="289"/>
      <c r="CH73" s="289"/>
      <c r="CI73" s="289"/>
      <c r="CJ73" s="289"/>
      <c r="CK73" s="290"/>
    </row>
    <row r="74" spans="1:89" s="287" customFormat="1" ht="156" x14ac:dyDescent="0.25">
      <c r="B74" s="272" t="s">
        <v>145</v>
      </c>
      <c r="C74" s="272" t="s">
        <v>581</v>
      </c>
      <c r="D74" s="273" t="s">
        <v>1929</v>
      </c>
      <c r="E74" s="274" t="s">
        <v>2041</v>
      </c>
      <c r="F74" s="275" t="s">
        <v>2002</v>
      </c>
      <c r="G74" s="272" t="s">
        <v>2042</v>
      </c>
      <c r="H74" s="273" t="s">
        <v>2043</v>
      </c>
      <c r="I74" s="273" t="s">
        <v>2044</v>
      </c>
      <c r="J74" s="274" t="s">
        <v>1526</v>
      </c>
      <c r="K74" s="273" t="s">
        <v>2045</v>
      </c>
      <c r="L74" s="273" t="s">
        <v>2046</v>
      </c>
      <c r="M74" s="273" t="s">
        <v>2047</v>
      </c>
      <c r="N74" s="272" t="s">
        <v>1530</v>
      </c>
      <c r="O74" s="273" t="s">
        <v>2048</v>
      </c>
      <c r="P74" s="272" t="s">
        <v>2049</v>
      </c>
      <c r="Q74" s="276" t="s">
        <v>93</v>
      </c>
      <c r="R74" s="277">
        <v>0.25</v>
      </c>
      <c r="S74" s="272" t="s">
        <v>1530</v>
      </c>
      <c r="T74" s="278">
        <v>0.4</v>
      </c>
      <c r="U74" s="279"/>
      <c r="V74" s="279"/>
      <c r="W74" s="280"/>
      <c r="X74" s="281"/>
      <c r="Y74" s="321"/>
      <c r="Z74" s="279"/>
      <c r="AA74" s="279"/>
      <c r="AB74" s="280"/>
      <c r="AC74" s="318"/>
      <c r="AD74" s="321"/>
      <c r="AE74" s="279"/>
      <c r="AF74" s="279"/>
      <c r="AG74" s="280"/>
      <c r="AH74" s="281"/>
      <c r="AI74" s="321"/>
      <c r="AJ74" s="279"/>
      <c r="AK74" s="279"/>
      <c r="AL74" s="280"/>
      <c r="AM74" s="318"/>
      <c r="AN74" s="321"/>
      <c r="AO74" s="279"/>
      <c r="AP74" s="279"/>
      <c r="AQ74" s="280"/>
      <c r="AR74" s="396"/>
      <c r="AS74" s="321"/>
      <c r="AT74" s="279"/>
      <c r="AU74" s="279"/>
      <c r="AV74" s="280"/>
      <c r="AW74" s="284"/>
      <c r="AX74" s="321"/>
      <c r="AY74" s="279"/>
      <c r="AZ74" s="279"/>
      <c r="BA74" s="280"/>
      <c r="BB74" s="284"/>
      <c r="BC74" s="321"/>
      <c r="BD74" s="279"/>
      <c r="BE74" s="279"/>
      <c r="BF74" s="280"/>
      <c r="BG74" s="284"/>
      <c r="BH74" s="321"/>
      <c r="BI74" s="318"/>
      <c r="BJ74" s="279"/>
      <c r="BK74" s="280"/>
      <c r="BL74" s="318"/>
      <c r="BM74" s="321"/>
      <c r="BN74" s="279"/>
      <c r="BO74" s="279"/>
      <c r="BP74" s="280"/>
      <c r="BQ74" s="280"/>
      <c r="BR74" s="285"/>
      <c r="BS74" s="283"/>
      <c r="BT74" s="279"/>
      <c r="BU74" s="280"/>
      <c r="BV74" s="280"/>
      <c r="BW74" s="285"/>
      <c r="BX74" s="279"/>
      <c r="BY74" s="279"/>
      <c r="BZ74" s="280"/>
      <c r="CA74" s="280"/>
      <c r="CB74" s="285"/>
      <c r="CC74" s="286"/>
      <c r="CE74" s="290"/>
      <c r="CF74" s="290"/>
      <c r="CG74" s="289"/>
      <c r="CH74" s="289"/>
      <c r="CI74" s="289"/>
      <c r="CJ74" s="289"/>
      <c r="CK74" s="290"/>
    </row>
    <row r="75" spans="1:89" s="287" customFormat="1" ht="144" x14ac:dyDescent="0.25">
      <c r="B75" s="272" t="s">
        <v>145</v>
      </c>
      <c r="C75" s="272" t="s">
        <v>581</v>
      </c>
      <c r="D75" s="273" t="s">
        <v>1929</v>
      </c>
      <c r="E75" s="274" t="s">
        <v>2050</v>
      </c>
      <c r="F75" s="275" t="s">
        <v>2002</v>
      </c>
      <c r="G75" s="272" t="s">
        <v>2051</v>
      </c>
      <c r="H75" s="273" t="s">
        <v>2052</v>
      </c>
      <c r="I75" s="273" t="s">
        <v>2053</v>
      </c>
      <c r="J75" s="274" t="s">
        <v>1561</v>
      </c>
      <c r="K75" s="273" t="s">
        <v>2054</v>
      </c>
      <c r="L75" s="273" t="s">
        <v>2055</v>
      </c>
      <c r="M75" s="273" t="s">
        <v>2056</v>
      </c>
      <c r="N75" s="272" t="s">
        <v>1530</v>
      </c>
      <c r="O75" s="273" t="s">
        <v>2057</v>
      </c>
      <c r="P75" s="272" t="s">
        <v>1550</v>
      </c>
      <c r="Q75" s="276" t="s">
        <v>93</v>
      </c>
      <c r="R75" s="277">
        <v>0.22</v>
      </c>
      <c r="S75" s="272" t="s">
        <v>1530</v>
      </c>
      <c r="T75" s="278">
        <v>0.18</v>
      </c>
      <c r="U75" s="279"/>
      <c r="V75" s="279"/>
      <c r="W75" s="280"/>
      <c r="X75" s="281"/>
      <c r="Y75" s="321"/>
      <c r="Z75" s="279"/>
      <c r="AA75" s="279"/>
      <c r="AB75" s="280"/>
      <c r="AC75" s="318"/>
      <c r="AD75" s="321"/>
      <c r="AE75" s="279"/>
      <c r="AF75" s="279"/>
      <c r="AG75" s="280"/>
      <c r="AH75" s="281"/>
      <c r="AI75" s="321"/>
      <c r="AJ75" s="279"/>
      <c r="AK75" s="279"/>
      <c r="AL75" s="280"/>
      <c r="AM75" s="281"/>
      <c r="AN75" s="321"/>
      <c r="AO75" s="279"/>
      <c r="AP75" s="279"/>
      <c r="AQ75" s="280"/>
      <c r="AR75" s="282"/>
      <c r="AS75" s="321"/>
      <c r="AT75" s="279"/>
      <c r="AU75" s="279"/>
      <c r="AV75" s="280"/>
      <c r="AW75" s="282"/>
      <c r="AX75" s="321"/>
      <c r="AY75" s="356"/>
      <c r="AZ75" s="356"/>
      <c r="BA75" s="357"/>
      <c r="BB75" s="282"/>
      <c r="BC75" s="321"/>
      <c r="BD75" s="279"/>
      <c r="BE75" s="279"/>
      <c r="BF75" s="280"/>
      <c r="BG75" s="396"/>
      <c r="BH75" s="321"/>
      <c r="BI75" s="356"/>
      <c r="BJ75" s="279"/>
      <c r="BK75" s="280"/>
      <c r="BL75" s="396"/>
      <c r="BM75" s="321"/>
      <c r="BN75" s="279"/>
      <c r="BO75" s="279"/>
      <c r="BP75" s="280"/>
      <c r="BQ75" s="280"/>
      <c r="BR75" s="285"/>
      <c r="BS75" s="283"/>
      <c r="BT75" s="279"/>
      <c r="BU75" s="280"/>
      <c r="BV75" s="280"/>
      <c r="BW75" s="285"/>
      <c r="BX75" s="279"/>
      <c r="BY75" s="279"/>
      <c r="BZ75" s="280"/>
      <c r="CA75" s="280"/>
      <c r="CB75" s="285"/>
      <c r="CC75" s="286"/>
      <c r="CE75" s="290"/>
      <c r="CF75" s="290"/>
      <c r="CG75" s="289"/>
      <c r="CH75" s="289"/>
      <c r="CI75" s="289"/>
      <c r="CJ75" s="289"/>
      <c r="CK75" s="290"/>
    </row>
    <row r="76" spans="1:89" s="287" customFormat="1" ht="168" x14ac:dyDescent="0.25">
      <c r="B76" s="272" t="s">
        <v>145</v>
      </c>
      <c r="C76" s="272" t="s">
        <v>581</v>
      </c>
      <c r="D76" s="273" t="s">
        <v>1929</v>
      </c>
      <c r="E76" s="274" t="s">
        <v>2058</v>
      </c>
      <c r="F76" s="275" t="s">
        <v>2002</v>
      </c>
      <c r="G76" s="272" t="s">
        <v>2059</v>
      </c>
      <c r="H76" s="273" t="s">
        <v>2060</v>
      </c>
      <c r="I76" s="273" t="s">
        <v>2061</v>
      </c>
      <c r="J76" s="274" t="s">
        <v>1561</v>
      </c>
      <c r="K76" s="273" t="s">
        <v>2062</v>
      </c>
      <c r="L76" s="273" t="s">
        <v>2063</v>
      </c>
      <c r="M76" s="273" t="s">
        <v>2064</v>
      </c>
      <c r="N76" s="272" t="s">
        <v>1530</v>
      </c>
      <c r="O76" s="273" t="s">
        <v>2065</v>
      </c>
      <c r="P76" s="272" t="s">
        <v>1550</v>
      </c>
      <c r="Q76" s="276" t="s">
        <v>93</v>
      </c>
      <c r="R76" s="277">
        <v>7.0000000000000007E-2</v>
      </c>
      <c r="S76" s="272" t="s">
        <v>1530</v>
      </c>
      <c r="T76" s="278">
        <v>0.25</v>
      </c>
      <c r="U76" s="279"/>
      <c r="V76" s="279"/>
      <c r="W76" s="280"/>
      <c r="X76" s="281"/>
      <c r="Y76" s="321"/>
      <c r="Z76" s="279"/>
      <c r="AA76" s="279"/>
      <c r="AB76" s="280"/>
      <c r="AC76" s="318"/>
      <c r="AD76" s="321"/>
      <c r="AE76" s="279"/>
      <c r="AF76" s="279"/>
      <c r="AG76" s="280"/>
      <c r="AH76" s="281"/>
      <c r="AI76" s="321"/>
      <c r="AJ76" s="279"/>
      <c r="AK76" s="279"/>
      <c r="AL76" s="280"/>
      <c r="AM76" s="281"/>
      <c r="AN76" s="321"/>
      <c r="AO76" s="279"/>
      <c r="AP76" s="279"/>
      <c r="AQ76" s="280"/>
      <c r="AR76" s="282"/>
      <c r="AS76" s="321"/>
      <c r="AT76" s="279"/>
      <c r="AU76" s="279"/>
      <c r="AV76" s="280"/>
      <c r="AW76" s="282"/>
      <c r="AX76" s="321"/>
      <c r="AY76" s="279"/>
      <c r="AZ76" s="279"/>
      <c r="BA76" s="280"/>
      <c r="BB76" s="282"/>
      <c r="BC76" s="321"/>
      <c r="BD76" s="279"/>
      <c r="BE76" s="279"/>
      <c r="BF76" s="280"/>
      <c r="BG76" s="284"/>
      <c r="BH76" s="321"/>
      <c r="BI76" s="279"/>
      <c r="BJ76" s="279"/>
      <c r="BK76" s="280"/>
      <c r="BL76" s="284"/>
      <c r="BM76" s="321"/>
      <c r="BN76" s="279"/>
      <c r="BO76" s="279"/>
      <c r="BP76" s="280"/>
      <c r="BQ76" s="280"/>
      <c r="BR76" s="285"/>
      <c r="BS76" s="283"/>
      <c r="BT76" s="279"/>
      <c r="BU76" s="280"/>
      <c r="BV76" s="280"/>
      <c r="BW76" s="285"/>
      <c r="BX76" s="279"/>
      <c r="BY76" s="279"/>
      <c r="BZ76" s="280"/>
      <c r="CA76" s="280"/>
      <c r="CB76" s="285"/>
      <c r="CC76" s="286"/>
      <c r="CE76" s="288"/>
      <c r="CF76" s="288"/>
      <c r="CG76" s="289"/>
      <c r="CH76" s="289"/>
      <c r="CI76" s="289"/>
      <c r="CJ76" s="289"/>
      <c r="CK76" s="290"/>
    </row>
    <row r="77" spans="1:89" s="287" customFormat="1" ht="348" customHeight="1" x14ac:dyDescent="0.25">
      <c r="B77" s="272" t="s">
        <v>145</v>
      </c>
      <c r="C77" s="272" t="s">
        <v>581</v>
      </c>
      <c r="D77" s="273" t="s">
        <v>1929</v>
      </c>
      <c r="E77" s="274" t="s">
        <v>2066</v>
      </c>
      <c r="F77" s="275" t="s">
        <v>2002</v>
      </c>
      <c r="G77" s="272" t="s">
        <v>2067</v>
      </c>
      <c r="H77" s="273" t="s">
        <v>2068</v>
      </c>
      <c r="I77" s="273" t="s">
        <v>2069</v>
      </c>
      <c r="J77" s="274" t="s">
        <v>1561</v>
      </c>
      <c r="K77" s="273" t="s">
        <v>2070</v>
      </c>
      <c r="L77" s="273" t="s">
        <v>2071</v>
      </c>
      <c r="M77" s="273" t="s">
        <v>2072</v>
      </c>
      <c r="N77" s="272" t="s">
        <v>1530</v>
      </c>
      <c r="O77" s="273" t="s">
        <v>2073</v>
      </c>
      <c r="P77" s="272" t="s">
        <v>1550</v>
      </c>
      <c r="Q77" s="276" t="s">
        <v>158</v>
      </c>
      <c r="R77" s="277">
        <v>0.82</v>
      </c>
      <c r="S77" s="272" t="s">
        <v>1530</v>
      </c>
      <c r="T77" s="278">
        <v>0.85</v>
      </c>
      <c r="U77" s="279"/>
      <c r="V77" s="279"/>
      <c r="W77" s="280"/>
      <c r="X77" s="281"/>
      <c r="Y77" s="321"/>
      <c r="Z77" s="279"/>
      <c r="AA77" s="279"/>
      <c r="AB77" s="280"/>
      <c r="AC77" s="318"/>
      <c r="AD77" s="321"/>
      <c r="AE77" s="279"/>
      <c r="AF77" s="279"/>
      <c r="AG77" s="280"/>
      <c r="AH77" s="281"/>
      <c r="AI77" s="321"/>
      <c r="AJ77" s="279"/>
      <c r="AK77" s="279"/>
      <c r="AL77" s="280"/>
      <c r="AM77" s="282"/>
      <c r="AN77" s="321"/>
      <c r="AO77" s="279"/>
      <c r="AP77" s="279"/>
      <c r="AQ77" s="280"/>
      <c r="AR77" s="282"/>
      <c r="AS77" s="321"/>
      <c r="AT77" s="279"/>
      <c r="AU77" s="279"/>
      <c r="AV77" s="280"/>
      <c r="AW77" s="282"/>
      <c r="AX77" s="321"/>
      <c r="AY77" s="279"/>
      <c r="AZ77" s="279"/>
      <c r="BA77" s="280"/>
      <c r="BB77" s="282"/>
      <c r="BC77" s="321"/>
      <c r="BD77" s="279"/>
      <c r="BE77" s="279"/>
      <c r="BF77" s="280"/>
      <c r="BG77" s="284"/>
      <c r="BH77" s="321"/>
      <c r="BI77" s="279"/>
      <c r="BJ77" s="279"/>
      <c r="BK77" s="280"/>
      <c r="BL77" s="284"/>
      <c r="BM77" s="321"/>
      <c r="BN77" s="279"/>
      <c r="BO77" s="279"/>
      <c r="BP77" s="280"/>
      <c r="BQ77" s="280"/>
      <c r="BR77" s="285"/>
      <c r="BS77" s="283"/>
      <c r="BT77" s="279"/>
      <c r="BU77" s="280"/>
      <c r="BV77" s="280"/>
      <c r="BW77" s="285"/>
      <c r="BX77" s="279"/>
      <c r="BY77" s="279"/>
      <c r="BZ77" s="280"/>
      <c r="CA77" s="280"/>
      <c r="CB77" s="285"/>
      <c r="CC77" s="286"/>
      <c r="CE77" s="288"/>
      <c r="CF77" s="288"/>
      <c r="CG77" s="289"/>
      <c r="CH77" s="289"/>
      <c r="CI77" s="289"/>
      <c r="CJ77" s="289"/>
      <c r="CK77" s="290"/>
    </row>
    <row r="78" spans="1:89" s="421" customFormat="1" ht="220.5" customHeight="1" x14ac:dyDescent="0.2">
      <c r="A78" s="412"/>
      <c r="B78" s="272" t="s">
        <v>145</v>
      </c>
      <c r="C78" s="272" t="s">
        <v>611</v>
      </c>
      <c r="D78" s="273" t="s">
        <v>1929</v>
      </c>
      <c r="E78" s="274" t="s">
        <v>2074</v>
      </c>
      <c r="F78" s="275" t="s">
        <v>1697</v>
      </c>
      <c r="G78" s="272" t="s">
        <v>2075</v>
      </c>
      <c r="H78" s="273" t="s">
        <v>2076</v>
      </c>
      <c r="I78" s="273" t="s">
        <v>2077</v>
      </c>
      <c r="J78" s="274" t="s">
        <v>1561</v>
      </c>
      <c r="K78" s="273" t="s">
        <v>2078</v>
      </c>
      <c r="L78" s="273" t="s">
        <v>2079</v>
      </c>
      <c r="M78" s="273" t="s">
        <v>2080</v>
      </c>
      <c r="N78" s="272" t="s">
        <v>1530</v>
      </c>
      <c r="O78" s="273" t="s">
        <v>2081</v>
      </c>
      <c r="P78" s="272" t="s">
        <v>1532</v>
      </c>
      <c r="Q78" s="276" t="s">
        <v>158</v>
      </c>
      <c r="R78" s="277">
        <v>0.995</v>
      </c>
      <c r="S78" s="272" t="s">
        <v>1530</v>
      </c>
      <c r="T78" s="278">
        <v>1</v>
      </c>
      <c r="U78" s="413"/>
      <c r="V78" s="413"/>
      <c r="W78" s="277"/>
      <c r="X78" s="414"/>
      <c r="Y78" s="414"/>
      <c r="Z78" s="413"/>
      <c r="AA78" s="413"/>
      <c r="AB78" s="277"/>
      <c r="AC78" s="414"/>
      <c r="AD78" s="414"/>
      <c r="AE78" s="413"/>
      <c r="AF78" s="415"/>
      <c r="AG78" s="416"/>
      <c r="AH78" s="414"/>
      <c r="AI78" s="417"/>
      <c r="AJ78" s="413"/>
      <c r="AK78" s="415"/>
      <c r="AL78" s="416"/>
      <c r="AM78" s="414"/>
      <c r="AN78" s="414"/>
      <c r="AO78" s="413"/>
      <c r="AP78" s="415"/>
      <c r="AQ78" s="416"/>
      <c r="AR78" s="414"/>
      <c r="AS78" s="414"/>
      <c r="AT78" s="413"/>
      <c r="AU78" s="415"/>
      <c r="AV78" s="416"/>
      <c r="AW78" s="418"/>
      <c r="AX78" s="414"/>
      <c r="AY78" s="413"/>
      <c r="AZ78" s="413"/>
      <c r="BA78" s="277"/>
      <c r="BB78" s="414"/>
      <c r="BC78" s="414"/>
      <c r="BD78" s="413"/>
      <c r="BE78" s="413"/>
      <c r="BF78" s="277"/>
      <c r="BG78" s="414"/>
      <c r="BH78" s="414"/>
      <c r="BI78" s="415"/>
      <c r="BJ78" s="415"/>
      <c r="BK78" s="416"/>
      <c r="BL78" s="414"/>
      <c r="BM78" s="414"/>
      <c r="BN78" s="413"/>
      <c r="BO78" s="413"/>
      <c r="BP78" s="277"/>
      <c r="BQ78" s="419"/>
      <c r="BR78" s="414"/>
      <c r="BS78" s="413"/>
      <c r="BT78" s="413"/>
      <c r="BU78" s="277"/>
      <c r="BV78" s="419"/>
      <c r="BW78" s="414"/>
      <c r="BX78" s="413"/>
      <c r="BY78" s="413"/>
      <c r="BZ78" s="277"/>
      <c r="CA78" s="419"/>
      <c r="CB78" s="414"/>
      <c r="CC78" s="419"/>
      <c r="CD78" s="412"/>
      <c r="CE78" s="288"/>
      <c r="CF78" s="288"/>
      <c r="CG78" s="289"/>
      <c r="CH78" s="289"/>
      <c r="CI78" s="289"/>
      <c r="CJ78" s="289"/>
      <c r="CK78" s="420"/>
    </row>
    <row r="79" spans="1:89" s="317" customFormat="1" ht="229.5" customHeight="1" x14ac:dyDescent="0.25">
      <c r="B79" s="272" t="s">
        <v>1948</v>
      </c>
      <c r="C79" s="272" t="s">
        <v>299</v>
      </c>
      <c r="D79" s="273" t="s">
        <v>1949</v>
      </c>
      <c r="E79" s="274" t="s">
        <v>2082</v>
      </c>
      <c r="F79" s="275" t="s">
        <v>1970</v>
      </c>
      <c r="G79" s="272" t="s">
        <v>2083</v>
      </c>
      <c r="H79" s="273" t="s">
        <v>2084</v>
      </c>
      <c r="I79" s="273" t="s">
        <v>2085</v>
      </c>
      <c r="J79" s="274" t="s">
        <v>1561</v>
      </c>
      <c r="K79" s="273" t="s">
        <v>2086</v>
      </c>
      <c r="L79" s="273" t="s">
        <v>2087</v>
      </c>
      <c r="M79" s="273" t="s">
        <v>2088</v>
      </c>
      <c r="N79" s="272" t="s">
        <v>1530</v>
      </c>
      <c r="O79" s="273" t="s">
        <v>2089</v>
      </c>
      <c r="P79" s="272" t="s">
        <v>1532</v>
      </c>
      <c r="Q79" s="276" t="s">
        <v>158</v>
      </c>
      <c r="R79" s="277">
        <v>0.3</v>
      </c>
      <c r="S79" s="272" t="s">
        <v>1530</v>
      </c>
      <c r="T79" s="278">
        <v>0.6</v>
      </c>
      <c r="U79" s="296"/>
      <c r="V79" s="296"/>
      <c r="W79" s="299"/>
      <c r="X79" s="282"/>
      <c r="Y79" s="282"/>
      <c r="Z79" s="296"/>
      <c r="AA79" s="296"/>
      <c r="AB79" s="299"/>
      <c r="AC79" s="284"/>
      <c r="AD79" s="282"/>
      <c r="AE79" s="296"/>
      <c r="AF79" s="296"/>
      <c r="AG79" s="280"/>
      <c r="AH79" s="281"/>
      <c r="AI79" s="284"/>
      <c r="AJ79" s="279"/>
      <c r="AK79" s="279"/>
      <c r="AL79" s="280"/>
      <c r="AM79" s="318"/>
      <c r="AN79" s="284"/>
      <c r="AO79" s="283"/>
      <c r="AP79" s="279"/>
      <c r="AQ79" s="318"/>
      <c r="AR79" s="318"/>
      <c r="AS79" s="284"/>
      <c r="AT79" s="279"/>
      <c r="AU79" s="296"/>
      <c r="AV79" s="280"/>
      <c r="AW79" s="284"/>
      <c r="AX79" s="284"/>
      <c r="AY79" s="283"/>
      <c r="AZ79" s="279"/>
      <c r="BA79" s="280"/>
      <c r="BB79" s="284"/>
      <c r="BC79" s="318"/>
      <c r="BD79" s="279"/>
      <c r="BE79" s="279"/>
      <c r="BF79" s="280"/>
      <c r="BG79" s="318"/>
      <c r="BH79" s="318"/>
      <c r="BI79" s="279"/>
      <c r="BJ79" s="296"/>
      <c r="BK79" s="280"/>
      <c r="BL79" s="282"/>
      <c r="BM79" s="284"/>
      <c r="BN79" s="279"/>
      <c r="BO79" s="279"/>
      <c r="BP79" s="280"/>
      <c r="BQ79" s="281"/>
      <c r="BR79" s="282"/>
      <c r="BS79" s="279"/>
      <c r="BT79" s="279"/>
      <c r="BU79" s="280"/>
      <c r="BV79" s="318"/>
      <c r="BW79" s="285"/>
      <c r="BX79" s="279"/>
      <c r="BY79" s="279"/>
      <c r="BZ79" s="280"/>
      <c r="CA79" s="280"/>
      <c r="CB79" s="285"/>
      <c r="CC79" s="286"/>
      <c r="CD79" s="287"/>
      <c r="CE79" s="288"/>
      <c r="CF79" s="288"/>
      <c r="CG79" s="289"/>
      <c r="CH79" s="289"/>
      <c r="CI79" s="289"/>
      <c r="CJ79" s="289"/>
      <c r="CK79" s="290"/>
    </row>
    <row r="80" spans="1:89" s="317" customFormat="1" ht="229.5" customHeight="1" x14ac:dyDescent="0.25">
      <c r="B80" s="272" t="s">
        <v>145</v>
      </c>
      <c r="C80" s="272" t="s">
        <v>299</v>
      </c>
      <c r="D80" s="273" t="s">
        <v>1949</v>
      </c>
      <c r="E80" s="274" t="s">
        <v>2090</v>
      </c>
      <c r="F80" s="275" t="s">
        <v>2091</v>
      </c>
      <c r="G80" s="272" t="s">
        <v>2092</v>
      </c>
      <c r="H80" s="273" t="s">
        <v>2093</v>
      </c>
      <c r="I80" s="273" t="s">
        <v>2094</v>
      </c>
      <c r="J80" s="274" t="s">
        <v>1561</v>
      </c>
      <c r="K80" s="273" t="s">
        <v>2095</v>
      </c>
      <c r="L80" s="273" t="s">
        <v>2096</v>
      </c>
      <c r="M80" s="273" t="s">
        <v>2097</v>
      </c>
      <c r="N80" s="272" t="s">
        <v>1530</v>
      </c>
      <c r="O80" s="273" t="s">
        <v>2098</v>
      </c>
      <c r="P80" s="272" t="s">
        <v>1532</v>
      </c>
      <c r="Q80" s="276" t="s">
        <v>158</v>
      </c>
      <c r="R80" s="277">
        <v>0.49</v>
      </c>
      <c r="S80" s="272" t="s">
        <v>1530</v>
      </c>
      <c r="T80" s="278">
        <v>0.8</v>
      </c>
      <c r="U80" s="296"/>
      <c r="V80" s="296"/>
      <c r="W80" s="299"/>
      <c r="X80" s="282"/>
      <c r="Y80" s="282"/>
      <c r="Z80" s="296"/>
      <c r="AA80" s="296"/>
      <c r="AB80" s="299"/>
      <c r="AC80" s="284"/>
      <c r="AD80" s="282"/>
      <c r="AE80" s="279"/>
      <c r="AF80" s="279"/>
      <c r="AG80" s="280"/>
      <c r="AH80" s="281"/>
      <c r="AI80" s="284"/>
      <c r="AJ80" s="279"/>
      <c r="AK80" s="279"/>
      <c r="AL80" s="280"/>
      <c r="AM80" s="284"/>
      <c r="AN80" s="284"/>
      <c r="AO80" s="283"/>
      <c r="AP80" s="279"/>
      <c r="AQ80" s="284"/>
      <c r="AR80" s="284"/>
      <c r="AS80" s="284"/>
      <c r="AT80" s="279"/>
      <c r="AU80" s="279"/>
      <c r="AV80" s="280"/>
      <c r="AW80" s="284"/>
      <c r="AX80" s="284"/>
      <c r="AY80" s="283"/>
      <c r="AZ80" s="279"/>
      <c r="BA80" s="280"/>
      <c r="BB80" s="284"/>
      <c r="BC80" s="318"/>
      <c r="BD80" s="279"/>
      <c r="BE80" s="279"/>
      <c r="BF80" s="280"/>
      <c r="BG80" s="318"/>
      <c r="BH80" s="318"/>
      <c r="BI80" s="283"/>
      <c r="BJ80" s="279"/>
      <c r="BK80" s="280"/>
      <c r="BL80" s="282"/>
      <c r="BM80" s="284"/>
      <c r="BN80" s="279"/>
      <c r="BO80" s="279"/>
      <c r="BP80" s="281"/>
      <c r="BQ80" s="281"/>
      <c r="BR80" s="422"/>
      <c r="BS80" s="279"/>
      <c r="BT80" s="279"/>
      <c r="BU80" s="280"/>
      <c r="BV80" s="318"/>
      <c r="BW80" s="285"/>
      <c r="BX80" s="279"/>
      <c r="BY80" s="279"/>
      <c r="BZ80" s="280"/>
      <c r="CA80" s="280"/>
      <c r="CB80" s="285"/>
      <c r="CC80" s="286"/>
      <c r="CD80" s="300"/>
      <c r="CE80" s="350"/>
      <c r="CF80" s="350"/>
      <c r="CG80" s="302"/>
      <c r="CH80" s="302"/>
      <c r="CI80" s="302"/>
      <c r="CJ80" s="302"/>
      <c r="CK80" s="301"/>
    </row>
    <row r="81" spans="1:90" s="300" customFormat="1" ht="192" x14ac:dyDescent="0.25">
      <c r="B81" s="272" t="s">
        <v>145</v>
      </c>
      <c r="C81" s="272" t="s">
        <v>850</v>
      </c>
      <c r="D81" s="273" t="s">
        <v>280</v>
      </c>
      <c r="E81" s="274" t="s">
        <v>2099</v>
      </c>
      <c r="F81" s="275" t="s">
        <v>1940</v>
      </c>
      <c r="G81" s="272" t="s">
        <v>2100</v>
      </c>
      <c r="H81" s="273" t="s">
        <v>2101</v>
      </c>
      <c r="I81" s="273" t="s">
        <v>2102</v>
      </c>
      <c r="J81" s="274" t="s">
        <v>1561</v>
      </c>
      <c r="K81" s="273" t="s">
        <v>2103</v>
      </c>
      <c r="L81" s="273" t="s">
        <v>2104</v>
      </c>
      <c r="M81" s="273" t="s">
        <v>2105</v>
      </c>
      <c r="N81" s="272" t="s">
        <v>1821</v>
      </c>
      <c r="O81" s="273" t="s">
        <v>2106</v>
      </c>
      <c r="P81" s="272" t="s">
        <v>1580</v>
      </c>
      <c r="Q81" s="276" t="s">
        <v>158</v>
      </c>
      <c r="R81" s="277">
        <v>0.94</v>
      </c>
      <c r="S81" s="272" t="s">
        <v>1530</v>
      </c>
      <c r="T81" s="278">
        <v>1</v>
      </c>
      <c r="U81" s="279"/>
      <c r="V81" s="279"/>
      <c r="W81" s="280"/>
      <c r="X81" s="285"/>
      <c r="Y81" s="308"/>
      <c r="Z81" s="327"/>
      <c r="AA81" s="327"/>
      <c r="AB81" s="328"/>
      <c r="AC81" s="285"/>
      <c r="AD81" s="285"/>
      <c r="AE81" s="283"/>
      <c r="AF81" s="279"/>
      <c r="AG81" s="280"/>
      <c r="AH81" s="285"/>
      <c r="AI81" s="423"/>
      <c r="AJ81" s="279"/>
      <c r="AK81" s="279"/>
      <c r="AL81" s="280"/>
      <c r="AM81" s="285"/>
      <c r="AN81" s="308"/>
      <c r="AO81" s="283"/>
      <c r="AP81" s="279"/>
      <c r="AQ81" s="280"/>
      <c r="AR81" s="308"/>
      <c r="AS81" s="308"/>
      <c r="AT81" s="279"/>
      <c r="AU81" s="279"/>
      <c r="AV81" s="346"/>
      <c r="AW81" s="285"/>
      <c r="AX81" s="285"/>
      <c r="AY81" s="283"/>
      <c r="AZ81" s="279"/>
      <c r="BA81" s="280"/>
      <c r="BB81" s="424"/>
      <c r="BC81" s="308"/>
      <c r="BD81" s="279"/>
      <c r="BE81" s="279"/>
      <c r="BF81" s="280"/>
      <c r="BG81" s="285"/>
      <c r="BH81" s="423"/>
      <c r="BI81" s="283"/>
      <c r="BJ81" s="279"/>
      <c r="BK81" s="280"/>
      <c r="BL81" s="308"/>
      <c r="BM81" s="308"/>
      <c r="BN81" s="279"/>
      <c r="BO81" s="279"/>
      <c r="BP81" s="280"/>
      <c r="BQ81" s="280"/>
      <c r="BR81" s="285"/>
      <c r="BS81" s="283"/>
      <c r="BT81" s="279"/>
      <c r="BU81" s="280"/>
      <c r="BV81" s="280"/>
      <c r="BW81" s="285"/>
      <c r="BX81" s="279"/>
      <c r="BY81" s="279"/>
      <c r="BZ81" s="280"/>
      <c r="CA81" s="280"/>
      <c r="CB81" s="285"/>
      <c r="CC81" s="286"/>
      <c r="CE81" s="301"/>
      <c r="CF81" s="301"/>
      <c r="CG81" s="302"/>
      <c r="CH81" s="302"/>
      <c r="CI81" s="302"/>
      <c r="CJ81" s="302"/>
      <c r="CK81" s="301"/>
    </row>
    <row r="82" spans="1:90" s="287" customFormat="1" ht="228.75" customHeight="1" x14ac:dyDescent="0.25">
      <c r="B82" s="272" t="s">
        <v>145</v>
      </c>
      <c r="C82" s="272" t="s">
        <v>2107</v>
      </c>
      <c r="D82" s="273" t="s">
        <v>1929</v>
      </c>
      <c r="E82" s="274" t="s">
        <v>2108</v>
      </c>
      <c r="F82" s="275" t="s">
        <v>2109</v>
      </c>
      <c r="G82" s="272" t="s">
        <v>2110</v>
      </c>
      <c r="H82" s="273" t="s">
        <v>2111</v>
      </c>
      <c r="I82" s="273" t="s">
        <v>2112</v>
      </c>
      <c r="J82" s="274" t="s">
        <v>1561</v>
      </c>
      <c r="K82" s="273" t="s">
        <v>2113</v>
      </c>
      <c r="L82" s="273" t="s">
        <v>2114</v>
      </c>
      <c r="M82" s="273" t="s">
        <v>2115</v>
      </c>
      <c r="N82" s="272" t="s">
        <v>1821</v>
      </c>
      <c r="O82" s="273" t="s">
        <v>2116</v>
      </c>
      <c r="P82" s="272" t="s">
        <v>1580</v>
      </c>
      <c r="Q82" s="276" t="s">
        <v>158</v>
      </c>
      <c r="R82" s="277" t="s">
        <v>2117</v>
      </c>
      <c r="S82" s="272" t="s">
        <v>2117</v>
      </c>
      <c r="T82" s="278">
        <v>0.6</v>
      </c>
      <c r="U82" s="279"/>
      <c r="V82" s="279"/>
      <c r="W82" s="280"/>
      <c r="X82" s="308"/>
      <c r="Y82" s="285"/>
      <c r="Z82" s="279"/>
      <c r="AA82" s="279"/>
      <c r="AB82" s="280"/>
      <c r="AC82" s="285"/>
      <c r="AD82" s="344"/>
      <c r="AE82" s="283"/>
      <c r="AF82" s="279"/>
      <c r="AG82" s="280"/>
      <c r="AH82" s="285"/>
      <c r="AI82" s="344"/>
      <c r="AJ82" s="279"/>
      <c r="AK82" s="279"/>
      <c r="AL82" s="280"/>
      <c r="AM82" s="285"/>
      <c r="AN82" s="344"/>
      <c r="AO82" s="283"/>
      <c r="AP82" s="279"/>
      <c r="AQ82" s="280"/>
      <c r="AR82" s="285"/>
      <c r="AS82" s="344"/>
      <c r="AT82" s="279"/>
      <c r="AU82" s="279"/>
      <c r="AV82" s="280"/>
      <c r="AW82" s="285"/>
      <c r="AX82" s="285"/>
      <c r="AY82" s="283"/>
      <c r="AZ82" s="279"/>
      <c r="BA82" s="280"/>
      <c r="BB82" s="308"/>
      <c r="BC82" s="308"/>
      <c r="BD82" s="279"/>
      <c r="BE82" s="279"/>
      <c r="BF82" s="280"/>
      <c r="BG82" s="285"/>
      <c r="BH82" s="344"/>
      <c r="BI82" s="283"/>
      <c r="BJ82" s="279"/>
      <c r="BK82" s="280"/>
      <c r="BL82" s="308"/>
      <c r="BM82" s="308"/>
      <c r="BN82" s="279"/>
      <c r="BO82" s="279"/>
      <c r="BP82" s="280"/>
      <c r="BQ82" s="280"/>
      <c r="BR82" s="285"/>
      <c r="BS82" s="283"/>
      <c r="BT82" s="279"/>
      <c r="BU82" s="280"/>
      <c r="BV82" s="280"/>
      <c r="BW82" s="285"/>
      <c r="BX82" s="279"/>
      <c r="BY82" s="279"/>
      <c r="BZ82" s="280"/>
      <c r="CA82" s="280"/>
      <c r="CB82" s="285"/>
      <c r="CC82" s="286"/>
      <c r="CE82" s="290"/>
      <c r="CF82" s="290"/>
      <c r="CG82" s="289"/>
      <c r="CH82" s="289"/>
      <c r="CI82" s="289"/>
      <c r="CJ82" s="289"/>
      <c r="CK82" s="290"/>
    </row>
    <row r="83" spans="1:90" s="287" customFormat="1" ht="120" x14ac:dyDescent="0.25">
      <c r="B83" s="272" t="s">
        <v>1948</v>
      </c>
      <c r="C83" s="272" t="s">
        <v>2118</v>
      </c>
      <c r="D83" s="273" t="s">
        <v>1929</v>
      </c>
      <c r="E83" s="274" t="s">
        <v>2119</v>
      </c>
      <c r="F83" s="275" t="s">
        <v>2120</v>
      </c>
      <c r="G83" s="272" t="s">
        <v>2121</v>
      </c>
      <c r="H83" s="273" t="s">
        <v>2122</v>
      </c>
      <c r="I83" s="273" t="s">
        <v>2123</v>
      </c>
      <c r="J83" s="274" t="s">
        <v>1561</v>
      </c>
      <c r="K83" s="273" t="s">
        <v>2124</v>
      </c>
      <c r="L83" s="273" t="s">
        <v>2125</v>
      </c>
      <c r="M83" s="273" t="s">
        <v>2126</v>
      </c>
      <c r="N83" s="272" t="s">
        <v>1530</v>
      </c>
      <c r="O83" s="273" t="s">
        <v>2127</v>
      </c>
      <c r="P83" s="272" t="s">
        <v>1550</v>
      </c>
      <c r="Q83" s="276" t="s">
        <v>158</v>
      </c>
      <c r="R83" s="277" t="s">
        <v>1632</v>
      </c>
      <c r="S83" s="272" t="s">
        <v>1530</v>
      </c>
      <c r="T83" s="278">
        <v>1</v>
      </c>
      <c r="U83" s="425"/>
      <c r="V83" s="425"/>
      <c r="W83" s="426"/>
      <c r="X83" s="424"/>
      <c r="Y83" s="423"/>
      <c r="Z83" s="425"/>
      <c r="AA83" s="425"/>
      <c r="AB83" s="426"/>
      <c r="AC83" s="424"/>
      <c r="AD83" s="423"/>
      <c r="AE83" s="283"/>
      <c r="AF83" s="279"/>
      <c r="AG83" s="280"/>
      <c r="AH83" s="424"/>
      <c r="AI83" s="423"/>
      <c r="AJ83" s="283"/>
      <c r="AK83" s="279"/>
      <c r="AL83" s="280"/>
      <c r="AM83" s="424"/>
      <c r="AN83" s="423"/>
      <c r="AO83" s="283"/>
      <c r="AP83" s="279"/>
      <c r="AQ83" s="280"/>
      <c r="AR83" s="424"/>
      <c r="AS83" s="423"/>
      <c r="AT83" s="283"/>
      <c r="AU83" s="279"/>
      <c r="AV83" s="280"/>
      <c r="AW83" s="424"/>
      <c r="AX83" s="423"/>
      <c r="AY83" s="283"/>
      <c r="AZ83" s="279"/>
      <c r="BA83" s="280"/>
      <c r="BB83" s="424"/>
      <c r="BC83" s="423"/>
      <c r="BD83" s="283"/>
      <c r="BE83" s="279"/>
      <c r="BF83" s="280"/>
      <c r="BG83" s="424"/>
      <c r="BH83" s="423"/>
      <c r="BI83" s="283"/>
      <c r="BJ83" s="279"/>
      <c r="BK83" s="280"/>
      <c r="BL83" s="281"/>
      <c r="BM83" s="281"/>
      <c r="BN83" s="279"/>
      <c r="BO83" s="279"/>
      <c r="BP83" s="280"/>
      <c r="BQ83" s="281"/>
      <c r="BR83" s="285"/>
      <c r="BS83" s="283"/>
      <c r="BT83" s="279"/>
      <c r="BU83" s="280"/>
      <c r="BV83" s="281"/>
      <c r="BW83" s="285"/>
      <c r="BX83" s="279"/>
      <c r="BY83" s="279"/>
      <c r="BZ83" s="280"/>
      <c r="CA83" s="313"/>
      <c r="CB83" s="285"/>
      <c r="CC83" s="313"/>
      <c r="CE83" s="324"/>
      <c r="CF83" s="324"/>
      <c r="CG83" s="289"/>
      <c r="CH83" s="289"/>
      <c r="CI83" s="289"/>
      <c r="CJ83" s="289"/>
      <c r="CK83" s="290"/>
    </row>
    <row r="84" spans="1:90" s="287" customFormat="1" ht="252" customHeight="1" x14ac:dyDescent="0.25">
      <c r="B84" s="272" t="s">
        <v>145</v>
      </c>
      <c r="C84" s="272" t="s">
        <v>546</v>
      </c>
      <c r="D84" s="273" t="s">
        <v>1929</v>
      </c>
      <c r="E84" s="274" t="s">
        <v>2128</v>
      </c>
      <c r="F84" s="275" t="s">
        <v>2129</v>
      </c>
      <c r="G84" s="272" t="s">
        <v>2130</v>
      </c>
      <c r="H84" s="273" t="s">
        <v>2131</v>
      </c>
      <c r="I84" s="273" t="s">
        <v>2132</v>
      </c>
      <c r="J84" s="274" t="s">
        <v>1526</v>
      </c>
      <c r="K84" s="273" t="s">
        <v>2133</v>
      </c>
      <c r="L84" s="273" t="s">
        <v>2134</v>
      </c>
      <c r="M84" s="273" t="s">
        <v>2135</v>
      </c>
      <c r="N84" s="272" t="s">
        <v>1530</v>
      </c>
      <c r="O84" s="273" t="s">
        <v>2136</v>
      </c>
      <c r="P84" s="272" t="s">
        <v>1532</v>
      </c>
      <c r="Q84" s="276" t="s">
        <v>158</v>
      </c>
      <c r="R84" s="277">
        <v>0.95</v>
      </c>
      <c r="S84" s="272" t="s">
        <v>1530</v>
      </c>
      <c r="T84" s="278">
        <v>0.98</v>
      </c>
      <c r="U84" s="279"/>
      <c r="V84" s="279"/>
      <c r="W84" s="280"/>
      <c r="X84" s="281"/>
      <c r="Y84" s="427"/>
      <c r="Z84" s="326"/>
      <c r="AA84" s="326"/>
      <c r="AB84" s="318"/>
      <c r="AC84" s="281"/>
      <c r="AD84" s="427"/>
      <c r="AE84" s="283"/>
      <c r="AF84" s="279"/>
      <c r="AG84" s="280"/>
      <c r="AH84" s="281"/>
      <c r="AI84" s="427"/>
      <c r="AJ84" s="279"/>
      <c r="AK84" s="279"/>
      <c r="AL84" s="280"/>
      <c r="AM84" s="281"/>
      <c r="AN84" s="427"/>
      <c r="AO84" s="279"/>
      <c r="AP84" s="279"/>
      <c r="AQ84" s="280"/>
      <c r="AR84" s="281"/>
      <c r="AS84" s="343"/>
      <c r="AT84" s="279"/>
      <c r="AU84" s="325"/>
      <c r="AV84" s="280"/>
      <c r="AW84" s="281"/>
      <c r="AX84" s="281"/>
      <c r="AY84" s="279"/>
      <c r="AZ84" s="325"/>
      <c r="BA84" s="280"/>
      <c r="BB84" s="281"/>
      <c r="BC84" s="281"/>
      <c r="BD84" s="279"/>
      <c r="BE84" s="279"/>
      <c r="BF84" s="280"/>
      <c r="BG84" s="281"/>
      <c r="BH84" s="281"/>
      <c r="BI84" s="428"/>
      <c r="BJ84" s="279"/>
      <c r="BK84" s="280"/>
      <c r="BL84" s="429"/>
      <c r="BM84" s="281"/>
      <c r="BN84" s="279"/>
      <c r="BO84" s="279"/>
      <c r="BP84" s="280"/>
      <c r="BQ84" s="284"/>
      <c r="BR84" s="284"/>
      <c r="BS84" s="283"/>
      <c r="BT84" s="279"/>
      <c r="BU84" s="280"/>
      <c r="BV84" s="284"/>
      <c r="BW84" s="343"/>
      <c r="BX84" s="279"/>
      <c r="BY84" s="279"/>
      <c r="BZ84" s="280"/>
      <c r="CA84" s="295"/>
      <c r="CB84" s="285"/>
      <c r="CC84" s="284"/>
      <c r="CE84" s="290"/>
      <c r="CF84" s="290"/>
      <c r="CG84" s="289"/>
      <c r="CH84" s="289"/>
      <c r="CI84" s="302"/>
      <c r="CJ84" s="289"/>
      <c r="CK84" s="290"/>
    </row>
    <row r="85" spans="1:90" s="287" customFormat="1" ht="276" x14ac:dyDescent="0.25">
      <c r="B85" s="272" t="s">
        <v>145</v>
      </c>
      <c r="C85" s="272" t="s">
        <v>2137</v>
      </c>
      <c r="D85" s="273" t="s">
        <v>1929</v>
      </c>
      <c r="E85" s="274" t="s">
        <v>2138</v>
      </c>
      <c r="F85" s="275" t="s">
        <v>1864</v>
      </c>
      <c r="G85" s="272" t="s">
        <v>2139</v>
      </c>
      <c r="H85" s="273" t="s">
        <v>2140</v>
      </c>
      <c r="I85" s="273" t="s">
        <v>2141</v>
      </c>
      <c r="J85" s="274" t="s">
        <v>1526</v>
      </c>
      <c r="K85" s="273" t="s">
        <v>2142</v>
      </c>
      <c r="L85" s="273" t="s">
        <v>2143</v>
      </c>
      <c r="M85" s="273" t="s">
        <v>2144</v>
      </c>
      <c r="N85" s="272" t="s">
        <v>1530</v>
      </c>
      <c r="O85" s="273" t="s">
        <v>2145</v>
      </c>
      <c r="P85" s="272" t="s">
        <v>1532</v>
      </c>
      <c r="Q85" s="276" t="s">
        <v>158</v>
      </c>
      <c r="R85" s="277">
        <v>0.59</v>
      </c>
      <c r="S85" s="272" t="s">
        <v>1530</v>
      </c>
      <c r="T85" s="278">
        <v>0.7</v>
      </c>
      <c r="U85" s="279"/>
      <c r="V85" s="279"/>
      <c r="W85" s="280"/>
      <c r="X85" s="281"/>
      <c r="Y85" s="427"/>
      <c r="Z85" s="326"/>
      <c r="AA85" s="326"/>
      <c r="AB85" s="318"/>
      <c r="AC85" s="281"/>
      <c r="AD85" s="427"/>
      <c r="AE85" s="279"/>
      <c r="AF85" s="279"/>
      <c r="AG85" s="280"/>
      <c r="AH85" s="281"/>
      <c r="AI85" s="427"/>
      <c r="AJ85" s="279"/>
      <c r="AK85" s="279"/>
      <c r="AL85" s="280"/>
      <c r="AM85" s="281"/>
      <c r="AN85" s="427"/>
      <c r="AO85" s="279"/>
      <c r="AP85" s="279"/>
      <c r="AQ85" s="280"/>
      <c r="AR85" s="281"/>
      <c r="AS85" s="343"/>
      <c r="AT85" s="279"/>
      <c r="AU85" s="325"/>
      <c r="AV85" s="280"/>
      <c r="AW85" s="281"/>
      <c r="AX85" s="281"/>
      <c r="AY85" s="279"/>
      <c r="AZ85" s="325"/>
      <c r="BA85" s="280"/>
      <c r="BB85" s="281"/>
      <c r="BC85" s="281"/>
      <c r="BD85" s="279"/>
      <c r="BE85" s="279"/>
      <c r="BF85" s="280"/>
      <c r="BG85" s="281"/>
      <c r="BH85" s="281"/>
      <c r="BI85" s="428"/>
      <c r="BJ85" s="356"/>
      <c r="BK85" s="280"/>
      <c r="BL85" s="358"/>
      <c r="BM85" s="281"/>
      <c r="BN85" s="279"/>
      <c r="BO85" s="279"/>
      <c r="BP85" s="280"/>
      <c r="BQ85" s="284"/>
      <c r="BR85" s="284"/>
      <c r="BS85" s="283"/>
      <c r="BT85" s="279"/>
      <c r="BU85" s="280"/>
      <c r="BV85" s="284"/>
      <c r="BW85" s="343"/>
      <c r="BX85" s="279"/>
      <c r="BY85" s="279"/>
      <c r="BZ85" s="280"/>
      <c r="CA85" s="284"/>
      <c r="CB85" s="285"/>
      <c r="CC85" s="284"/>
      <c r="CE85" s="290"/>
      <c r="CF85" s="290"/>
      <c r="CG85" s="289"/>
      <c r="CH85" s="289"/>
      <c r="CI85" s="302"/>
      <c r="CJ85" s="289"/>
      <c r="CK85" s="290"/>
    </row>
    <row r="86" spans="1:90" s="287" customFormat="1" ht="249" customHeight="1" x14ac:dyDescent="0.25">
      <c r="B86" s="272" t="s">
        <v>145</v>
      </c>
      <c r="C86" s="272" t="s">
        <v>546</v>
      </c>
      <c r="D86" s="273" t="s">
        <v>1949</v>
      </c>
      <c r="E86" s="274" t="s">
        <v>2146</v>
      </c>
      <c r="F86" s="275" t="s">
        <v>2147</v>
      </c>
      <c r="G86" s="272" t="s">
        <v>2148</v>
      </c>
      <c r="H86" s="273" t="s">
        <v>2149</v>
      </c>
      <c r="I86" s="273" t="s">
        <v>2150</v>
      </c>
      <c r="J86" s="274" t="s">
        <v>1526</v>
      </c>
      <c r="K86" s="273" t="s">
        <v>2151</v>
      </c>
      <c r="L86" s="273" t="s">
        <v>2152</v>
      </c>
      <c r="M86" s="273" t="s">
        <v>2153</v>
      </c>
      <c r="N86" s="272" t="s">
        <v>1530</v>
      </c>
      <c r="O86" s="273" t="s">
        <v>2154</v>
      </c>
      <c r="P86" s="272" t="s">
        <v>1580</v>
      </c>
      <c r="Q86" s="276" t="s">
        <v>93</v>
      </c>
      <c r="R86" s="277">
        <v>0.6</v>
      </c>
      <c r="S86" s="272" t="s">
        <v>1530</v>
      </c>
      <c r="T86" s="278">
        <v>0.6</v>
      </c>
      <c r="U86" s="279"/>
      <c r="V86" s="279"/>
      <c r="W86" s="280"/>
      <c r="X86" s="281"/>
      <c r="Y86" s="427"/>
      <c r="Z86" s="326"/>
      <c r="AA86" s="326"/>
      <c r="AB86" s="318"/>
      <c r="AC86" s="281"/>
      <c r="AD86" s="427"/>
      <c r="AE86" s="281"/>
      <c r="AF86" s="279"/>
      <c r="AG86" s="280"/>
      <c r="AH86" s="281"/>
      <c r="AI86" s="427"/>
      <c r="AJ86" s="279"/>
      <c r="AK86" s="279"/>
      <c r="AL86" s="280"/>
      <c r="AM86" s="281"/>
      <c r="AN86" s="427"/>
      <c r="AO86" s="279"/>
      <c r="AP86" s="279"/>
      <c r="AQ86" s="280"/>
      <c r="AR86" s="281"/>
      <c r="AS86" s="343"/>
      <c r="AT86" s="283"/>
      <c r="AU86" s="325"/>
      <c r="AV86" s="280"/>
      <c r="AW86" s="281"/>
      <c r="AX86" s="318"/>
      <c r="AY86" s="283"/>
      <c r="AZ86" s="325"/>
      <c r="BA86" s="280"/>
      <c r="BB86" s="281"/>
      <c r="BC86" s="281"/>
      <c r="BD86" s="279"/>
      <c r="BE86" s="279"/>
      <c r="BF86" s="280"/>
      <c r="BG86" s="281"/>
      <c r="BH86" s="281"/>
      <c r="BI86" s="281"/>
      <c r="BJ86" s="356"/>
      <c r="BK86" s="280"/>
      <c r="BL86" s="358"/>
      <c r="BM86" s="281"/>
      <c r="BN86" s="279"/>
      <c r="BO86" s="279"/>
      <c r="BP86" s="280"/>
      <c r="BQ86" s="284"/>
      <c r="BR86" s="284"/>
      <c r="BS86" s="283"/>
      <c r="BT86" s="279"/>
      <c r="BU86" s="280"/>
      <c r="BV86" s="284"/>
      <c r="BW86" s="343"/>
      <c r="BX86" s="279"/>
      <c r="BY86" s="279"/>
      <c r="BZ86" s="280"/>
      <c r="CA86" s="284"/>
      <c r="CB86" s="285"/>
      <c r="CC86" s="284"/>
      <c r="CE86" s="290"/>
      <c r="CF86" s="290"/>
      <c r="CG86" s="289"/>
      <c r="CH86" s="289"/>
      <c r="CI86" s="302"/>
      <c r="CJ86" s="289"/>
      <c r="CK86" s="290"/>
    </row>
    <row r="87" spans="1:90" s="287" customFormat="1" ht="108" x14ac:dyDescent="0.25">
      <c r="B87" s="272" t="s">
        <v>145</v>
      </c>
      <c r="C87" s="272" t="s">
        <v>546</v>
      </c>
      <c r="D87" s="273" t="s">
        <v>1929</v>
      </c>
      <c r="E87" s="274" t="s">
        <v>2155</v>
      </c>
      <c r="F87" s="275" t="s">
        <v>2147</v>
      </c>
      <c r="G87" s="272" t="s">
        <v>2156</v>
      </c>
      <c r="H87" s="273" t="s">
        <v>2157</v>
      </c>
      <c r="I87" s="273" t="s">
        <v>2158</v>
      </c>
      <c r="J87" s="274" t="s">
        <v>1526</v>
      </c>
      <c r="K87" s="273" t="s">
        <v>2159</v>
      </c>
      <c r="L87" s="273" t="s">
        <v>2160</v>
      </c>
      <c r="M87" s="273" t="s">
        <v>2161</v>
      </c>
      <c r="N87" s="272" t="s">
        <v>1530</v>
      </c>
      <c r="O87" s="273" t="s">
        <v>2162</v>
      </c>
      <c r="P87" s="272" t="s">
        <v>1631</v>
      </c>
      <c r="Q87" s="276" t="s">
        <v>93</v>
      </c>
      <c r="R87" s="277">
        <v>0.35</v>
      </c>
      <c r="S87" s="272" t="s">
        <v>1530</v>
      </c>
      <c r="T87" s="278">
        <v>0.9</v>
      </c>
      <c r="U87" s="279"/>
      <c r="V87" s="279"/>
      <c r="W87" s="280"/>
      <c r="X87" s="282"/>
      <c r="Y87" s="427"/>
      <c r="Z87" s="326"/>
      <c r="AA87" s="326"/>
      <c r="AB87" s="318"/>
      <c r="AC87" s="281"/>
      <c r="AD87" s="427"/>
      <c r="AE87" s="281"/>
      <c r="AF87" s="281"/>
      <c r="AG87" s="280"/>
      <c r="AH87" s="281"/>
      <c r="AI87" s="427"/>
      <c r="AJ87" s="279"/>
      <c r="AK87" s="279"/>
      <c r="AL87" s="280"/>
      <c r="AM87" s="281"/>
      <c r="AN87" s="427"/>
      <c r="AO87" s="279"/>
      <c r="AP87" s="279"/>
      <c r="AQ87" s="280"/>
      <c r="AR87" s="281"/>
      <c r="AS87" s="343"/>
      <c r="AT87" s="279"/>
      <c r="AU87" s="279"/>
      <c r="AV87" s="280"/>
      <c r="AW87" s="281"/>
      <c r="AX87" s="318"/>
      <c r="AY87" s="283"/>
      <c r="AZ87" s="325"/>
      <c r="BA87" s="280"/>
      <c r="BB87" s="281"/>
      <c r="BC87" s="281"/>
      <c r="BD87" s="279"/>
      <c r="BE87" s="279"/>
      <c r="BF87" s="280"/>
      <c r="BG87" s="281"/>
      <c r="BH87" s="281"/>
      <c r="BI87" s="430"/>
      <c r="BJ87" s="430"/>
      <c r="BK87" s="280"/>
      <c r="BL87" s="431"/>
      <c r="BM87" s="281"/>
      <c r="BN87" s="279"/>
      <c r="BO87" s="279"/>
      <c r="BP87" s="280"/>
      <c r="BQ87" s="284"/>
      <c r="BR87" s="284"/>
      <c r="BS87" s="283"/>
      <c r="BT87" s="279"/>
      <c r="BU87" s="280"/>
      <c r="BV87" s="284"/>
      <c r="BW87" s="343"/>
      <c r="BX87" s="279"/>
      <c r="BY87" s="279"/>
      <c r="BZ87" s="280"/>
      <c r="CA87" s="284"/>
      <c r="CB87" s="285"/>
      <c r="CC87" s="284"/>
      <c r="CE87" s="290"/>
      <c r="CF87" s="290"/>
      <c r="CG87" s="289"/>
      <c r="CH87" s="289"/>
      <c r="CI87" s="289"/>
      <c r="CJ87" s="289"/>
      <c r="CK87" s="290"/>
    </row>
    <row r="88" spans="1:90" s="287" customFormat="1" ht="108" x14ac:dyDescent="0.25">
      <c r="B88" s="272" t="s">
        <v>2163</v>
      </c>
      <c r="C88" s="272" t="s">
        <v>2137</v>
      </c>
      <c r="D88" s="273" t="s">
        <v>1929</v>
      </c>
      <c r="E88" s="274" t="s">
        <v>2164</v>
      </c>
      <c r="F88" s="275" t="s">
        <v>2147</v>
      </c>
      <c r="G88" s="272" t="s">
        <v>2165</v>
      </c>
      <c r="H88" s="273" t="s">
        <v>2166</v>
      </c>
      <c r="I88" s="273" t="s">
        <v>2167</v>
      </c>
      <c r="J88" s="274" t="s">
        <v>1537</v>
      </c>
      <c r="K88" s="273" t="s">
        <v>2168</v>
      </c>
      <c r="L88" s="273" t="s">
        <v>2169</v>
      </c>
      <c r="M88" s="273" t="s">
        <v>2170</v>
      </c>
      <c r="N88" s="272" t="s">
        <v>1530</v>
      </c>
      <c r="O88" s="273" t="s">
        <v>2171</v>
      </c>
      <c r="P88" s="272" t="s">
        <v>1631</v>
      </c>
      <c r="Q88" s="276" t="s">
        <v>93</v>
      </c>
      <c r="R88" s="277">
        <v>0.36</v>
      </c>
      <c r="S88" s="272" t="s">
        <v>1530</v>
      </c>
      <c r="T88" s="278">
        <v>0.67</v>
      </c>
      <c r="U88" s="279"/>
      <c r="V88" s="279"/>
      <c r="W88" s="280"/>
      <c r="X88" s="282"/>
      <c r="Y88" s="427"/>
      <c r="Z88" s="326"/>
      <c r="AA88" s="326"/>
      <c r="AB88" s="318"/>
      <c r="AC88" s="281"/>
      <c r="AD88" s="427"/>
      <c r="AE88" s="281"/>
      <c r="AF88" s="279"/>
      <c r="AG88" s="280"/>
      <c r="AH88" s="281"/>
      <c r="AI88" s="427"/>
      <c r="AJ88" s="279"/>
      <c r="AK88" s="279"/>
      <c r="AL88" s="280"/>
      <c r="AM88" s="281"/>
      <c r="AN88" s="427"/>
      <c r="AO88" s="279"/>
      <c r="AP88" s="279"/>
      <c r="AQ88" s="280"/>
      <c r="AR88" s="281"/>
      <c r="AS88" s="343"/>
      <c r="AT88" s="279"/>
      <c r="AU88" s="279"/>
      <c r="AV88" s="280"/>
      <c r="AW88" s="281"/>
      <c r="AX88" s="318"/>
      <c r="AY88" s="283"/>
      <c r="AZ88" s="325"/>
      <c r="BA88" s="280"/>
      <c r="BB88" s="281"/>
      <c r="BC88" s="281"/>
      <c r="BD88" s="279"/>
      <c r="BE88" s="279"/>
      <c r="BF88" s="280"/>
      <c r="BG88" s="281"/>
      <c r="BH88" s="281"/>
      <c r="BI88" s="279"/>
      <c r="BJ88" s="279"/>
      <c r="BK88" s="280"/>
      <c r="BL88" s="318"/>
      <c r="BM88" s="281"/>
      <c r="BN88" s="279"/>
      <c r="BO88" s="279"/>
      <c r="BP88" s="280"/>
      <c r="BQ88" s="284"/>
      <c r="BR88" s="284"/>
      <c r="BS88" s="283"/>
      <c r="BT88" s="279"/>
      <c r="BU88" s="280"/>
      <c r="BV88" s="284"/>
      <c r="BW88" s="343"/>
      <c r="BX88" s="279"/>
      <c r="BY88" s="279"/>
      <c r="BZ88" s="280"/>
      <c r="CA88" s="284"/>
      <c r="CB88" s="285"/>
      <c r="CC88" s="284"/>
      <c r="CE88" s="290"/>
      <c r="CF88" s="290"/>
      <c r="CG88" s="289"/>
      <c r="CH88" s="289"/>
      <c r="CI88" s="289"/>
      <c r="CJ88" s="289"/>
      <c r="CK88" s="290"/>
    </row>
    <row r="89" spans="1:90" s="287" customFormat="1" ht="144" x14ac:dyDescent="0.25">
      <c r="B89" s="272" t="s">
        <v>145</v>
      </c>
      <c r="C89" s="272" t="s">
        <v>636</v>
      </c>
      <c r="D89" s="273" t="s">
        <v>1949</v>
      </c>
      <c r="E89" s="274" t="s">
        <v>2172</v>
      </c>
      <c r="F89" s="275" t="s">
        <v>2173</v>
      </c>
      <c r="G89" s="272" t="s">
        <v>2174</v>
      </c>
      <c r="H89" s="273" t="s">
        <v>2175</v>
      </c>
      <c r="I89" s="273" t="s">
        <v>2176</v>
      </c>
      <c r="J89" s="274" t="s">
        <v>1561</v>
      </c>
      <c r="K89" s="273" t="s">
        <v>2177</v>
      </c>
      <c r="L89" s="273" t="s">
        <v>2178</v>
      </c>
      <c r="M89" s="273" t="s">
        <v>2179</v>
      </c>
      <c r="N89" s="272" t="s">
        <v>1530</v>
      </c>
      <c r="O89" s="273" t="s">
        <v>2180</v>
      </c>
      <c r="P89" s="272" t="s">
        <v>1532</v>
      </c>
      <c r="Q89" s="276" t="s">
        <v>158</v>
      </c>
      <c r="R89" s="277">
        <v>1</v>
      </c>
      <c r="S89" s="272" t="s">
        <v>1530</v>
      </c>
      <c r="T89" s="278">
        <v>1</v>
      </c>
      <c r="U89" s="279"/>
      <c r="V89" s="279"/>
      <c r="W89" s="280"/>
      <c r="X89" s="281"/>
      <c r="Y89" s="281"/>
      <c r="Z89" s="279"/>
      <c r="AA89" s="279"/>
      <c r="AB89" s="280"/>
      <c r="AC89" s="318"/>
      <c r="AD89" s="318"/>
      <c r="AE89" s="283"/>
      <c r="AF89" s="279"/>
      <c r="AG89" s="280"/>
      <c r="AH89" s="432"/>
      <c r="AI89" s="318"/>
      <c r="AJ89" s="279"/>
      <c r="AK89" s="279"/>
      <c r="AL89" s="280"/>
      <c r="AM89" s="318"/>
      <c r="AN89" s="318"/>
      <c r="AO89" s="283"/>
      <c r="AP89" s="279"/>
      <c r="AQ89" s="280"/>
      <c r="AR89" s="318"/>
      <c r="AS89" s="318"/>
      <c r="AT89" s="367"/>
      <c r="AU89" s="367"/>
      <c r="AV89" s="276"/>
      <c r="AW89" s="318"/>
      <c r="AX89" s="318"/>
      <c r="AY89" s="283"/>
      <c r="AZ89" s="279"/>
      <c r="BA89" s="280"/>
      <c r="BB89" s="318"/>
      <c r="BC89" s="318"/>
      <c r="BD89" s="279"/>
      <c r="BE89" s="279"/>
      <c r="BF89" s="280"/>
      <c r="BG89" s="318"/>
      <c r="BH89" s="318"/>
      <c r="BI89" s="283"/>
      <c r="BJ89" s="279"/>
      <c r="BK89" s="280"/>
      <c r="BL89" s="318"/>
      <c r="BM89" s="318"/>
      <c r="BN89" s="279"/>
      <c r="BO89" s="279"/>
      <c r="BP89" s="280"/>
      <c r="BQ89" s="433"/>
      <c r="BR89" s="318"/>
      <c r="BS89" s="283"/>
      <c r="BT89" s="279"/>
      <c r="BU89" s="280"/>
      <c r="BV89" s="433"/>
      <c r="BW89" s="318"/>
      <c r="BX89" s="279"/>
      <c r="BY89" s="279"/>
      <c r="BZ89" s="280"/>
      <c r="CA89" s="318"/>
      <c r="CB89" s="318"/>
      <c r="CC89" s="318"/>
      <c r="CE89" s="290"/>
      <c r="CF89" s="290"/>
      <c r="CG89" s="289"/>
      <c r="CH89" s="289"/>
      <c r="CI89" s="289"/>
      <c r="CJ89" s="289"/>
      <c r="CK89" s="290"/>
    </row>
    <row r="90" spans="1:90" customFormat="1" ht="220.5" customHeight="1" x14ac:dyDescent="0.25">
      <c r="A90" s="412"/>
      <c r="B90" s="272" t="s">
        <v>145</v>
      </c>
      <c r="C90" s="272" t="s">
        <v>572</v>
      </c>
      <c r="D90" s="273" t="s">
        <v>1929</v>
      </c>
      <c r="E90" s="274" t="s">
        <v>2181</v>
      </c>
      <c r="F90" s="275" t="s">
        <v>2120</v>
      </c>
      <c r="G90" s="272" t="s">
        <v>2182</v>
      </c>
      <c r="H90" s="273" t="s">
        <v>2183</v>
      </c>
      <c r="I90" s="273" t="s">
        <v>2184</v>
      </c>
      <c r="J90" s="274" t="s">
        <v>1561</v>
      </c>
      <c r="K90" s="273" t="s">
        <v>2185</v>
      </c>
      <c r="L90" s="273" t="s">
        <v>2186</v>
      </c>
      <c r="M90" s="273" t="s">
        <v>2187</v>
      </c>
      <c r="N90" s="272" t="s">
        <v>1530</v>
      </c>
      <c r="O90" s="273" t="s">
        <v>2188</v>
      </c>
      <c r="P90" s="272" t="s">
        <v>1550</v>
      </c>
      <c r="Q90" s="276" t="s">
        <v>158</v>
      </c>
      <c r="R90" s="277">
        <v>1</v>
      </c>
      <c r="S90" s="272" t="s">
        <v>1530</v>
      </c>
      <c r="T90" s="278">
        <v>0.95</v>
      </c>
      <c r="U90" s="434"/>
      <c r="V90" s="423"/>
      <c r="W90" s="306"/>
      <c r="X90" s="434"/>
      <c r="Y90" s="423"/>
      <c r="Z90" s="434"/>
      <c r="AA90" s="423"/>
      <c r="AB90" s="299"/>
      <c r="AC90" s="434"/>
      <c r="AD90" s="423"/>
      <c r="AE90" s="296"/>
      <c r="AF90" s="296"/>
      <c r="AG90" s="299"/>
      <c r="AH90" s="335"/>
      <c r="AI90" s="423"/>
      <c r="AJ90" s="435"/>
      <c r="AK90" s="435"/>
      <c r="AL90" s="436"/>
      <c r="AM90" s="437"/>
      <c r="AN90" s="438"/>
      <c r="AO90" s="439"/>
      <c r="AP90" s="439"/>
      <c r="AQ90" s="440"/>
      <c r="AR90" s="437"/>
      <c r="AS90" s="438"/>
      <c r="AT90" s="441"/>
      <c r="AU90" s="441"/>
      <c r="AV90" s="442"/>
      <c r="AW90" s="437"/>
      <c r="AX90" s="443"/>
      <c r="AY90" s="441"/>
      <c r="AZ90" s="441"/>
      <c r="BA90" s="277"/>
      <c r="BB90" s="437"/>
      <c r="BC90" s="443"/>
      <c r="BD90" s="394"/>
      <c r="BE90" s="371"/>
      <c r="BF90" s="372"/>
      <c r="BG90" s="443"/>
      <c r="BH90" s="443"/>
      <c r="BI90" s="444"/>
      <c r="BJ90" s="441"/>
      <c r="BK90" s="372"/>
      <c r="BL90" s="437"/>
      <c r="BM90" s="443"/>
      <c r="BN90" s="445"/>
      <c r="BO90" s="446"/>
      <c r="BP90" s="447"/>
      <c r="BQ90" s="434"/>
      <c r="BR90" s="448"/>
      <c r="BS90" s="449"/>
      <c r="BT90" s="449"/>
      <c r="BU90" s="450"/>
      <c r="BV90" s="434"/>
      <c r="BW90" s="448"/>
      <c r="BX90" s="413"/>
      <c r="BY90" s="413"/>
      <c r="BZ90" s="277"/>
      <c r="CA90" s="451"/>
      <c r="CB90" s="434"/>
      <c r="CC90" s="335"/>
      <c r="CD90" s="412"/>
      <c r="CE90" s="452"/>
      <c r="CF90" s="452"/>
      <c r="CG90" s="453"/>
      <c r="CH90" s="453"/>
      <c r="CI90" s="453"/>
      <c r="CJ90" s="453"/>
      <c r="CK90" s="290"/>
    </row>
    <row r="91" spans="1:90" customFormat="1" ht="220.5" customHeight="1" x14ac:dyDescent="0.25">
      <c r="A91" s="412"/>
      <c r="B91" s="272" t="s">
        <v>145</v>
      </c>
      <c r="C91" s="272" t="s">
        <v>572</v>
      </c>
      <c r="D91" s="273" t="s">
        <v>1929</v>
      </c>
      <c r="E91" s="274" t="s">
        <v>2189</v>
      </c>
      <c r="F91" s="275" t="s">
        <v>2120</v>
      </c>
      <c r="G91" s="272" t="s">
        <v>2190</v>
      </c>
      <c r="H91" s="273" t="s">
        <v>2191</v>
      </c>
      <c r="I91" s="273" t="s">
        <v>2192</v>
      </c>
      <c r="J91" s="274" t="s">
        <v>1561</v>
      </c>
      <c r="K91" s="273" t="s">
        <v>2193</v>
      </c>
      <c r="L91" s="273" t="s">
        <v>2194</v>
      </c>
      <c r="M91" s="273" t="s">
        <v>2195</v>
      </c>
      <c r="N91" s="272" t="s">
        <v>1530</v>
      </c>
      <c r="O91" s="273" t="s">
        <v>2196</v>
      </c>
      <c r="P91" s="272" t="s">
        <v>1550</v>
      </c>
      <c r="Q91" s="276" t="s">
        <v>158</v>
      </c>
      <c r="R91" s="277">
        <v>1</v>
      </c>
      <c r="S91" s="272" t="s">
        <v>1530</v>
      </c>
      <c r="T91" s="278">
        <v>0.97</v>
      </c>
      <c r="U91" s="306"/>
      <c r="V91" s="306"/>
      <c r="W91" s="299"/>
      <c r="X91" s="434"/>
      <c r="Y91" s="423"/>
      <c r="Z91" s="306"/>
      <c r="AA91" s="306"/>
      <c r="AB91" s="299"/>
      <c r="AC91" s="434"/>
      <c r="AD91" s="423"/>
      <c r="AE91" s="296"/>
      <c r="AF91" s="296"/>
      <c r="AG91" s="299"/>
      <c r="AH91" s="335"/>
      <c r="AI91" s="423"/>
      <c r="AJ91" s="435"/>
      <c r="AK91" s="435"/>
      <c r="AL91" s="454"/>
      <c r="AM91" s="437"/>
      <c r="AN91" s="438"/>
      <c r="AO91" s="455"/>
      <c r="AP91" s="439"/>
      <c r="AQ91" s="456"/>
      <c r="AR91" s="437"/>
      <c r="AS91" s="438"/>
      <c r="AT91" s="441"/>
      <c r="AU91" s="441"/>
      <c r="AV91" s="442"/>
      <c r="AW91" s="437"/>
      <c r="AX91" s="443"/>
      <c r="AY91" s="441"/>
      <c r="AZ91" s="441"/>
      <c r="BA91" s="277"/>
      <c r="BB91" s="437"/>
      <c r="BC91" s="443"/>
      <c r="BD91" s="371"/>
      <c r="BE91" s="371"/>
      <c r="BF91" s="457"/>
      <c r="BG91" s="443"/>
      <c r="BH91" s="443"/>
      <c r="BI91" s="441"/>
      <c r="BJ91" s="441"/>
      <c r="BK91" s="372"/>
      <c r="BL91" s="437"/>
      <c r="BM91" s="443"/>
      <c r="BN91" s="441"/>
      <c r="BO91" s="413"/>
      <c r="BP91" s="299"/>
      <c r="BQ91" s="458"/>
      <c r="BR91" s="448"/>
      <c r="BS91" s="441"/>
      <c r="BT91" s="413"/>
      <c r="BU91" s="299"/>
      <c r="BV91" s="434"/>
      <c r="BW91" s="448"/>
      <c r="BX91" s="413"/>
      <c r="BY91" s="441"/>
      <c r="BZ91" s="277"/>
      <c r="CA91" s="458"/>
      <c r="CB91" s="459"/>
      <c r="CC91" s="459"/>
      <c r="CD91" s="412"/>
      <c r="CE91" s="452"/>
      <c r="CF91" s="452"/>
      <c r="CG91" s="460"/>
      <c r="CH91" s="460"/>
      <c r="CI91" s="460"/>
      <c r="CJ91" s="460"/>
      <c r="CK91" s="420"/>
    </row>
    <row r="92" spans="1:90" customFormat="1" ht="221.25" customHeight="1" x14ac:dyDescent="0.25">
      <c r="A92" s="412"/>
      <c r="B92" s="272" t="s">
        <v>145</v>
      </c>
      <c r="C92" s="272" t="s">
        <v>572</v>
      </c>
      <c r="D92" s="273" t="s">
        <v>1929</v>
      </c>
      <c r="E92" s="274" t="s">
        <v>2197</v>
      </c>
      <c r="F92" s="275" t="s">
        <v>2120</v>
      </c>
      <c r="G92" s="272" t="s">
        <v>2198</v>
      </c>
      <c r="H92" s="273" t="s">
        <v>2199</v>
      </c>
      <c r="I92" s="273" t="s">
        <v>2200</v>
      </c>
      <c r="J92" s="274" t="s">
        <v>1561</v>
      </c>
      <c r="K92" s="273" t="s">
        <v>2201</v>
      </c>
      <c r="L92" s="273" t="s">
        <v>2202</v>
      </c>
      <c r="M92" s="273" t="s">
        <v>2203</v>
      </c>
      <c r="N92" s="272" t="s">
        <v>1530</v>
      </c>
      <c r="O92" s="273" t="s">
        <v>2204</v>
      </c>
      <c r="P92" s="272" t="s">
        <v>1550</v>
      </c>
      <c r="Q92" s="276" t="s">
        <v>158</v>
      </c>
      <c r="R92" s="277">
        <v>1</v>
      </c>
      <c r="S92" s="272" t="s">
        <v>1530</v>
      </c>
      <c r="T92" s="278">
        <v>0.9</v>
      </c>
      <c r="U92" s="296"/>
      <c r="V92" s="296"/>
      <c r="W92" s="299"/>
      <c r="X92" s="461"/>
      <c r="Y92" s="423"/>
      <c r="Z92" s="296"/>
      <c r="AA92" s="296"/>
      <c r="AB92" s="299"/>
      <c r="AC92" s="461"/>
      <c r="AD92" s="423"/>
      <c r="AE92" s="296"/>
      <c r="AF92" s="296"/>
      <c r="AG92" s="299"/>
      <c r="AH92" s="335"/>
      <c r="AI92" s="335"/>
      <c r="AJ92" s="462"/>
      <c r="AK92" s="435"/>
      <c r="AL92" s="436"/>
      <c r="AM92" s="463"/>
      <c r="AN92" s="438"/>
      <c r="AO92" s="462"/>
      <c r="AP92" s="435"/>
      <c r="AQ92" s="464"/>
      <c r="AR92" s="437"/>
      <c r="AS92" s="438"/>
      <c r="AT92" s="441"/>
      <c r="AU92" s="441"/>
      <c r="AV92" s="442"/>
      <c r="AW92" s="437"/>
      <c r="AX92" s="443"/>
      <c r="AY92" s="441"/>
      <c r="AZ92" s="441"/>
      <c r="BA92" s="465"/>
      <c r="BB92" s="437"/>
      <c r="BC92" s="443"/>
      <c r="BD92" s="413"/>
      <c r="BE92" s="413"/>
      <c r="BF92" s="466"/>
      <c r="BG92" s="443"/>
      <c r="BH92" s="443"/>
      <c r="BI92" s="444"/>
      <c r="BJ92" s="441"/>
      <c r="BK92" s="372"/>
      <c r="BL92" s="437"/>
      <c r="BM92" s="443"/>
      <c r="BN92" s="467"/>
      <c r="BO92" s="413"/>
      <c r="BP92" s="277"/>
      <c r="BQ92" s="458"/>
      <c r="BR92" s="448"/>
      <c r="BS92" s="449"/>
      <c r="BT92" s="449"/>
      <c r="BU92" s="450"/>
      <c r="BV92" s="434"/>
      <c r="BW92" s="448"/>
      <c r="BX92" s="467"/>
      <c r="BY92" s="413"/>
      <c r="BZ92" s="277"/>
      <c r="CA92" s="458"/>
      <c r="CB92" s="459"/>
      <c r="CC92" s="459"/>
      <c r="CD92" s="412"/>
      <c r="CE92" s="468"/>
      <c r="CF92" s="468"/>
      <c r="CG92" s="460"/>
      <c r="CH92" s="460"/>
      <c r="CI92" s="460"/>
      <c r="CJ92" s="460"/>
      <c r="CK92" s="420"/>
    </row>
    <row r="93" spans="1:90" customFormat="1" ht="221.25" customHeight="1" x14ac:dyDescent="0.25">
      <c r="A93" s="412"/>
      <c r="B93" s="272" t="s">
        <v>145</v>
      </c>
      <c r="C93" s="272" t="s">
        <v>572</v>
      </c>
      <c r="D93" s="273" t="s">
        <v>1929</v>
      </c>
      <c r="E93" s="274" t="s">
        <v>2205</v>
      </c>
      <c r="F93" s="275" t="s">
        <v>2120</v>
      </c>
      <c r="G93" s="272" t="s">
        <v>2206</v>
      </c>
      <c r="H93" s="273" t="s">
        <v>2207</v>
      </c>
      <c r="I93" s="273" t="s">
        <v>2208</v>
      </c>
      <c r="J93" s="274" t="s">
        <v>1561</v>
      </c>
      <c r="K93" s="273" t="s">
        <v>2209</v>
      </c>
      <c r="L93" s="273" t="s">
        <v>2210</v>
      </c>
      <c r="M93" s="273" t="s">
        <v>2211</v>
      </c>
      <c r="N93" s="272" t="s">
        <v>1530</v>
      </c>
      <c r="O93" s="273" t="s">
        <v>2212</v>
      </c>
      <c r="P93" s="272" t="s">
        <v>1532</v>
      </c>
      <c r="Q93" s="276" t="s">
        <v>158</v>
      </c>
      <c r="R93" s="277">
        <v>0.94</v>
      </c>
      <c r="S93" s="272" t="s">
        <v>1530</v>
      </c>
      <c r="T93" s="278">
        <v>0.95</v>
      </c>
      <c r="U93" s="296"/>
      <c r="V93" s="296"/>
      <c r="W93" s="299"/>
      <c r="X93" s="461"/>
      <c r="Y93" s="423"/>
      <c r="Z93" s="296"/>
      <c r="AA93" s="296"/>
      <c r="AB93" s="299"/>
      <c r="AC93" s="461"/>
      <c r="AD93" s="423"/>
      <c r="AE93" s="469"/>
      <c r="AF93" s="469"/>
      <c r="AG93" s="470"/>
      <c r="AH93" s="471"/>
      <c r="AI93" s="448"/>
      <c r="AJ93" s="472"/>
      <c r="AK93" s="472"/>
      <c r="AL93" s="473"/>
      <c r="AM93" s="471"/>
      <c r="AN93" s="423"/>
      <c r="AO93" s="474"/>
      <c r="AP93" s="474"/>
      <c r="AQ93" s="475"/>
      <c r="AR93" s="476"/>
      <c r="AS93" s="423"/>
      <c r="AT93" s="413"/>
      <c r="AU93" s="413"/>
      <c r="AV93" s="477"/>
      <c r="AW93" s="476"/>
      <c r="AX93" s="443"/>
      <c r="AY93" s="413"/>
      <c r="AZ93" s="413"/>
      <c r="BA93" s="277"/>
      <c r="BB93" s="478"/>
      <c r="BC93" s="443"/>
      <c r="BD93" s="479"/>
      <c r="BE93" s="480"/>
      <c r="BF93" s="481"/>
      <c r="BG93" s="443"/>
      <c r="BH93" s="443"/>
      <c r="BI93" s="467"/>
      <c r="BJ93" s="413"/>
      <c r="BK93" s="372"/>
      <c r="BL93" s="478"/>
      <c r="BM93" s="443"/>
      <c r="BN93" s="467"/>
      <c r="BO93" s="413"/>
      <c r="BP93" s="277"/>
      <c r="BQ93" s="458"/>
      <c r="BR93" s="448"/>
      <c r="BS93" s="449"/>
      <c r="BT93" s="482"/>
      <c r="BU93" s="482"/>
      <c r="BV93" s="478"/>
      <c r="BW93" s="448"/>
      <c r="BX93" s="441"/>
      <c r="BY93" s="441"/>
      <c r="BZ93" s="276"/>
      <c r="CA93" s="483"/>
      <c r="CB93" s="434"/>
      <c r="CC93" s="459"/>
      <c r="CD93" s="412"/>
      <c r="CE93" s="484"/>
      <c r="CF93" s="484"/>
      <c r="CG93" s="485"/>
      <c r="CH93" s="485"/>
      <c r="CI93" s="485"/>
      <c r="CJ93" s="485"/>
      <c r="CK93" s="420"/>
    </row>
    <row r="94" spans="1:90" s="496" customFormat="1" ht="220.5" customHeight="1" x14ac:dyDescent="0.25">
      <c r="A94" s="412"/>
      <c r="B94" s="298" t="s">
        <v>145</v>
      </c>
      <c r="C94" s="298" t="s">
        <v>572</v>
      </c>
      <c r="D94" s="293" t="s">
        <v>1929</v>
      </c>
      <c r="E94" s="486" t="s">
        <v>2213</v>
      </c>
      <c r="F94" s="487" t="s">
        <v>2120</v>
      </c>
      <c r="G94" s="298" t="s">
        <v>2214</v>
      </c>
      <c r="H94" s="293" t="s">
        <v>2215</v>
      </c>
      <c r="I94" s="293" t="s">
        <v>2216</v>
      </c>
      <c r="J94" s="486" t="s">
        <v>1561</v>
      </c>
      <c r="K94" s="293" t="s">
        <v>2217</v>
      </c>
      <c r="L94" s="293" t="s">
        <v>2218</v>
      </c>
      <c r="M94" s="293" t="s">
        <v>2219</v>
      </c>
      <c r="N94" s="298" t="s">
        <v>1530</v>
      </c>
      <c r="O94" s="293" t="s">
        <v>2220</v>
      </c>
      <c r="P94" s="298" t="s">
        <v>1580</v>
      </c>
      <c r="Q94" s="299" t="s">
        <v>158</v>
      </c>
      <c r="R94" s="277">
        <v>1</v>
      </c>
      <c r="S94" s="298" t="s">
        <v>1530</v>
      </c>
      <c r="T94" s="323">
        <v>1</v>
      </c>
      <c r="U94" s="296"/>
      <c r="V94" s="296"/>
      <c r="W94" s="299"/>
      <c r="X94" s="458"/>
      <c r="Y94" s="423"/>
      <c r="Z94" s="296"/>
      <c r="AA94" s="296"/>
      <c r="AB94" s="299"/>
      <c r="AC94" s="458"/>
      <c r="AD94" s="423"/>
      <c r="AE94" s="296"/>
      <c r="AF94" s="296"/>
      <c r="AG94" s="488"/>
      <c r="AH94" s="335"/>
      <c r="AI94" s="423"/>
      <c r="AJ94" s="489"/>
      <c r="AK94" s="490"/>
      <c r="AL94" s="470"/>
      <c r="AM94" s="491"/>
      <c r="AN94" s="423"/>
      <c r="AO94" s="492"/>
      <c r="AP94" s="493"/>
      <c r="AQ94" s="494"/>
      <c r="AR94" s="476"/>
      <c r="AS94" s="423"/>
      <c r="AT94" s="413"/>
      <c r="AU94" s="413"/>
      <c r="AV94" s="477"/>
      <c r="AW94" s="476"/>
      <c r="AX94" s="471"/>
      <c r="AY94" s="413"/>
      <c r="AZ94" s="413"/>
      <c r="BA94" s="277"/>
      <c r="BB94" s="458"/>
      <c r="BC94" s="471"/>
      <c r="BD94" s="413"/>
      <c r="BE94" s="413"/>
      <c r="BF94" s="450"/>
      <c r="BG94" s="471"/>
      <c r="BH94" s="471"/>
      <c r="BI94" s="413"/>
      <c r="BJ94" s="413"/>
      <c r="BK94" s="372"/>
      <c r="BL94" s="458"/>
      <c r="BM94" s="471"/>
      <c r="BN94" s="413"/>
      <c r="BO94" s="413"/>
      <c r="BP94" s="277"/>
      <c r="BQ94" s="458"/>
      <c r="BR94" s="335"/>
      <c r="BS94" s="449"/>
      <c r="BT94" s="449"/>
      <c r="BU94" s="450"/>
      <c r="BV94" s="458"/>
      <c r="BW94" s="335"/>
      <c r="BX94" s="413"/>
      <c r="BY94" s="413"/>
      <c r="BZ94" s="277"/>
      <c r="CA94" s="434"/>
      <c r="CB94" s="434"/>
      <c r="CC94" s="495"/>
      <c r="CD94" s="412"/>
      <c r="CE94" s="484"/>
      <c r="CF94" s="484"/>
      <c r="CG94" s="485"/>
      <c r="CH94" s="485"/>
      <c r="CI94" s="485"/>
      <c r="CJ94" s="485"/>
      <c r="CK94" s="420"/>
      <c r="CL94"/>
    </row>
    <row r="95" spans="1:90" customFormat="1" ht="220.5" customHeight="1" x14ac:dyDescent="0.25">
      <c r="A95" s="412"/>
      <c r="B95" s="272" t="s">
        <v>145</v>
      </c>
      <c r="C95" s="272" t="s">
        <v>572</v>
      </c>
      <c r="D95" s="273" t="s">
        <v>1929</v>
      </c>
      <c r="E95" s="274" t="s">
        <v>2221</v>
      </c>
      <c r="F95" s="275" t="s">
        <v>2120</v>
      </c>
      <c r="G95" s="272" t="s">
        <v>2222</v>
      </c>
      <c r="H95" s="273" t="s">
        <v>2223</v>
      </c>
      <c r="I95" s="273" t="s">
        <v>2224</v>
      </c>
      <c r="J95" s="274" t="s">
        <v>1561</v>
      </c>
      <c r="K95" s="273" t="s">
        <v>2225</v>
      </c>
      <c r="L95" s="273" t="s">
        <v>2226</v>
      </c>
      <c r="M95" s="273" t="s">
        <v>2227</v>
      </c>
      <c r="N95" s="272" t="s">
        <v>1530</v>
      </c>
      <c r="O95" s="273" t="s">
        <v>2228</v>
      </c>
      <c r="P95" s="272" t="s">
        <v>1550</v>
      </c>
      <c r="Q95" s="276" t="s">
        <v>93</v>
      </c>
      <c r="R95" s="277" t="s">
        <v>1632</v>
      </c>
      <c r="S95" s="272" t="s">
        <v>1530</v>
      </c>
      <c r="T95" s="278">
        <v>0.95</v>
      </c>
      <c r="U95" s="497"/>
      <c r="V95" s="497"/>
      <c r="W95" s="498"/>
      <c r="X95" s="292"/>
      <c r="Y95" s="499"/>
      <c r="Z95" s="497"/>
      <c r="AA95" s="497"/>
      <c r="AB95" s="498"/>
      <c r="AC95" s="292"/>
      <c r="AD95" s="500"/>
      <c r="AE95" s="367"/>
      <c r="AF95" s="367"/>
      <c r="AG95" s="276"/>
      <c r="AH95" s="335"/>
      <c r="AI95" s="379"/>
      <c r="AJ95" s="489"/>
      <c r="AK95" s="490"/>
      <c r="AL95" s="470"/>
      <c r="AM95" s="491"/>
      <c r="AN95" s="423"/>
      <c r="AO95" s="489"/>
      <c r="AP95" s="490"/>
      <c r="AQ95" s="470"/>
      <c r="AR95" s="476"/>
      <c r="AS95" s="423"/>
      <c r="AT95" s="413"/>
      <c r="AU95" s="413"/>
      <c r="AV95" s="477"/>
      <c r="AW95" s="471"/>
      <c r="AX95" s="443"/>
      <c r="AY95" s="413"/>
      <c r="AZ95" s="413"/>
      <c r="BA95" s="277"/>
      <c r="BB95" s="458"/>
      <c r="BC95" s="443"/>
      <c r="BD95" s="501"/>
      <c r="BE95" s="501"/>
      <c r="BF95" s="464"/>
      <c r="BG95" s="443"/>
      <c r="BH95" s="443"/>
      <c r="BI95" s="467"/>
      <c r="BJ95" s="413"/>
      <c r="BK95" s="372"/>
      <c r="BL95" s="458"/>
      <c r="BM95" s="443"/>
      <c r="BN95" s="502"/>
      <c r="BO95" s="502"/>
      <c r="BP95" s="447"/>
      <c r="BQ95" s="458"/>
      <c r="BR95" s="448"/>
      <c r="BS95" s="449"/>
      <c r="BT95" s="449"/>
      <c r="BU95" s="450"/>
      <c r="BV95" s="458"/>
      <c r="BW95" s="448"/>
      <c r="BX95" s="467"/>
      <c r="BY95" s="413"/>
      <c r="BZ95" s="277"/>
      <c r="CA95" s="434"/>
      <c r="CB95" s="434"/>
      <c r="CC95" s="503"/>
      <c r="CD95" s="412"/>
      <c r="CE95" s="484"/>
      <c r="CF95" s="484"/>
      <c r="CG95" s="485"/>
      <c r="CH95" s="485"/>
      <c r="CI95" s="485"/>
      <c r="CJ95" s="485"/>
      <c r="CK95" s="420"/>
    </row>
    <row r="96" spans="1:90" s="287" customFormat="1" ht="221.25" customHeight="1" x14ac:dyDescent="0.25">
      <c r="B96" s="272" t="s">
        <v>145</v>
      </c>
      <c r="C96" s="272" t="s">
        <v>829</v>
      </c>
      <c r="D96" s="273" t="s">
        <v>1949</v>
      </c>
      <c r="E96" s="274" t="s">
        <v>2229</v>
      </c>
      <c r="F96" s="275" t="s">
        <v>2230</v>
      </c>
      <c r="G96" s="272" t="s">
        <v>2231</v>
      </c>
      <c r="H96" s="273" t="s">
        <v>2232</v>
      </c>
      <c r="I96" s="273" t="s">
        <v>2233</v>
      </c>
      <c r="J96" s="274" t="s">
        <v>1561</v>
      </c>
      <c r="K96" s="273" t="s">
        <v>2234</v>
      </c>
      <c r="L96" s="273" t="s">
        <v>2235</v>
      </c>
      <c r="M96" s="273" t="s">
        <v>2236</v>
      </c>
      <c r="N96" s="272" t="s">
        <v>1530</v>
      </c>
      <c r="O96" s="273" t="s">
        <v>2237</v>
      </c>
      <c r="P96" s="272" t="s">
        <v>1532</v>
      </c>
      <c r="Q96" s="276" t="s">
        <v>158</v>
      </c>
      <c r="R96" s="277">
        <v>1</v>
      </c>
      <c r="S96" s="272" t="s">
        <v>1530</v>
      </c>
      <c r="T96" s="278">
        <v>1</v>
      </c>
      <c r="U96" s="279"/>
      <c r="V96" s="279"/>
      <c r="W96" s="280"/>
      <c r="X96" s="504"/>
      <c r="Y96" s="505"/>
      <c r="Z96" s="382"/>
      <c r="AA96" s="382"/>
      <c r="AB96" s="383"/>
      <c r="AC96" s="504"/>
      <c r="AD96" s="505"/>
      <c r="AE96" s="283"/>
      <c r="AF96" s="506"/>
      <c r="AG96" s="280"/>
      <c r="AH96" s="504"/>
      <c r="AI96" s="281"/>
      <c r="AJ96" s="279"/>
      <c r="AK96" s="279"/>
      <c r="AL96" s="280"/>
      <c r="AM96" s="504"/>
      <c r="AN96" s="505"/>
      <c r="AO96" s="283"/>
      <c r="AP96" s="279"/>
      <c r="AQ96" s="280"/>
      <c r="AR96" s="504"/>
      <c r="AS96" s="281"/>
      <c r="AT96" s="279"/>
      <c r="AU96" s="279"/>
      <c r="AV96" s="280"/>
      <c r="AW96" s="504"/>
      <c r="AX96" s="281"/>
      <c r="AY96" s="279"/>
      <c r="AZ96" s="279"/>
      <c r="BA96" s="280"/>
      <c r="BB96" s="504"/>
      <c r="BC96" s="281"/>
      <c r="BD96" s="279"/>
      <c r="BE96" s="279"/>
      <c r="BF96" s="280"/>
      <c r="BG96" s="504"/>
      <c r="BH96" s="281"/>
      <c r="BI96" s="279"/>
      <c r="BJ96" s="279"/>
      <c r="BK96" s="280"/>
      <c r="BL96" s="507"/>
      <c r="BM96" s="281"/>
      <c r="BN96" s="279"/>
      <c r="BO96" s="279"/>
      <c r="BP96" s="280"/>
      <c r="BQ96" s="280"/>
      <c r="BR96" s="285"/>
      <c r="BS96" s="283"/>
      <c r="BT96" s="279"/>
      <c r="BU96" s="280"/>
      <c r="BV96" s="280"/>
      <c r="BW96" s="285"/>
      <c r="BX96" s="279"/>
      <c r="BY96" s="279"/>
      <c r="BZ96" s="280"/>
      <c r="CA96" s="280"/>
      <c r="CB96" s="285"/>
      <c r="CC96" s="286"/>
      <c r="CE96" s="288"/>
      <c r="CF96" s="288"/>
      <c r="CG96" s="289"/>
      <c r="CH96" s="289"/>
      <c r="CI96" s="289"/>
      <c r="CJ96" s="289"/>
      <c r="CK96" s="290"/>
    </row>
    <row r="97" spans="2:89" s="287" customFormat="1" ht="221.25" customHeight="1" x14ac:dyDescent="0.25">
      <c r="B97" s="272" t="s">
        <v>145</v>
      </c>
      <c r="C97" s="272" t="s">
        <v>829</v>
      </c>
      <c r="D97" s="273" t="s">
        <v>1949</v>
      </c>
      <c r="E97" s="274" t="s">
        <v>2238</v>
      </c>
      <c r="F97" s="275" t="s">
        <v>2230</v>
      </c>
      <c r="G97" s="272" t="s">
        <v>2239</v>
      </c>
      <c r="H97" s="273" t="s">
        <v>2240</v>
      </c>
      <c r="I97" s="273" t="s">
        <v>2241</v>
      </c>
      <c r="J97" s="274" t="s">
        <v>1561</v>
      </c>
      <c r="K97" s="273" t="s">
        <v>2242</v>
      </c>
      <c r="L97" s="273" t="s">
        <v>2243</v>
      </c>
      <c r="M97" s="273" t="s">
        <v>2244</v>
      </c>
      <c r="N97" s="272" t="s">
        <v>1530</v>
      </c>
      <c r="O97" s="273" t="s">
        <v>2245</v>
      </c>
      <c r="P97" s="272" t="s">
        <v>1580</v>
      </c>
      <c r="Q97" s="276" t="s">
        <v>158</v>
      </c>
      <c r="R97" s="277">
        <v>0.55000000000000004</v>
      </c>
      <c r="S97" s="272" t="s">
        <v>1530</v>
      </c>
      <c r="T97" s="278">
        <v>1</v>
      </c>
      <c r="U97" s="279"/>
      <c r="V97" s="279"/>
      <c r="W97" s="280"/>
      <c r="X97" s="508"/>
      <c r="Y97" s="505"/>
      <c r="Z97" s="382"/>
      <c r="AA97" s="382"/>
      <c r="AB97" s="383"/>
      <c r="AC97" s="504"/>
      <c r="AD97" s="505"/>
      <c r="AE97" s="283"/>
      <c r="AF97" s="509"/>
      <c r="AG97" s="280"/>
      <c r="AH97" s="504"/>
      <c r="AI97" s="281"/>
      <c r="AJ97" s="279"/>
      <c r="AK97" s="279"/>
      <c r="AL97" s="280"/>
      <c r="AM97" s="504"/>
      <c r="AN97" s="505"/>
      <c r="AO97" s="283"/>
      <c r="AP97" s="279"/>
      <c r="AQ97" s="280"/>
      <c r="AR97" s="504"/>
      <c r="AS97" s="281"/>
      <c r="AT97" s="279"/>
      <c r="AU97" s="279"/>
      <c r="AV97" s="280"/>
      <c r="AW97" s="504"/>
      <c r="AX97" s="281"/>
      <c r="AY97" s="279"/>
      <c r="AZ97" s="279"/>
      <c r="BA97" s="280"/>
      <c r="BB97" s="504"/>
      <c r="BC97" s="281"/>
      <c r="BD97" s="279"/>
      <c r="BE97" s="279"/>
      <c r="BF97" s="280"/>
      <c r="BG97" s="504"/>
      <c r="BH97" s="281"/>
      <c r="BI97" s="279"/>
      <c r="BJ97" s="279"/>
      <c r="BK97" s="280"/>
      <c r="BL97" s="504"/>
      <c r="BM97" s="281"/>
      <c r="BN97" s="279"/>
      <c r="BO97" s="279"/>
      <c r="BP97" s="280"/>
      <c r="BQ97" s="280"/>
      <c r="BR97" s="285"/>
      <c r="BS97" s="283"/>
      <c r="BT97" s="279"/>
      <c r="BU97" s="280"/>
      <c r="BV97" s="280"/>
      <c r="BW97" s="285"/>
      <c r="BX97" s="279"/>
      <c r="BY97" s="279"/>
      <c r="BZ97" s="280"/>
      <c r="CA97" s="280"/>
      <c r="CB97" s="285"/>
      <c r="CC97" s="286"/>
      <c r="CE97" s="290"/>
      <c r="CF97" s="290"/>
      <c r="CG97" s="289"/>
      <c r="CH97" s="289"/>
      <c r="CI97" s="289"/>
      <c r="CJ97" s="289"/>
      <c r="CK97" s="290"/>
    </row>
    <row r="98" spans="2:89" s="287" customFormat="1" ht="144" x14ac:dyDescent="0.25">
      <c r="B98" s="272" t="s">
        <v>145</v>
      </c>
      <c r="C98" s="272" t="s">
        <v>829</v>
      </c>
      <c r="D98" s="273" t="s">
        <v>1949</v>
      </c>
      <c r="E98" s="274" t="s">
        <v>2246</v>
      </c>
      <c r="F98" s="275" t="s">
        <v>2230</v>
      </c>
      <c r="G98" s="272" t="s">
        <v>2247</v>
      </c>
      <c r="H98" s="273" t="s">
        <v>2248</v>
      </c>
      <c r="I98" s="273" t="s">
        <v>2249</v>
      </c>
      <c r="J98" s="274" t="s">
        <v>1561</v>
      </c>
      <c r="K98" s="273" t="s">
        <v>2250</v>
      </c>
      <c r="L98" s="273" t="s">
        <v>2251</v>
      </c>
      <c r="M98" s="273" t="s">
        <v>2252</v>
      </c>
      <c r="N98" s="272" t="s">
        <v>2253</v>
      </c>
      <c r="O98" s="273" t="s">
        <v>2254</v>
      </c>
      <c r="P98" s="272" t="s">
        <v>1532</v>
      </c>
      <c r="Q98" s="276" t="s">
        <v>158</v>
      </c>
      <c r="R98" s="277">
        <v>0.82</v>
      </c>
      <c r="S98" s="272" t="s">
        <v>1530</v>
      </c>
      <c r="T98" s="278">
        <v>0.8</v>
      </c>
      <c r="U98" s="279"/>
      <c r="V98" s="279"/>
      <c r="W98" s="280"/>
      <c r="X98" s="281"/>
      <c r="Y98" s="505"/>
      <c r="Z98" s="382"/>
      <c r="AA98" s="382"/>
      <c r="AC98" s="358"/>
      <c r="AD98" s="505"/>
      <c r="AE98" s="283"/>
      <c r="AF98" s="510"/>
      <c r="AG98" s="280"/>
      <c r="AH98" s="358"/>
      <c r="AI98" s="281"/>
      <c r="AJ98" s="279"/>
      <c r="AK98" s="279"/>
      <c r="AL98" s="280"/>
      <c r="AM98" s="358"/>
      <c r="AN98" s="505"/>
      <c r="AO98" s="283"/>
      <c r="AP98" s="279"/>
      <c r="AQ98" s="280"/>
      <c r="AR98" s="358"/>
      <c r="AS98" s="281"/>
      <c r="AT98" s="279"/>
      <c r="AU98" s="279"/>
      <c r="AV98" s="280"/>
      <c r="AW98" s="358"/>
      <c r="AX98" s="281"/>
      <c r="AY98" s="279"/>
      <c r="AZ98" s="279"/>
      <c r="BA98" s="280"/>
      <c r="BB98" s="504"/>
      <c r="BC98" s="281"/>
      <c r="BD98" s="279"/>
      <c r="BE98" s="279"/>
      <c r="BF98" s="280"/>
      <c r="BG98" s="507"/>
      <c r="BH98" s="281"/>
      <c r="BI98" s="279"/>
      <c r="BJ98" s="279"/>
      <c r="BK98" s="280"/>
      <c r="BL98" s="504"/>
      <c r="BM98" s="281"/>
      <c r="BN98" s="279"/>
      <c r="BO98" s="279"/>
      <c r="BP98" s="280"/>
      <c r="BQ98" s="280"/>
      <c r="BR98" s="285"/>
      <c r="BS98" s="283"/>
      <c r="BT98" s="279"/>
      <c r="BU98" s="280"/>
      <c r="BV98" s="280"/>
      <c r="BW98" s="285"/>
      <c r="BX98" s="279"/>
      <c r="BY98" s="279"/>
      <c r="BZ98" s="280"/>
      <c r="CA98" s="280"/>
      <c r="CB98" s="285"/>
      <c r="CC98" s="286"/>
      <c r="CE98" s="288"/>
      <c r="CF98" s="288"/>
      <c r="CG98" s="289"/>
      <c r="CH98" s="289"/>
      <c r="CI98" s="289"/>
      <c r="CJ98" s="289"/>
      <c r="CK98" s="290"/>
    </row>
    <row r="99" spans="2:89" s="287" customFormat="1" ht="132" x14ac:dyDescent="0.25">
      <c r="B99" s="272" t="s">
        <v>145</v>
      </c>
      <c r="C99" s="272" t="s">
        <v>829</v>
      </c>
      <c r="D99" s="273" t="s">
        <v>1929</v>
      </c>
      <c r="E99" s="274" t="s">
        <v>2255</v>
      </c>
      <c r="F99" s="275" t="s">
        <v>2230</v>
      </c>
      <c r="G99" s="272" t="s">
        <v>2256</v>
      </c>
      <c r="H99" s="273" t="s">
        <v>2257</v>
      </c>
      <c r="I99" s="273" t="s">
        <v>2258</v>
      </c>
      <c r="J99" s="274" t="s">
        <v>1561</v>
      </c>
      <c r="K99" s="273" t="s">
        <v>2259</v>
      </c>
      <c r="L99" s="273" t="s">
        <v>2260</v>
      </c>
      <c r="M99" s="273" t="s">
        <v>2261</v>
      </c>
      <c r="N99" s="272" t="s">
        <v>2253</v>
      </c>
      <c r="O99" s="273" t="s">
        <v>2262</v>
      </c>
      <c r="P99" s="272" t="s">
        <v>1550</v>
      </c>
      <c r="Q99" s="276" t="s">
        <v>158</v>
      </c>
      <c r="R99" s="277">
        <v>0.81</v>
      </c>
      <c r="S99" s="272" t="s">
        <v>1530</v>
      </c>
      <c r="T99" s="278">
        <v>1</v>
      </c>
      <c r="U99" s="279"/>
      <c r="V99" s="279"/>
      <c r="W99" s="280"/>
      <c r="X99" s="281"/>
      <c r="Y99" s="281"/>
      <c r="Z99" s="279"/>
      <c r="AA99" s="279"/>
      <c r="AB99" s="280"/>
      <c r="AC99" s="369"/>
      <c r="AD99" s="281"/>
      <c r="AE99" s="279"/>
      <c r="AF99" s="506"/>
      <c r="AG99" s="280"/>
      <c r="AH99" s="369"/>
      <c r="AI99" s="281"/>
      <c r="AJ99" s="279"/>
      <c r="AK99" s="279"/>
      <c r="AL99" s="280"/>
      <c r="AM99" s="369"/>
      <c r="AN99" s="281"/>
      <c r="AO99" s="279"/>
      <c r="AP99" s="279"/>
      <c r="AQ99" s="280"/>
      <c r="AR99" s="369"/>
      <c r="AS99" s="281"/>
      <c r="AT99" s="279"/>
      <c r="AU99" s="279"/>
      <c r="AV99" s="280"/>
      <c r="AW99" s="369"/>
      <c r="AX99" s="281"/>
      <c r="AY99" s="279"/>
      <c r="AZ99" s="279"/>
      <c r="BA99" s="280"/>
      <c r="BB99" s="511"/>
      <c r="BC99" s="281"/>
      <c r="BD99" s="279"/>
      <c r="BE99" s="279"/>
      <c r="BF99" s="280"/>
      <c r="BG99" s="511"/>
      <c r="BH99" s="281"/>
      <c r="BI99" s="279"/>
      <c r="BJ99" s="279"/>
      <c r="BK99" s="280"/>
      <c r="BL99" s="369"/>
      <c r="BM99" s="281"/>
      <c r="BN99" s="279"/>
      <c r="BO99" s="279"/>
      <c r="BP99" s="280"/>
      <c r="BQ99" s="280"/>
      <c r="BR99" s="285"/>
      <c r="BS99" s="283"/>
      <c r="BT99" s="279"/>
      <c r="BU99" s="280"/>
      <c r="BV99" s="280"/>
      <c r="BW99" s="285"/>
      <c r="BX99" s="279"/>
      <c r="BY99" s="279"/>
      <c r="BZ99" s="280"/>
      <c r="CA99" s="280"/>
      <c r="CB99" s="285"/>
      <c r="CC99" s="286"/>
      <c r="CE99" s="288"/>
      <c r="CF99" s="288"/>
      <c r="CG99" s="289"/>
      <c r="CH99" s="289"/>
      <c r="CI99" s="289"/>
      <c r="CJ99" s="289"/>
      <c r="CK99" s="290"/>
    </row>
    <row r="100" spans="2:89" s="287" customFormat="1" ht="225" customHeight="1" x14ac:dyDescent="0.25">
      <c r="B100" s="272" t="s">
        <v>1419</v>
      </c>
      <c r="C100" s="272" t="s">
        <v>1520</v>
      </c>
      <c r="D100" s="273" t="s">
        <v>177</v>
      </c>
      <c r="E100" s="274" t="s">
        <v>2263</v>
      </c>
      <c r="F100" s="275" t="s">
        <v>2264</v>
      </c>
      <c r="G100" s="272" t="s">
        <v>2265</v>
      </c>
      <c r="H100" s="273" t="s">
        <v>2266</v>
      </c>
      <c r="I100" s="273" t="s">
        <v>2267</v>
      </c>
      <c r="J100" s="274" t="s">
        <v>1561</v>
      </c>
      <c r="K100" s="273" t="s">
        <v>2268</v>
      </c>
      <c r="L100" s="273" t="s">
        <v>2269</v>
      </c>
      <c r="M100" s="273" t="s">
        <v>2270</v>
      </c>
      <c r="N100" s="272" t="s">
        <v>1530</v>
      </c>
      <c r="O100" s="273" t="s">
        <v>2269</v>
      </c>
      <c r="P100" s="272" t="s">
        <v>1532</v>
      </c>
      <c r="Q100" s="276" t="s">
        <v>93</v>
      </c>
      <c r="R100" s="277">
        <v>0.96</v>
      </c>
      <c r="S100" s="272" t="s">
        <v>1530</v>
      </c>
      <c r="T100" s="278">
        <v>0.98</v>
      </c>
      <c r="U100" s="279"/>
      <c r="V100" s="279"/>
      <c r="W100" s="280"/>
      <c r="X100" s="326"/>
      <c r="Y100" s="354"/>
      <c r="Z100" s="279"/>
      <c r="AA100" s="279"/>
      <c r="AB100" s="280"/>
      <c r="AC100" s="326"/>
      <c r="AD100" s="376"/>
      <c r="AE100" s="280"/>
      <c r="AF100" s="280"/>
      <c r="AG100" s="280"/>
      <c r="AH100" s="281"/>
      <c r="AI100" s="376"/>
      <c r="AJ100" s="279"/>
      <c r="AK100" s="279"/>
      <c r="AL100" s="280"/>
      <c r="AM100" s="281"/>
      <c r="AN100" s="376"/>
      <c r="AO100" s="280"/>
      <c r="AP100" s="279"/>
      <c r="AQ100" s="280"/>
      <c r="AR100" s="281"/>
      <c r="AS100" s="376"/>
      <c r="AT100" s="357"/>
      <c r="AU100" s="357"/>
      <c r="AV100" s="280"/>
      <c r="AW100" s="358"/>
      <c r="AX100" s="376"/>
      <c r="AY100" s="357"/>
      <c r="AZ100" s="279"/>
      <c r="BA100" s="280"/>
      <c r="BB100" s="358"/>
      <c r="BC100" s="376"/>
      <c r="BD100" s="279"/>
      <c r="BE100" s="279"/>
      <c r="BF100" s="280"/>
      <c r="BG100" s="358"/>
      <c r="BH100" s="376"/>
      <c r="BI100" s="357"/>
      <c r="BJ100" s="357"/>
      <c r="BK100" s="280"/>
      <c r="BL100" s="358"/>
      <c r="BM100" s="376"/>
      <c r="BN100" s="279"/>
      <c r="BO100" s="279"/>
      <c r="BP100" s="280"/>
      <c r="BQ100" s="355"/>
      <c r="BR100" s="308"/>
      <c r="BS100" s="279"/>
      <c r="BT100" s="279"/>
      <c r="BU100" s="280"/>
      <c r="BV100" s="318"/>
      <c r="BW100" s="308"/>
      <c r="BX100" s="280"/>
      <c r="BY100" s="280"/>
      <c r="BZ100" s="280"/>
      <c r="CA100" s="393"/>
      <c r="CB100" s="285"/>
      <c r="CC100" s="313"/>
      <c r="CE100" s="289"/>
      <c r="CF100" s="289"/>
      <c r="CG100" s="289"/>
      <c r="CH100" s="289"/>
      <c r="CI100" s="289"/>
      <c r="CJ100" s="289"/>
      <c r="CK100" s="290"/>
    </row>
    <row r="101" spans="2:89" s="287" customFormat="1" ht="96" x14ac:dyDescent="0.25">
      <c r="B101" s="272" t="s">
        <v>466</v>
      </c>
      <c r="C101" s="272" t="s">
        <v>1520</v>
      </c>
      <c r="D101" s="273" t="s">
        <v>69</v>
      </c>
      <c r="E101" s="274" t="s">
        <v>2271</v>
      </c>
      <c r="F101" s="275" t="s">
        <v>2272</v>
      </c>
      <c r="G101" s="272" t="s">
        <v>2273</v>
      </c>
      <c r="H101" s="273" t="s">
        <v>2274</v>
      </c>
      <c r="I101" s="273" t="s">
        <v>2275</v>
      </c>
      <c r="J101" s="274" t="s">
        <v>1526</v>
      </c>
      <c r="K101" s="273" t="s">
        <v>2276</v>
      </c>
      <c r="L101" s="273" t="s">
        <v>2277</v>
      </c>
      <c r="M101" s="273" t="s">
        <v>2278</v>
      </c>
      <c r="N101" s="272" t="s">
        <v>1530</v>
      </c>
      <c r="O101" s="273" t="s">
        <v>2279</v>
      </c>
      <c r="P101" s="272" t="s">
        <v>1532</v>
      </c>
      <c r="Q101" s="276" t="s">
        <v>158</v>
      </c>
      <c r="R101" s="277">
        <v>1</v>
      </c>
      <c r="S101" s="272" t="s">
        <v>1530</v>
      </c>
      <c r="T101" s="278">
        <v>1</v>
      </c>
      <c r="U101" s="387"/>
      <c r="V101" s="387"/>
      <c r="W101" s="280"/>
      <c r="X101" s="285"/>
      <c r="Y101" s="422"/>
      <c r="Z101" s="279"/>
      <c r="AA101" s="279"/>
      <c r="AB101" s="280"/>
      <c r="AC101" s="285"/>
      <c r="AD101" s="422"/>
      <c r="AE101" s="279"/>
      <c r="AF101" s="279"/>
      <c r="AG101" s="280"/>
      <c r="AH101" s="308"/>
      <c r="AI101" s="422"/>
      <c r="AJ101" s="279"/>
      <c r="AK101" s="279"/>
      <c r="AL101" s="280"/>
      <c r="AM101" s="285"/>
      <c r="AN101" s="422"/>
      <c r="AO101" s="279"/>
      <c r="AP101" s="279"/>
      <c r="AQ101" s="280"/>
      <c r="AR101" s="308"/>
      <c r="AS101" s="422"/>
      <c r="AT101" s="279"/>
      <c r="AU101" s="279"/>
      <c r="AV101" s="280"/>
      <c r="AW101" s="285"/>
      <c r="AX101" s="422"/>
      <c r="AY101" s="279"/>
      <c r="AZ101" s="279"/>
      <c r="BA101" s="280"/>
      <c r="BB101" s="308"/>
      <c r="BC101" s="308"/>
      <c r="BD101" s="279"/>
      <c r="BE101" s="279"/>
      <c r="BF101" s="280"/>
      <c r="BG101" s="285"/>
      <c r="BH101" s="285"/>
      <c r="BI101" s="283"/>
      <c r="BJ101" s="279"/>
      <c r="BK101" s="280"/>
      <c r="BL101" s="308"/>
      <c r="BM101" s="285"/>
      <c r="BN101" s="279"/>
      <c r="BO101" s="279"/>
      <c r="BP101" s="280"/>
      <c r="BQ101" s="280"/>
      <c r="BR101" s="285"/>
      <c r="BS101" s="283"/>
      <c r="BT101" s="279"/>
      <c r="BU101" s="280"/>
      <c r="BV101" s="280"/>
      <c r="BW101" s="285"/>
      <c r="BX101" s="279"/>
      <c r="BY101" s="279"/>
      <c r="BZ101" s="280"/>
      <c r="CA101" s="280"/>
      <c r="CB101" s="285"/>
      <c r="CC101" s="286"/>
      <c r="CE101" s="290"/>
      <c r="CF101" s="290"/>
      <c r="CG101" s="289"/>
      <c r="CH101" s="289"/>
      <c r="CI101" s="289"/>
      <c r="CJ101" s="289"/>
      <c r="CK101" s="290"/>
    </row>
    <row r="102" spans="2:89" s="287" customFormat="1" x14ac:dyDescent="0.2">
      <c r="B102" s="512"/>
      <c r="C102" s="512"/>
      <c r="D102" s="513"/>
      <c r="E102" s="317"/>
      <c r="F102" s="514"/>
      <c r="G102" s="514"/>
      <c r="H102" s="515"/>
      <c r="I102" s="515"/>
      <c r="J102" s="512"/>
      <c r="K102" s="515"/>
      <c r="L102" s="515"/>
      <c r="M102" s="515"/>
      <c r="N102" s="512"/>
      <c r="O102" s="516"/>
      <c r="P102" s="375"/>
      <c r="Q102" s="517"/>
      <c r="R102" s="518"/>
      <c r="S102" s="519"/>
      <c r="T102" s="519"/>
      <c r="U102" s="520"/>
      <c r="V102" s="520"/>
      <c r="W102" s="521"/>
      <c r="X102" s="522"/>
      <c r="Y102" s="522"/>
      <c r="Z102" s="520"/>
      <c r="AA102" s="520"/>
      <c r="AB102" s="521"/>
      <c r="AC102" s="522"/>
      <c r="AD102" s="522"/>
      <c r="AE102" s="520"/>
      <c r="AF102" s="520"/>
      <c r="AG102" s="521"/>
      <c r="AH102" s="522"/>
      <c r="AI102" s="522"/>
      <c r="AJ102" s="523"/>
      <c r="AK102" s="523"/>
      <c r="AL102" s="524"/>
      <c r="AM102" s="522"/>
      <c r="AN102" s="522"/>
      <c r="AO102" s="520"/>
      <c r="AP102" s="520"/>
      <c r="AQ102" s="521"/>
      <c r="AR102" s="522"/>
      <c r="AS102" s="522"/>
      <c r="AT102" s="520"/>
      <c r="AU102" s="520"/>
      <c r="AV102" s="521"/>
      <c r="AW102" s="525"/>
      <c r="AX102" s="526"/>
      <c r="AY102" s="523"/>
      <c r="AZ102" s="523"/>
      <c r="BA102" s="524"/>
      <c r="BB102" s="522"/>
      <c r="BC102" s="526"/>
      <c r="BD102" s="523"/>
      <c r="BE102" s="523"/>
      <c r="BF102" s="524"/>
      <c r="BG102" s="522"/>
      <c r="BH102" s="526"/>
      <c r="BI102" s="520"/>
      <c r="BJ102" s="520"/>
      <c r="BK102" s="521"/>
      <c r="BL102" s="522"/>
      <c r="BM102" s="522"/>
      <c r="BN102" s="523"/>
      <c r="BO102" s="523"/>
      <c r="BP102" s="524"/>
      <c r="BQ102" s="522"/>
      <c r="BR102" s="527"/>
      <c r="BS102" s="520"/>
      <c r="BT102" s="520"/>
      <c r="BU102" s="521"/>
      <c r="BV102" s="522"/>
      <c r="BW102" s="522"/>
      <c r="BX102" s="520"/>
      <c r="BY102" s="520"/>
      <c r="BZ102" s="521"/>
      <c r="CA102" s="521"/>
      <c r="CB102" s="522"/>
      <c r="CC102" s="528"/>
      <c r="CE102" s="529"/>
      <c r="CF102" s="529"/>
      <c r="CG102" s="530" t="s">
        <v>2280</v>
      </c>
      <c r="CH102" s="530" t="s">
        <v>2281</v>
      </c>
      <c r="CI102" s="531"/>
      <c r="CJ102" s="518"/>
      <c r="CK102" s="532"/>
    </row>
    <row r="103" spans="2:89" s="287" customFormat="1" x14ac:dyDescent="0.25">
      <c r="B103" s="512"/>
      <c r="C103" s="512"/>
      <c r="D103" s="513"/>
      <c r="E103" s="317"/>
      <c r="F103" s="514"/>
      <c r="G103" s="514"/>
      <c r="H103" s="515"/>
      <c r="I103" s="515"/>
      <c r="J103" s="512"/>
      <c r="K103" s="515"/>
      <c r="L103" s="515"/>
      <c r="M103" s="515"/>
      <c r="N103" s="512"/>
      <c r="O103" s="516"/>
      <c r="P103" s="375"/>
      <c r="Q103" s="517"/>
      <c r="R103" s="518"/>
      <c r="S103" s="519"/>
      <c r="T103" s="519"/>
      <c r="U103" s="520"/>
      <c r="V103" s="520"/>
      <c r="W103" s="521"/>
      <c r="X103" s="522"/>
      <c r="Y103" s="522"/>
      <c r="Z103" s="520"/>
      <c r="AA103" s="520"/>
      <c r="AB103" s="521"/>
      <c r="AC103" s="522"/>
      <c r="AD103" s="522"/>
      <c r="AE103" s="520"/>
      <c r="AF103" s="520"/>
      <c r="AG103" s="521"/>
      <c r="AH103" s="522"/>
      <c r="AI103" s="522"/>
      <c r="AJ103" s="523"/>
      <c r="AK103" s="523"/>
      <c r="AL103" s="524"/>
      <c r="AM103" s="522"/>
      <c r="AN103" s="522"/>
      <c r="AO103" s="520"/>
      <c r="AP103" s="520"/>
      <c r="AQ103" s="521"/>
      <c r="AR103" s="522"/>
      <c r="AS103" s="522"/>
      <c r="AT103" s="520"/>
      <c r="AU103" s="520"/>
      <c r="AV103" s="521"/>
      <c r="AW103" s="525"/>
      <c r="AX103" s="526"/>
      <c r="AY103" s="523"/>
      <c r="AZ103" s="523"/>
      <c r="BA103" s="524"/>
      <c r="BB103" s="522"/>
      <c r="BC103" s="526"/>
      <c r="BD103" s="523"/>
      <c r="BE103" s="523"/>
      <c r="BF103" s="524"/>
      <c r="BG103" s="522"/>
      <c r="BH103" s="526"/>
      <c r="BI103" s="520"/>
      <c r="BJ103" s="520"/>
      <c r="BK103" s="521"/>
      <c r="BL103" s="522"/>
      <c r="BM103" s="522"/>
      <c r="BN103" s="523"/>
      <c r="BO103" s="523"/>
      <c r="BP103" s="524"/>
      <c r="BQ103" s="522"/>
      <c r="BR103" s="527"/>
      <c r="BS103" s="520"/>
      <c r="BT103" s="520"/>
      <c r="BU103" s="521"/>
      <c r="BV103" s="522"/>
      <c r="BW103" s="522"/>
      <c r="BX103" s="520"/>
      <c r="BY103" s="520"/>
      <c r="BZ103" s="521"/>
      <c r="CA103" s="521"/>
      <c r="CB103" s="522"/>
      <c r="CC103" s="528"/>
      <c r="CE103" s="529"/>
      <c r="CF103" s="533" t="s">
        <v>2282</v>
      </c>
      <c r="CG103" s="534">
        <f>+AG53</f>
        <v>0</v>
      </c>
      <c r="CH103" s="534">
        <f>+T53</f>
        <v>1</v>
      </c>
      <c r="CI103" s="531"/>
      <c r="CK103" s="532"/>
    </row>
    <row r="104" spans="2:89" x14ac:dyDescent="0.25">
      <c r="CE104" s="537"/>
      <c r="CF104" s="537" t="s">
        <v>2283</v>
      </c>
      <c r="CG104" s="538">
        <f>+AL53</f>
        <v>0</v>
      </c>
      <c r="CH104" s="534">
        <v>1</v>
      </c>
      <c r="CI104" s="539"/>
      <c r="CJ104" s="540"/>
    </row>
    <row r="105" spans="2:89" x14ac:dyDescent="0.25">
      <c r="CE105" s="537"/>
      <c r="CF105" s="533" t="s">
        <v>2284</v>
      </c>
      <c r="CG105" s="538">
        <f>+AQ53</f>
        <v>0</v>
      </c>
      <c r="CH105" s="534">
        <v>1</v>
      </c>
      <c r="CI105" s="539"/>
      <c r="CJ105" s="540"/>
    </row>
    <row r="106" spans="2:89" x14ac:dyDescent="0.25">
      <c r="CE106" s="537"/>
      <c r="CF106" s="533" t="s">
        <v>2285</v>
      </c>
      <c r="CG106" s="538">
        <f>+AV53</f>
        <v>0</v>
      </c>
      <c r="CH106" s="534">
        <v>1</v>
      </c>
      <c r="CI106" s="539"/>
      <c r="CJ106" s="540"/>
    </row>
    <row r="107" spans="2:89" x14ac:dyDescent="0.25">
      <c r="CE107" s="537"/>
      <c r="CF107" s="537" t="s">
        <v>2286</v>
      </c>
      <c r="CG107" s="538">
        <f>+BA53</f>
        <v>0</v>
      </c>
      <c r="CH107" s="534">
        <v>1</v>
      </c>
      <c r="CI107" s="539"/>
      <c r="CJ107" s="540"/>
    </row>
    <row r="108" spans="2:89" x14ac:dyDescent="0.25">
      <c r="CE108" s="537"/>
      <c r="CF108" s="533" t="s">
        <v>2287</v>
      </c>
      <c r="CG108" s="538">
        <f>+BF53</f>
        <v>0</v>
      </c>
      <c r="CH108" s="534">
        <v>1</v>
      </c>
      <c r="CI108" s="539"/>
      <c r="CJ108" s="540"/>
    </row>
    <row r="109" spans="2:89" x14ac:dyDescent="0.25">
      <c r="CE109" s="537"/>
      <c r="CF109" s="533" t="s">
        <v>2288</v>
      </c>
      <c r="CG109" s="538">
        <f>+BK53</f>
        <v>0</v>
      </c>
      <c r="CH109" s="534">
        <v>1</v>
      </c>
      <c r="CI109" s="539"/>
      <c r="CJ109" s="540"/>
    </row>
    <row r="110" spans="2:89" x14ac:dyDescent="0.25">
      <c r="CE110" s="537"/>
      <c r="CF110" s="537" t="s">
        <v>2289</v>
      </c>
      <c r="CG110" s="538">
        <f>+BP53</f>
        <v>0</v>
      </c>
      <c r="CH110" s="534">
        <v>1</v>
      </c>
      <c r="CI110" s="539"/>
      <c r="CJ110" s="540"/>
    </row>
    <row r="111" spans="2:89" x14ac:dyDescent="0.25">
      <c r="CE111" s="537"/>
      <c r="CF111" s="533" t="s">
        <v>2290</v>
      </c>
      <c r="CG111" s="538">
        <f>+BU53</f>
        <v>0</v>
      </c>
      <c r="CH111" s="534">
        <v>1</v>
      </c>
      <c r="CI111" s="539"/>
      <c r="CJ111" s="540"/>
    </row>
    <row r="112" spans="2:89" x14ac:dyDescent="0.25">
      <c r="CE112" s="537"/>
      <c r="CF112" s="537"/>
      <c r="CG112" s="537"/>
      <c r="CH112" s="537"/>
      <c r="CI112" s="539"/>
    </row>
    <row r="113" spans="83:87" x14ac:dyDescent="0.25">
      <c r="CE113" s="537"/>
      <c r="CF113" s="537" t="s">
        <v>2291</v>
      </c>
      <c r="CG113" s="538">
        <f>+CH53</f>
        <v>0</v>
      </c>
      <c r="CH113" s="534">
        <v>1</v>
      </c>
      <c r="CI113" s="539"/>
    </row>
    <row r="114" spans="83:87" x14ac:dyDescent="0.25">
      <c r="CE114" s="537"/>
      <c r="CF114" s="537"/>
      <c r="CG114" s="537"/>
      <c r="CH114" s="537"/>
    </row>
    <row r="115" spans="83:87" x14ac:dyDescent="0.25">
      <c r="CE115" s="537"/>
      <c r="CF115" s="537"/>
      <c r="CG115" s="537" t="s">
        <v>2280</v>
      </c>
      <c r="CH115" s="537" t="s">
        <v>2292</v>
      </c>
    </row>
    <row r="116" spans="83:87" x14ac:dyDescent="0.25">
      <c r="CE116" s="537"/>
      <c r="CF116" s="537" t="s">
        <v>2293</v>
      </c>
      <c r="CG116" s="538">
        <f>+AV54</f>
        <v>0</v>
      </c>
      <c r="CH116" s="538">
        <v>1</v>
      </c>
    </row>
    <row r="117" spans="83:87" x14ac:dyDescent="0.25">
      <c r="CE117" s="537"/>
      <c r="CF117" s="537"/>
      <c r="CG117" s="538"/>
      <c r="CH117" s="538"/>
    </row>
    <row r="118" spans="83:87" x14ac:dyDescent="0.25">
      <c r="CE118" s="537"/>
      <c r="CF118" s="537" t="s">
        <v>2294</v>
      </c>
      <c r="CG118" s="538">
        <f>+CH54</f>
        <v>0</v>
      </c>
      <c r="CH118" s="538">
        <v>1</v>
      </c>
    </row>
    <row r="119" spans="83:87" x14ac:dyDescent="0.25">
      <c r="CE119" s="537"/>
      <c r="CF119" s="537"/>
      <c r="CG119" s="537"/>
      <c r="CH119" s="537"/>
    </row>
    <row r="120" spans="83:87" x14ac:dyDescent="0.25">
      <c r="CE120" s="537"/>
      <c r="CF120" s="537"/>
      <c r="CG120" s="537" t="s">
        <v>2280</v>
      </c>
      <c r="CH120" s="537" t="s">
        <v>2281</v>
      </c>
    </row>
    <row r="121" spans="83:87" x14ac:dyDescent="0.25">
      <c r="CE121" s="537"/>
      <c r="CF121" s="537" t="s">
        <v>2282</v>
      </c>
      <c r="CG121" s="538">
        <f>+AG55</f>
        <v>0</v>
      </c>
      <c r="CH121" s="534">
        <v>1</v>
      </c>
    </row>
    <row r="122" spans="83:87" x14ac:dyDescent="0.25">
      <c r="CE122" s="537"/>
      <c r="CF122" s="537" t="s">
        <v>2295</v>
      </c>
      <c r="CG122" s="538">
        <f>+AV55</f>
        <v>0</v>
      </c>
      <c r="CH122" s="534">
        <v>1</v>
      </c>
    </row>
    <row r="123" spans="83:87" x14ac:dyDescent="0.25">
      <c r="CE123" s="537"/>
      <c r="CF123" s="537" t="s">
        <v>2291</v>
      </c>
      <c r="CG123" s="538">
        <f>+AV56</f>
        <v>0</v>
      </c>
      <c r="CH123" s="534">
        <v>1</v>
      </c>
    </row>
    <row r="124" spans="83:87" x14ac:dyDescent="0.25">
      <c r="CE124" s="537"/>
      <c r="CF124" s="537"/>
      <c r="CG124" s="537"/>
      <c r="CH124" s="537"/>
    </row>
    <row r="125" spans="83:87" x14ac:dyDescent="0.25">
      <c r="CE125" s="537"/>
      <c r="CF125" s="537"/>
      <c r="CG125" s="537" t="s">
        <v>2280</v>
      </c>
      <c r="CH125" s="537" t="s">
        <v>2281</v>
      </c>
    </row>
    <row r="126" spans="83:87" x14ac:dyDescent="0.25">
      <c r="CE126" s="537"/>
      <c r="CF126" s="537" t="s">
        <v>2293</v>
      </c>
      <c r="CG126" s="538">
        <f>+AV56</f>
        <v>0</v>
      </c>
      <c r="CH126" s="538">
        <f>+T56</f>
        <v>1</v>
      </c>
    </row>
    <row r="127" spans="83:87" x14ac:dyDescent="0.25">
      <c r="CE127" s="537"/>
      <c r="CF127" s="537"/>
      <c r="CG127" s="538"/>
      <c r="CH127" s="538"/>
    </row>
    <row r="128" spans="83:87" x14ac:dyDescent="0.25">
      <c r="CE128" s="537"/>
      <c r="CF128" s="537" t="s">
        <v>2291</v>
      </c>
      <c r="CG128" s="538">
        <v>1</v>
      </c>
      <c r="CH128" s="538">
        <v>1</v>
      </c>
    </row>
    <row r="129" spans="83:86" x14ac:dyDescent="0.25">
      <c r="CE129" s="537"/>
      <c r="CF129" s="537"/>
      <c r="CG129" s="537"/>
      <c r="CH129" s="537"/>
    </row>
    <row r="130" spans="83:86" x14ac:dyDescent="0.25">
      <c r="CE130" s="537"/>
      <c r="CF130" s="537"/>
      <c r="CG130" s="537"/>
      <c r="CH130" s="537"/>
    </row>
  </sheetData>
  <autoFilter ref="A12:EI101" xr:uid="{00000000-0009-0000-0000-000000000000}"/>
  <mergeCells count="30">
    <mergeCell ref="B2:C5"/>
    <mergeCell ref="D2:BY5"/>
    <mergeCell ref="BZ2:CC2"/>
    <mergeCell ref="BZ3:CC3"/>
    <mergeCell ref="BZ4:CC4"/>
    <mergeCell ref="BZ5:CC5"/>
    <mergeCell ref="BD11:BH11"/>
    <mergeCell ref="BI11:BM11"/>
    <mergeCell ref="BN11:BR11"/>
    <mergeCell ref="B7:C8"/>
    <mergeCell ref="E7:F7"/>
    <mergeCell ref="G7:G8"/>
    <mergeCell ref="E8:F8"/>
    <mergeCell ref="B10:T10"/>
    <mergeCell ref="CE10:CG11"/>
    <mergeCell ref="CH10:CK11"/>
    <mergeCell ref="B11:D11"/>
    <mergeCell ref="E11:I11"/>
    <mergeCell ref="J11:Q11"/>
    <mergeCell ref="R11:T11"/>
    <mergeCell ref="U11:Y11"/>
    <mergeCell ref="Z11:AD11"/>
    <mergeCell ref="AE11:AI11"/>
    <mergeCell ref="AJ11:AN11"/>
    <mergeCell ref="U10:CB10"/>
    <mergeCell ref="BS11:BW11"/>
    <mergeCell ref="BX11:CB11"/>
    <mergeCell ref="AO11:AS11"/>
    <mergeCell ref="AT11:AX11"/>
    <mergeCell ref="AY11:BC11"/>
  </mergeCells>
  <dataValidations disablePrompts="1" count="45">
    <dataValidation type="list" allowBlank="1" showInputMessage="1" showErrorMessage="1" sqref="B104:B1048576" xr:uid="{4A2A1AB2-45A7-49CF-B610-292BCE4F186E}">
      <formula1>Procesos</formula1>
    </dataValidation>
    <dataValidation type="textLength" allowBlank="1" showInputMessage="1" showErrorMessage="1" errorTitle="Entrada no válida" error="Escriba un texto  Maximo 500 Caracteres" promptTitle="Cualquier contenido Maximo 500 Caracteres" sqref="H102:I103 H55:I56" xr:uid="{5A0E257C-9F68-4FAA-A1E9-EF689D4462F9}">
      <formula1>0</formula1>
      <formula2>500</formula2>
    </dataValidation>
    <dataValidation type="textLength" allowBlank="1" showInputMessage="1" showErrorMessage="1" errorTitle="Entrada no válida" error="Escriba un texto  Maximo 100 Caracteres" promptTitle="Cualquier contenido Maximo 100 Caracteres" sqref="G102:G103 G55:G56" xr:uid="{45E53B6A-CF31-4E4F-8D60-E9D70F6EBA97}">
      <formula1>0</formula1>
      <formula2>100</formula2>
    </dataValidation>
    <dataValidation allowBlank="1" showInputMessage="1" showErrorMessage="1" promptTitle="Gràfica del indicador" prompt="De acuerdo a la periodicidad del indicador graficar su avance y tendencia, comparando lo ejecutado, contra lo programado y su meta, asi como, aisgnar el color y rango segun su resultado (&gt;= a 90%  verde, &gt; 70% y &lt; 90% amarillo y &lt;= 70% rojo)." sqref="CK26:CK27 CK12" xr:uid="{0AC3C33D-77B4-459B-9C39-0C3C918C929C}"/>
    <dataValidation allowBlank="1" showInputMessage="1" showErrorMessage="1" prompt="Seleccionar la tendencia que presentará el indicador en la vigencia:_x000a_* Constante: en cada periodo siempre es el mismo valor._x000a_* Creciente: en cada periodo incrementa su valor._x000a_* Decreciente: en cada período disminuye su valor." sqref="Q26:Q27 Q12" xr:uid="{111BEFCE-1E77-4CDB-9754-2669EB9B171B}"/>
    <dataValidation allowBlank="1" showInputMessage="1" showErrorMessage="1" prompt="Registre las observaciones o recomendaciones de la revisión del seguimiento reportado por el proceso. Se diligencia por parte del equipo del Sistema de Gestión al recibir el reporte del seguimiento." sqref="AI12 AN12 AS12 AX12 BC12 BH12 BM12 BR12 BW12 CB12 Y12 BW26:BW27 Y26:Y27 AD26:AD27 AI26:AI27 AN26:AN27 AS26:AS27 AX26:AX27 CB26:CB27 BH26:BH27 BC26:BC27 BR26:BR27 AD12" xr:uid="{01149EB9-4E2F-4DE4-A903-DAF051FB3767}"/>
    <dataValidation allowBlank="1" showInputMessage="1" showErrorMessage="1" prompt="Es el producto de dividir el resultado del indicador para la vigencia (columna BV) entre la meta anual del indicador para la vigencia (columna BW)." sqref="CJ26:CJ27 CJ12" xr:uid="{15C09F6F-D017-4325-B9D7-7110F88D4116}"/>
    <dataValidation allowBlank="1" showInputMessage="1" showErrorMessage="1" prompt="Registrar la meta anual formulada para el indicador, es decir, el valor de la columna S." sqref="CI26:CI27 CI12" xr:uid="{4CA87DEA-F90D-4741-AFA0-9EF7534221F4}"/>
    <dataValidation allowBlank="1" showInputMessage="1" showErrorMessage="1" prompt="Corresponde al porcentaje de avance acumulado, es decir, es el mismo valor calculado en la columna anterior (BU)._x000a_" sqref="CH26:CH27 CH12" xr:uid="{E2D9525D-2602-4D81-9976-FA072F062976}"/>
    <dataValidation allowBlank="1" showInputMessage="1" showErrorMessage="1" prompt="Es el producto de dividir el resultado del indicador acumulado (columna BS) entre lo programado del indicador acumulado (columna BT)._x000a_" sqref="CG26:CG27 CG12" xr:uid="{FED4E3FE-987B-400B-A715-2A2E889D8839}"/>
    <dataValidation allowBlank="1" showInputMessage="1" showErrorMessage="1" prompt="Corresponde al avance programado acumulado (constante; suma o promedio) o al último reporte de programación (creciente o decreciente) del indicador, según corresponda y de acuerdo a su periodicidad." sqref="CF26:CF27 CF12" xr:uid="{E413DE69-BDF1-4310-8702-31F08DCB1B0E}"/>
    <dataValidation allowBlank="1" showInputMessage="1" showErrorMessage="1" prompt="Corresponde al avance ejecutado acumulado (constante; suma o promedio) o al último reporte de ejecución (creciente o decreciente) del indicador, según corresponda y de acuerdo a su periodicidad." sqref="CE26:CE27 CE12" xr:uid="{4C109F3E-CFEB-4DBF-8025-01FC637C958A}"/>
    <dataValidation allowBlank="1" showInputMessage="1" showErrorMessage="1" prompt="Enunciar los pasos que se deben realizar para obtener las variables que conforman el indicador y calcular su resultado. Así mismo, indicar como se obtiene el avance acumulado del indicador, si se debe sumar, promediar o tomar el último dato cuantitativo." sqref="M26:M27 M12" xr:uid="{BCEEEBA5-FB2D-4D8A-A92B-B36F98CBD848}"/>
    <dataValidation type="list" allowBlank="1" showInputMessage="1" showErrorMessage="1" sqref="P104:P1048576" xr:uid="{EDEEDD77-937A-44B8-BE85-36F366D3DED3}">
      <formula1>TipoInd</formula1>
    </dataValidation>
    <dataValidation type="list" allowBlank="1" showInputMessage="1" showErrorMessage="1" sqref="C104:C1048576" xr:uid="{E5BCBBC0-080F-4FBD-8169-355CD81E24AF}">
      <formula1>Subsistema</formula1>
    </dataValidation>
    <dataValidation allowBlank="1" showInputMessage="1" showErrorMessage="1" prompt="Formúlese según las características y programación del indicador." sqref="CE10 CH10" xr:uid="{9BA5DA57-F87F-4D42-97F4-BDE5B8D9E425}"/>
    <dataValidation type="list" allowBlank="1" showInputMessage="1" showErrorMessage="1" sqref="E104:E1048576 D88" xr:uid="{82884961-9D7A-4EDB-888B-8C27F03127A5}">
      <formula1>ObjEstratégico</formula1>
    </dataValidation>
    <dataValidation type="list" allowBlank="1" showInputMessage="1" showErrorMessage="1" sqref="D104:D1048576" xr:uid="{9FBC33E7-5D83-4691-B6D1-F5BA7693D6B3}">
      <formula1>ProyectoInv</formula1>
    </dataValidation>
    <dataValidation type="list" allowBlank="1" showInputMessage="1" showErrorMessage="1" sqref="M104:N1048576" xr:uid="{0B32BF8B-B208-4AD9-A279-932FF33552A5}">
      <formula1>periodicidad</formula1>
    </dataValidation>
    <dataValidation type="list" allowBlank="1" showInputMessage="1" showErrorMessage="1" sqref="E7:E8" xr:uid="{EB0E2668-33DD-4D09-A31F-6DD507C89A8A}">
      <formula1>Meses</formula1>
    </dataValidation>
    <dataValidation allowBlank="1" showInputMessage="1" showErrorMessage="1" prompt="Corresponde a los logros obtenidos durante el periodo de medición así como la identificación de las situaciones que conllevaron al incumplimiento de las metas propuestas." sqref="X12 AC12 AH12 AM12 AR12 AW12 BB12 BG12 BL12 CA12 BQ12 BL26:BL27 BQ26:BQ27 BV26:BV27 X26:X27 AC26:AC27 AH26:AH27 AM26:AM27 AR26:AR27 AW26:AW27 CA26:CA27 BG26:BG27 BV12" xr:uid="{8B43E6FD-844F-4A4B-B5DF-1163582C2F5E}"/>
    <dataValidation allowBlank="1" showInputMessage="1" showErrorMessage="1" prompt="Corresponde a la operación matemática de la fórmula del indicador y que reflejará el resultado del indicador para el periodo de medición." sqref="BU12 AQ12 AL12 AG12 AV12 BA12 BF12 BK12 BP12 BZ12 AB12 BP26:BP27 AB26:AB27 W26:W27 BU26:BU27 AQ26:AQ27 AL26:AL27 AG26:AG27 AV26:AV27 BZ26:BZ27 BF26:BF27 BK26:BK27 W12" xr:uid="{CC4B39B5-9A7A-428D-852F-20EC0815F5AF}"/>
    <dataValidation allowBlank="1" showInputMessage="1" showErrorMessage="1" prompt="Corresponde a los resultados planificados para el periodo de medición. Todos los indicadores de gestión deben incluir programación." sqref="V12 AU12 AP12 AK12 AZ12 BE12 BJ12 BO12 BT12 BY12 AF12 BT26:BT27 AF26:AF27 AA26:AA27 V26:V27 AU26:AU27 AP26:AP27 AK26:AK27 BY26:BY27 BE26:BE27 BJ26:BJ27 BO26:BO27 AA12" xr:uid="{6B67CEE6-7A53-4756-B23E-E53704B1E605}"/>
    <dataValidation allowBlank="1" showInputMessage="1" showErrorMessage="1" prompt="Corresponde a los resultados obtenidos en el periodo de medición." sqref="Z12 AJ12 AT12 AO12 AY12 BD12 BI12 BN12 BS12 BX12 U12 BS26:BS27 U26:U27 AE26:AE27 Z26:Z27 AJ26:AJ27 AT26:AT27 AO26:AO27 BX26:BX27 BD26:BD27 BI26:BI27 BN26:BN27 AE12" xr:uid="{01C16430-C5EC-4E17-A0B7-6C8F0862CBE4}"/>
    <dataValidation allowBlank="1" showInputMessage="1" showErrorMessage="1" prompt="Es el resultado del indicador que se pretende alcanzar durante la vigencia, se debe tener como referencia la unidad de medida formulada para el indicador." sqref="T26:T27 T12" xr:uid="{624353B2-E5D9-428B-8CE1-E0CA144D086D}"/>
    <dataValidation allowBlank="1" showInputMessage="1" showErrorMessage="1" prompt="Debe coincidir con la unidad de medida del indicador para poder ser comparables." sqref="S26:S27 S12" xr:uid="{A5F5568C-4903-402C-BAF9-513C3FF73C0C}"/>
    <dataValidation allowBlank="1" showInputMessage="1" showErrorMessage="1" prompt="Resultado que se tiene de la primera medición realizada sobre este indicador, oficializado ante el Sistema de Gestión._x000a__x000a_En los casos en los que no se cuente con línea base se debe registrar “No aplica”." sqref="R26:R27 R12" xr:uid="{8FA96BCD-3F8A-4A9E-8ED5-E1FBFA393C65}"/>
    <dataValidation allowBlank="1" showInputMessage="1" showErrorMessage="1" prompt="Es el elemento que soporta la medición del indicador, estos pueden ser; documento, base de datos, entre otros. " sqref="O26:O27 O12" xr:uid="{ACCE04F0-0C35-4AE7-AE51-D44ACD0B9F0A}"/>
    <dataValidation allowBlank="1" showInputMessage="1" showErrorMessage="1" prompt="Corresponde a la información a partir de la cual se obtienen los datos para el cálculo del indicador." sqref="L26:L27 L12" xr:uid="{819A4A28-622C-40AA-BB87-F5C6B8BCE721}"/>
    <dataValidation allowBlank="1" showInputMessage="1" showErrorMessage="1" prompt="Relacionar la medida en la cual se obtiene el resultado del indicador, la cual para el presente formato se estandariza en &quot;Porcentaje&quot;." sqref="N26:N27 N12" xr:uid="{95A2F02E-7627-410D-A0B9-B3417DBF1F08}"/>
    <dataValidation allowBlank="1" showInputMessage="1" showErrorMessage="1" prompt="Frecuencia en la cual se debe calcular y registrar los resultados del indicador. _x000a__x000a_De la lista desplegable seleccione la frecuencia del indicador; mensual, bimestral, trimestral, semestral o anual." sqref="P26:P27 P12" xr:uid="{2E7F1332-061A-4CC7-99C3-BD4DCEBA6BE8}"/>
    <dataValidation allowBlank="1" showInputMessage="1" showErrorMessage="1" prompt="Hace referencia a la clasificación del indicador._x000a__x000a_De la lista desplegable seleccione una de las siguientes opciones: eficacia, eficiencia o efectividad." sqref="J26:J27 J12" xr:uid="{7B566CE5-E117-4B5C-ABD6-3629CC0A6A0C}"/>
    <dataValidation allowBlank="1" showInputMessage="1" showErrorMessage="1" prompt="Corresponde a la ecuación matemática que relaciona las variables del indicador (numerador/denominador)." sqref="K26:K27 K12" xr:uid="{60A0A999-923C-4478-A19F-D66DC1BAF6DD}"/>
    <dataValidation allowBlank="1" showInputMessage="1" showErrorMessage="1" prompt="Corresponde al aspecto clave de cuyo resultado depende el logro de la meta propuesta para el indicador." sqref="I26:I27 I12" xr:uid="{80382FB5-F48D-4BE7-8DD1-D60ADD0A87C3}"/>
    <dataValidation allowBlank="1" showInputMessage="1" showErrorMessage="1" prompt="Describe al fin para el cual se formuló el indicador." sqref="H26:H27 H12" xr:uid="{2FB3F1FC-94E5-4169-96F2-AA8BA0A664DB}"/>
    <dataValidation allowBlank="1" showInputMessage="1" showErrorMessage="1" prompt="Registre el nombre asignado al indicador. Este debe ser; claro, preciso y auto explicativo. _x000a__x000a_Estructura sugerida: objeto a cuantificar (sujeto) + condición deseada del objeto (verbo en participio pasado) + complemento descriptivo (si se requiere)" sqref="G26:G27 G12" xr:uid="{B0723797-653A-4F5D-8ED8-4E6075092FF5}"/>
    <dataValidation allowBlank="1" showInputMessage="1" showErrorMessage="1" prompt="Hace referencia a la fecha de expedición de la circular mediante la cual se solicita la creación o actualización del indicador de gestión." sqref="F26:F27 F12" xr:uid="{F91547B3-E4C0-40F9-B5CF-9B3F58C689B0}"/>
    <dataValidation allowBlank="1" showInputMessage="1" showErrorMessage="1" prompt="Se refiere al código consecutivo que es asignado por la Subdirección de Diseño, Evaluación y Sistematización – Equipo del Sistema Integrado de Gestión." sqref="E26:E27 E12" xr:uid="{AB2C62DF-D962-4FAE-AE64-3F85BE6D9B9A}"/>
    <dataValidation allowBlank="1" showInputMessage="1" showErrorMessage="1" prompt="Indicar a cual objetivo estratégico de la Entidad contribuye la medición del indicador de gestión._x000a__x000a_De la lista desplegable seleccione el objetivo estratégico._x000a__x000a_*Todos los indicadores deben estar relacionados a un objetivo estratégico._x000a_" sqref="D26:D27 D12" xr:uid="{6000991B-025F-4CA8-A3C9-1D21553B8E16}"/>
    <dataValidation allowBlank="1" showInputMessage="1" showErrorMessage="1" prompt="Relacionar el proyecto de inversión al cuál está asociado el indicador de gestión._x000a__x000a_De la lista desplegable  seleccione el proyecto de inversión._x000a__x000a_* No todos los indicadores deben estar asociados a un proyecto de inversión." sqref="C26:C27 C12" xr:uid="{A3EE2D07-C393-4449-9A84-79AF3B20E6AE}"/>
    <dataValidation allowBlank="1" showInputMessage="1" showErrorMessage="1" prompt="Indicar el proceso institucional al cuál está asociado el indicador de gestión._x000a__x000a_De la lista despegable  seleccione el proceso." sqref="B26:B27 B12" xr:uid="{E566F4E8-EBEA-4A48-998A-BAD1F2809B64}"/>
    <dataValidation allowBlank="1" showInputMessage="1" showErrorMessage="1" prompt="Corresponde al registro de los logros obtenidos durante el año de medición del indicador de manera consolidada. En este también se identificarán las situaciones que conllevaron a logros no esperados y las acciones que al respecto se hayan adelantado_x000a_" sqref="CC26:CC27 CC12" xr:uid="{80B4B9CC-1E56-4B99-A9C8-2ED4D1CD99BF}"/>
    <dataValidation type="list" allowBlank="1" showInputMessage="1" showErrorMessage="1" sqref="Q104:Q1048576 S102:S103 S53:S56" xr:uid="{900102D5-4E51-4868-B96C-2D6FE4F0A282}">
      <formula1>TipoMeta</formula1>
    </dataValidation>
    <dataValidation type="list" allowBlank="1" showInputMessage="1" showErrorMessage="1" sqref="J63 B63:C63 P63 P22:P24" xr:uid="{302AA8EF-D2FD-4AEB-B255-C3CB5FC2AA92}">
      <formula1>#REF!</formula1>
    </dataValidation>
    <dataValidation type="list" allowBlank="1" showInputMessage="1" showErrorMessage="1" errorTitle="Error" error="Seleccione un valor de la lista desplegable" sqref="Q22:Q24" xr:uid="{CAAA0A6E-11FF-4FC9-8EFD-4142A4E65EF0}">
      <formula1>#REF!</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5F2C6-1707-4ACB-9DC9-B918B6F7E95F}">
  <dimension ref="A1:BA96"/>
  <sheetViews>
    <sheetView zoomScale="70" zoomScaleNormal="70" zoomScaleSheetLayoutView="70" zoomScalePageLayoutView="51" workbookViewId="0">
      <selection sqref="A1:B4"/>
    </sheetView>
  </sheetViews>
  <sheetFormatPr baseColWidth="10" defaultColWidth="11.42578125" defaultRowHeight="12.75" x14ac:dyDescent="0.2"/>
  <cols>
    <col min="1" max="1" width="15.28515625" style="108" customWidth="1"/>
    <col min="2" max="2" width="27.42578125" style="108" customWidth="1"/>
    <col min="3" max="3" width="27.140625" style="108" customWidth="1"/>
    <col min="4" max="4" width="15.28515625" style="108" customWidth="1"/>
    <col min="5" max="5" width="11" style="108" bestFit="1" customWidth="1"/>
    <col min="6" max="6" width="30.7109375" style="108" customWidth="1"/>
    <col min="7" max="7" width="47" style="108" customWidth="1"/>
    <col min="8" max="8" width="19.140625" style="108" customWidth="1"/>
    <col min="9" max="9" width="15.7109375" style="108" customWidth="1"/>
    <col min="10" max="10" width="15.140625" style="108" customWidth="1"/>
    <col min="11" max="11" width="10" style="108" customWidth="1"/>
    <col min="12" max="12" width="10.85546875" style="108" customWidth="1"/>
    <col min="13" max="13" width="74.42578125" style="108" customWidth="1"/>
    <col min="14" max="14" width="10.85546875" style="108" customWidth="1"/>
    <col min="15" max="15" width="12.140625" style="108" customWidth="1"/>
    <col min="16" max="16" width="14.28515625" style="108" customWidth="1"/>
    <col min="17" max="17" width="10" style="108" customWidth="1"/>
    <col min="18" max="18" width="10.42578125" style="108" customWidth="1"/>
    <col min="19" max="19" width="11.7109375" style="108" customWidth="1"/>
    <col min="20" max="20" width="74.42578125" style="108" customWidth="1"/>
    <col min="21" max="21" width="16.42578125" style="108" customWidth="1"/>
    <col min="22" max="22" width="27.140625" style="108" customWidth="1"/>
    <col min="23" max="23" width="15.42578125" style="108" customWidth="1"/>
    <col min="24" max="24" width="12.42578125" style="108" customWidth="1"/>
    <col min="25" max="25" width="13.85546875" style="108" customWidth="1"/>
    <col min="26" max="26" width="12" style="108" customWidth="1"/>
    <col min="27" max="27" width="12.42578125" style="108" customWidth="1"/>
    <col min="28" max="28" width="86" style="108" customWidth="1"/>
    <col min="29" max="29" width="15.42578125" style="108" customWidth="1"/>
    <col min="30" max="30" width="45.42578125" style="108" customWidth="1"/>
    <col min="31" max="31" width="10.7109375" style="108" bestFit="1" customWidth="1"/>
    <col min="32" max="32" width="11.140625" style="108" bestFit="1" customWidth="1"/>
    <col min="33" max="33" width="12.42578125" style="108" customWidth="1"/>
    <col min="34" max="34" width="86" style="108" customWidth="1"/>
    <col min="35" max="35" width="15" style="108" customWidth="1"/>
    <col min="36" max="36" width="45.42578125" style="108" customWidth="1"/>
    <col min="37" max="37" width="15" style="108" customWidth="1"/>
    <col min="38" max="38" width="12.85546875" style="108" customWidth="1"/>
    <col min="39" max="39" width="13.140625" style="108" customWidth="1"/>
    <col min="40" max="40" width="83.85546875" style="108" customWidth="1"/>
    <col min="41" max="41" width="15.140625" style="108" customWidth="1"/>
    <col min="42" max="42" width="47.28515625" style="108" customWidth="1"/>
    <col min="43" max="43" width="12.42578125" style="108" customWidth="1"/>
    <col min="44" max="44" width="13.140625" style="108" customWidth="1"/>
    <col min="45" max="45" width="12.42578125" style="108" customWidth="1"/>
    <col min="46" max="46" width="47.140625" style="108" customWidth="1"/>
    <col min="47" max="47" width="16.42578125" style="108" customWidth="1"/>
    <col min="48" max="48" width="34.7109375" style="108" customWidth="1"/>
    <col min="49" max="49" width="2.42578125" style="108" customWidth="1"/>
    <col min="50" max="52" width="11.42578125" style="108" customWidth="1"/>
    <col min="53" max="16384" width="11.42578125" style="108"/>
  </cols>
  <sheetData>
    <row r="1" spans="1:53" ht="21" customHeight="1" x14ac:dyDescent="0.2">
      <c r="A1" s="743"/>
      <c r="B1" s="743"/>
      <c r="C1" s="744" t="s">
        <v>914</v>
      </c>
      <c r="D1" s="745"/>
      <c r="E1" s="745"/>
      <c r="F1" s="745"/>
      <c r="G1" s="745"/>
      <c r="H1" s="745"/>
      <c r="I1" s="745"/>
      <c r="J1" s="745"/>
      <c r="K1" s="745"/>
      <c r="L1" s="745"/>
      <c r="M1" s="745"/>
      <c r="N1" s="745"/>
      <c r="O1" s="745"/>
      <c r="P1" s="745"/>
      <c r="Q1" s="745"/>
      <c r="R1" s="745"/>
      <c r="S1" s="745"/>
      <c r="T1" s="745"/>
      <c r="U1" s="745"/>
      <c r="V1" s="745"/>
      <c r="W1" s="745"/>
      <c r="X1" s="745"/>
      <c r="Y1" s="745"/>
      <c r="Z1" s="745"/>
      <c r="AA1" s="745"/>
      <c r="AB1" s="745"/>
      <c r="AC1" s="745"/>
      <c r="AD1" s="745"/>
      <c r="AE1" s="745"/>
      <c r="AF1" s="745"/>
      <c r="AG1" s="745"/>
      <c r="AH1" s="745"/>
      <c r="AI1" s="745"/>
      <c r="AJ1" s="745"/>
      <c r="AK1" s="745"/>
      <c r="AL1" s="745"/>
      <c r="AM1" s="745"/>
      <c r="AN1" s="745"/>
      <c r="AO1" s="745"/>
      <c r="AP1" s="745"/>
      <c r="AQ1" s="745"/>
      <c r="AR1" s="745"/>
      <c r="AS1" s="745"/>
      <c r="AT1" s="746"/>
      <c r="AU1" s="104" t="s">
        <v>915</v>
      </c>
      <c r="AV1" s="105" t="s">
        <v>916</v>
      </c>
      <c r="AW1" s="106"/>
      <c r="AX1" s="107"/>
      <c r="AY1" s="107"/>
      <c r="AZ1" s="107"/>
      <c r="BA1" s="107"/>
    </row>
    <row r="2" spans="1:53" ht="21" customHeight="1" x14ac:dyDescent="0.2">
      <c r="A2" s="743"/>
      <c r="B2" s="743"/>
      <c r="C2" s="747"/>
      <c r="D2" s="748"/>
      <c r="E2" s="748"/>
      <c r="F2" s="748"/>
      <c r="G2" s="748"/>
      <c r="H2" s="748"/>
      <c r="I2" s="748"/>
      <c r="J2" s="748"/>
      <c r="K2" s="748"/>
      <c r="L2" s="748"/>
      <c r="M2" s="748"/>
      <c r="N2" s="748"/>
      <c r="O2" s="748"/>
      <c r="P2" s="748"/>
      <c r="Q2" s="748"/>
      <c r="R2" s="748"/>
      <c r="S2" s="748"/>
      <c r="T2" s="748"/>
      <c r="U2" s="748"/>
      <c r="V2" s="748"/>
      <c r="W2" s="748"/>
      <c r="X2" s="748"/>
      <c r="Y2" s="748"/>
      <c r="Z2" s="748"/>
      <c r="AA2" s="748"/>
      <c r="AB2" s="748"/>
      <c r="AC2" s="748"/>
      <c r="AD2" s="748"/>
      <c r="AE2" s="748"/>
      <c r="AF2" s="748"/>
      <c r="AG2" s="748"/>
      <c r="AH2" s="748"/>
      <c r="AI2" s="748"/>
      <c r="AJ2" s="748"/>
      <c r="AK2" s="748"/>
      <c r="AL2" s="748"/>
      <c r="AM2" s="748"/>
      <c r="AN2" s="748"/>
      <c r="AO2" s="748"/>
      <c r="AP2" s="748"/>
      <c r="AQ2" s="748"/>
      <c r="AR2" s="748"/>
      <c r="AS2" s="748"/>
      <c r="AT2" s="749"/>
      <c r="AU2" s="104" t="s">
        <v>917</v>
      </c>
      <c r="AV2" s="105">
        <v>2</v>
      </c>
      <c r="AW2" s="106"/>
      <c r="AX2" s="107"/>
      <c r="AY2" s="107"/>
      <c r="AZ2" s="107"/>
      <c r="BA2" s="107"/>
    </row>
    <row r="3" spans="1:53" ht="21" customHeight="1" x14ac:dyDescent="0.2">
      <c r="A3" s="743"/>
      <c r="B3" s="743"/>
      <c r="C3" s="747"/>
      <c r="D3" s="748"/>
      <c r="E3" s="748"/>
      <c r="F3" s="748"/>
      <c r="G3" s="748"/>
      <c r="H3" s="748"/>
      <c r="I3" s="748"/>
      <c r="J3" s="748"/>
      <c r="K3" s="748"/>
      <c r="L3" s="748"/>
      <c r="M3" s="748"/>
      <c r="N3" s="748"/>
      <c r="O3" s="748"/>
      <c r="P3" s="748"/>
      <c r="Q3" s="748"/>
      <c r="R3" s="748"/>
      <c r="S3" s="748"/>
      <c r="T3" s="748"/>
      <c r="U3" s="748"/>
      <c r="V3" s="748"/>
      <c r="W3" s="748"/>
      <c r="X3" s="748"/>
      <c r="Y3" s="748"/>
      <c r="Z3" s="748"/>
      <c r="AA3" s="748"/>
      <c r="AB3" s="748"/>
      <c r="AC3" s="748"/>
      <c r="AD3" s="748"/>
      <c r="AE3" s="748"/>
      <c r="AF3" s="748"/>
      <c r="AG3" s="748"/>
      <c r="AH3" s="748"/>
      <c r="AI3" s="748"/>
      <c r="AJ3" s="748"/>
      <c r="AK3" s="748"/>
      <c r="AL3" s="748"/>
      <c r="AM3" s="748"/>
      <c r="AN3" s="748"/>
      <c r="AO3" s="748"/>
      <c r="AP3" s="748"/>
      <c r="AQ3" s="748"/>
      <c r="AR3" s="748"/>
      <c r="AS3" s="748"/>
      <c r="AT3" s="749"/>
      <c r="AU3" s="104" t="s">
        <v>918</v>
      </c>
      <c r="AV3" s="105" t="s">
        <v>919</v>
      </c>
      <c r="AW3" s="106"/>
      <c r="AX3" s="107"/>
      <c r="AY3" s="107"/>
      <c r="AZ3" s="107"/>
      <c r="BA3" s="107"/>
    </row>
    <row r="4" spans="1:53" ht="21" customHeight="1" x14ac:dyDescent="0.2">
      <c r="A4" s="743"/>
      <c r="B4" s="743"/>
      <c r="C4" s="750"/>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751"/>
      <c r="AN4" s="751"/>
      <c r="AO4" s="751"/>
      <c r="AP4" s="751"/>
      <c r="AQ4" s="751"/>
      <c r="AR4" s="751"/>
      <c r="AS4" s="751"/>
      <c r="AT4" s="752"/>
      <c r="AU4" s="104" t="s">
        <v>920</v>
      </c>
      <c r="AV4" s="105" t="s">
        <v>921</v>
      </c>
      <c r="AW4" s="106"/>
      <c r="AX4" s="107"/>
      <c r="AY4" s="107"/>
      <c r="AZ4" s="107"/>
      <c r="BA4" s="107"/>
    </row>
    <row r="5" spans="1:53" x14ac:dyDescent="0.2">
      <c r="A5" s="753"/>
      <c r="B5" s="753"/>
      <c r="C5" s="753"/>
      <c r="D5" s="753"/>
      <c r="E5" s="753"/>
      <c r="F5" s="753"/>
      <c r="G5" s="753"/>
      <c r="H5" s="753"/>
      <c r="I5" s="753"/>
      <c r="J5" s="753"/>
      <c r="K5" s="753"/>
      <c r="L5" s="753"/>
      <c r="M5" s="753"/>
      <c r="N5" s="753"/>
      <c r="O5" s="753"/>
      <c r="P5" s="753"/>
      <c r="Q5" s="753"/>
      <c r="R5" s="753"/>
      <c r="S5" s="753"/>
      <c r="T5" s="753"/>
      <c r="U5" s="753"/>
      <c r="V5" s="753"/>
      <c r="W5" s="753"/>
      <c r="X5" s="753"/>
      <c r="Y5" s="753"/>
      <c r="Z5" s="753"/>
      <c r="AA5" s="753"/>
      <c r="AB5" s="753"/>
      <c r="AC5" s="753"/>
      <c r="AD5" s="753"/>
      <c r="AE5" s="753"/>
      <c r="AF5" s="753"/>
      <c r="AG5" s="753"/>
      <c r="AH5" s="753"/>
      <c r="AI5" s="753"/>
      <c r="AJ5" s="753"/>
      <c r="AK5" s="753"/>
      <c r="AL5" s="753"/>
      <c r="AM5" s="753"/>
      <c r="AN5" s="753"/>
      <c r="AO5" s="753"/>
      <c r="AP5" s="753"/>
      <c r="AQ5" s="753"/>
      <c r="AR5" s="753"/>
      <c r="AS5" s="753"/>
      <c r="AT5" s="753"/>
      <c r="AU5" s="753"/>
      <c r="AV5" s="109"/>
      <c r="AW5" s="106"/>
      <c r="AX5" s="107"/>
      <c r="AY5" s="107"/>
      <c r="AZ5" s="107"/>
      <c r="BA5" s="107"/>
    </row>
    <row r="6" spans="1:53" x14ac:dyDescent="0.2">
      <c r="A6" s="754" t="s">
        <v>922</v>
      </c>
      <c r="B6" s="754"/>
      <c r="C6" s="110" t="s">
        <v>923</v>
      </c>
      <c r="D6" s="111"/>
      <c r="E6" s="111"/>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6"/>
      <c r="AX6" s="107"/>
      <c r="AY6" s="107"/>
      <c r="AZ6" s="107"/>
      <c r="BA6" s="107"/>
    </row>
    <row r="7" spans="1:53" x14ac:dyDescent="0.2">
      <c r="A7" s="109"/>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6"/>
      <c r="AX7" s="107"/>
      <c r="AY7" s="107"/>
      <c r="AZ7" s="107"/>
      <c r="BA7" s="107"/>
    </row>
    <row r="8" spans="1:53" ht="26.25" customHeight="1" x14ac:dyDescent="0.2">
      <c r="A8" s="755" t="s">
        <v>924</v>
      </c>
      <c r="B8" s="756"/>
      <c r="C8" s="756"/>
      <c r="D8" s="756"/>
      <c r="E8" s="756"/>
      <c r="F8" s="756"/>
      <c r="G8" s="756"/>
      <c r="H8" s="756"/>
      <c r="I8" s="756"/>
      <c r="J8" s="756"/>
      <c r="K8" s="756"/>
      <c r="L8" s="757"/>
      <c r="M8" s="758" t="s">
        <v>925</v>
      </c>
      <c r="N8" s="759"/>
      <c r="O8" s="759"/>
      <c r="P8" s="759"/>
      <c r="Q8" s="759"/>
      <c r="R8" s="759"/>
      <c r="S8" s="759"/>
      <c r="T8" s="759"/>
      <c r="U8" s="759"/>
      <c r="V8" s="759"/>
      <c r="W8" s="759"/>
      <c r="X8" s="759"/>
      <c r="Y8" s="760"/>
      <c r="Z8" s="761" t="s">
        <v>926</v>
      </c>
      <c r="AA8" s="761"/>
      <c r="AB8" s="761"/>
      <c r="AC8" s="761"/>
      <c r="AD8" s="761"/>
      <c r="AE8" s="761"/>
      <c r="AF8" s="761"/>
      <c r="AG8" s="761"/>
      <c r="AH8" s="761"/>
      <c r="AI8" s="761"/>
      <c r="AJ8" s="761"/>
      <c r="AK8" s="761"/>
      <c r="AL8" s="761"/>
      <c r="AM8" s="761"/>
      <c r="AN8" s="761"/>
      <c r="AO8" s="761"/>
      <c r="AP8" s="761"/>
      <c r="AQ8" s="761"/>
      <c r="AR8" s="761"/>
      <c r="AS8" s="761"/>
      <c r="AT8" s="761"/>
      <c r="AU8" s="761"/>
      <c r="AV8" s="761"/>
      <c r="AW8" s="106"/>
    </row>
    <row r="9" spans="1:53" s="114" customFormat="1" ht="46.5" customHeight="1" x14ac:dyDescent="0.25">
      <c r="A9" s="741" t="s">
        <v>927</v>
      </c>
      <c r="B9" s="741" t="s">
        <v>928</v>
      </c>
      <c r="C9" s="741" t="s">
        <v>929</v>
      </c>
      <c r="D9" s="741" t="s">
        <v>930</v>
      </c>
      <c r="E9" s="741" t="s">
        <v>931</v>
      </c>
      <c r="F9" s="741" t="s">
        <v>932</v>
      </c>
      <c r="G9" s="742" t="s">
        <v>933</v>
      </c>
      <c r="H9" s="742" t="s">
        <v>934</v>
      </c>
      <c r="I9" s="767" t="s">
        <v>935</v>
      </c>
      <c r="J9" s="782" t="s">
        <v>936</v>
      </c>
      <c r="K9" s="783"/>
      <c r="L9" s="783"/>
      <c r="M9" s="780" t="s">
        <v>937</v>
      </c>
      <c r="N9" s="780" t="s">
        <v>938</v>
      </c>
      <c r="O9" s="780" t="s">
        <v>939</v>
      </c>
      <c r="P9" s="765" t="s">
        <v>940</v>
      </c>
      <c r="Q9" s="765"/>
      <c r="R9" s="765"/>
      <c r="S9" s="766" t="s">
        <v>941</v>
      </c>
      <c r="T9" s="768" t="s">
        <v>942</v>
      </c>
      <c r="U9" s="769"/>
      <c r="V9" s="769"/>
      <c r="W9" s="769"/>
      <c r="X9" s="769"/>
      <c r="Y9" s="770"/>
      <c r="Z9" s="762" t="s">
        <v>943</v>
      </c>
      <c r="AA9" s="763"/>
      <c r="AB9" s="763"/>
      <c r="AC9" s="763"/>
      <c r="AD9" s="764"/>
      <c r="AE9" s="762" t="s">
        <v>944</v>
      </c>
      <c r="AF9" s="763"/>
      <c r="AG9" s="763"/>
      <c r="AH9" s="763"/>
      <c r="AI9" s="763"/>
      <c r="AJ9" s="764"/>
      <c r="AK9" s="762" t="s">
        <v>945</v>
      </c>
      <c r="AL9" s="763"/>
      <c r="AM9" s="763"/>
      <c r="AN9" s="763"/>
      <c r="AO9" s="763"/>
      <c r="AP9" s="764"/>
      <c r="AQ9" s="762" t="s">
        <v>946</v>
      </c>
      <c r="AR9" s="763"/>
      <c r="AS9" s="763"/>
      <c r="AT9" s="763"/>
      <c r="AU9" s="763"/>
      <c r="AV9" s="764"/>
      <c r="AW9" s="113"/>
    </row>
    <row r="10" spans="1:53" ht="46.5" customHeight="1" x14ac:dyDescent="0.2">
      <c r="A10" s="742"/>
      <c r="B10" s="742"/>
      <c r="C10" s="742"/>
      <c r="D10" s="742"/>
      <c r="E10" s="742"/>
      <c r="F10" s="742"/>
      <c r="G10" s="781"/>
      <c r="H10" s="781"/>
      <c r="I10" s="780"/>
      <c r="J10" s="115" t="s">
        <v>947</v>
      </c>
      <c r="K10" s="115" t="s">
        <v>948</v>
      </c>
      <c r="L10" s="115" t="s">
        <v>949</v>
      </c>
      <c r="M10" s="780"/>
      <c r="N10" s="780"/>
      <c r="O10" s="780"/>
      <c r="P10" s="115" t="s">
        <v>947</v>
      </c>
      <c r="Q10" s="115" t="s">
        <v>948</v>
      </c>
      <c r="R10" s="115" t="s">
        <v>949</v>
      </c>
      <c r="S10" s="767"/>
      <c r="T10" s="115" t="s">
        <v>950</v>
      </c>
      <c r="U10" s="115" t="s">
        <v>951</v>
      </c>
      <c r="V10" s="115" t="s">
        <v>952</v>
      </c>
      <c r="W10" s="115" t="s">
        <v>37</v>
      </c>
      <c r="X10" s="112" t="s">
        <v>953</v>
      </c>
      <c r="Y10" s="112" t="s">
        <v>954</v>
      </c>
      <c r="Z10" s="116" t="s">
        <v>955</v>
      </c>
      <c r="AA10" s="115" t="s">
        <v>956</v>
      </c>
      <c r="AB10" s="116" t="s">
        <v>957</v>
      </c>
      <c r="AC10" s="116" t="s">
        <v>958</v>
      </c>
      <c r="AD10" s="117" t="s">
        <v>959</v>
      </c>
      <c r="AE10" s="116" t="s">
        <v>955</v>
      </c>
      <c r="AF10" s="116" t="s">
        <v>956</v>
      </c>
      <c r="AG10" s="116" t="s">
        <v>960</v>
      </c>
      <c r="AH10" s="116" t="s">
        <v>957</v>
      </c>
      <c r="AI10" s="116" t="s">
        <v>958</v>
      </c>
      <c r="AJ10" s="117" t="s">
        <v>959</v>
      </c>
      <c r="AK10" s="116" t="s">
        <v>955</v>
      </c>
      <c r="AL10" s="116" t="s">
        <v>956</v>
      </c>
      <c r="AM10" s="116" t="s">
        <v>960</v>
      </c>
      <c r="AN10" s="116" t="s">
        <v>957</v>
      </c>
      <c r="AO10" s="116" t="s">
        <v>958</v>
      </c>
      <c r="AP10" s="117" t="s">
        <v>959</v>
      </c>
      <c r="AQ10" s="116" t="s">
        <v>955</v>
      </c>
      <c r="AR10" s="116" t="s">
        <v>956</v>
      </c>
      <c r="AS10" s="116" t="s">
        <v>960</v>
      </c>
      <c r="AT10" s="116" t="s">
        <v>957</v>
      </c>
      <c r="AU10" s="116" t="s">
        <v>958</v>
      </c>
      <c r="AV10" s="117" t="s">
        <v>959</v>
      </c>
    </row>
    <row r="11" spans="1:53" s="134" customFormat="1" ht="178.5" x14ac:dyDescent="0.2">
      <c r="A11" s="771" t="s">
        <v>332</v>
      </c>
      <c r="B11" s="771" t="s">
        <v>961</v>
      </c>
      <c r="C11" s="119" t="s">
        <v>962</v>
      </c>
      <c r="D11" s="120" t="s">
        <v>963</v>
      </c>
      <c r="E11" s="121" t="s">
        <v>964</v>
      </c>
      <c r="F11" s="119" t="s">
        <v>965</v>
      </c>
      <c r="G11" s="119" t="s">
        <v>966</v>
      </c>
      <c r="H11" s="122" t="s">
        <v>967</v>
      </c>
      <c r="I11" s="123" t="s">
        <v>968</v>
      </c>
      <c r="J11" s="122" t="s">
        <v>969</v>
      </c>
      <c r="K11" s="122" t="s">
        <v>970</v>
      </c>
      <c r="L11" s="124" t="str">
        <f>VLOOKUP(J11,'[3]2. Anexos'!$B$35:$G$41,(HLOOKUP(K11,'[3]2. Anexos'!$C$35:$G$36,2,0)),0)</f>
        <v>Alto</v>
      </c>
      <c r="M11" s="119" t="s">
        <v>971</v>
      </c>
      <c r="N11" s="122" t="s">
        <v>972</v>
      </c>
      <c r="O11" s="122" t="s">
        <v>973</v>
      </c>
      <c r="P11" s="122" t="s">
        <v>969</v>
      </c>
      <c r="Q11" s="125" t="s">
        <v>970</v>
      </c>
      <c r="R11" s="126" t="str">
        <f>VLOOKUP(P11,'[3]2. Anexos'!$B$35:$G$41,(HLOOKUP(Q11,'[3]2. Anexos'!$C$35:$G$36,2,0)),0)</f>
        <v>Alto</v>
      </c>
      <c r="S11" s="127" t="s">
        <v>974</v>
      </c>
      <c r="T11" s="119" t="s">
        <v>971</v>
      </c>
      <c r="U11" s="122" t="s">
        <v>975</v>
      </c>
      <c r="V11" s="120" t="s">
        <v>976</v>
      </c>
      <c r="W11" s="128">
        <v>1</v>
      </c>
      <c r="X11" s="129"/>
      <c r="Y11" s="129"/>
      <c r="Z11" s="130"/>
      <c r="AA11" s="131"/>
      <c r="AB11" s="119"/>
      <c r="AC11" s="122"/>
      <c r="AD11" s="125"/>
      <c r="AE11" s="132"/>
      <c r="AF11" s="131"/>
      <c r="AG11" s="131"/>
      <c r="AH11" s="119"/>
      <c r="AI11" s="122"/>
      <c r="AJ11" s="119"/>
      <c r="AK11" s="132"/>
      <c r="AL11" s="131"/>
      <c r="AM11" s="131"/>
      <c r="AN11" s="133"/>
      <c r="AO11" s="122"/>
      <c r="AP11" s="119"/>
      <c r="AQ11" s="130"/>
      <c r="AR11" s="131"/>
      <c r="AS11" s="131"/>
      <c r="AT11" s="125"/>
      <c r="AU11" s="122"/>
      <c r="AV11" s="125"/>
    </row>
    <row r="12" spans="1:53" s="134" customFormat="1" ht="165.75" x14ac:dyDescent="0.2">
      <c r="A12" s="772"/>
      <c r="B12" s="772"/>
      <c r="C12" s="133" t="s">
        <v>977</v>
      </c>
      <c r="D12" s="120" t="s">
        <v>963</v>
      </c>
      <c r="E12" s="136" t="s">
        <v>978</v>
      </c>
      <c r="F12" s="133" t="s">
        <v>979</v>
      </c>
      <c r="G12" s="133" t="s">
        <v>980</v>
      </c>
      <c r="H12" s="137" t="s">
        <v>981</v>
      </c>
      <c r="I12" s="138" t="s">
        <v>982</v>
      </c>
      <c r="J12" s="137" t="s">
        <v>983</v>
      </c>
      <c r="K12" s="137" t="s">
        <v>984</v>
      </c>
      <c r="L12" s="139" t="str">
        <f>VLOOKUP(J12,'[3]2. Anexos'!$B$35:$G$41,(HLOOKUP(K12,'[3]2. Anexos'!$C$35:$G$36,2,0)),0)</f>
        <v>Moderado</v>
      </c>
      <c r="M12" s="119" t="s">
        <v>985</v>
      </c>
      <c r="N12" s="137" t="s">
        <v>972</v>
      </c>
      <c r="O12" s="137" t="s">
        <v>973</v>
      </c>
      <c r="P12" s="137" t="s">
        <v>969</v>
      </c>
      <c r="Q12" s="137" t="s">
        <v>984</v>
      </c>
      <c r="R12" s="139" t="str">
        <f>VLOOKUP(P12,'[3]2. Anexos'!$B$35:$G$41,(HLOOKUP(Q12,'[3]2. Anexos'!$C$35:$G$36,2,0)),0)</f>
        <v>Moderado</v>
      </c>
      <c r="S12" s="140" t="s">
        <v>986</v>
      </c>
      <c r="T12" s="141" t="s">
        <v>985</v>
      </c>
      <c r="U12" s="137" t="s">
        <v>987</v>
      </c>
      <c r="V12" s="142" t="s">
        <v>988</v>
      </c>
      <c r="W12" s="143">
        <v>1</v>
      </c>
      <c r="X12" s="129"/>
      <c r="Y12" s="144"/>
      <c r="Z12" s="145"/>
      <c r="AA12" s="146"/>
      <c r="AB12" s="141"/>
      <c r="AC12" s="142"/>
      <c r="AD12" s="147"/>
      <c r="AE12" s="132"/>
      <c r="AF12" s="148"/>
      <c r="AG12" s="148"/>
      <c r="AH12" s="119"/>
      <c r="AI12" s="137"/>
      <c r="AJ12" s="119"/>
      <c r="AK12" s="132"/>
      <c r="AL12" s="148"/>
      <c r="AM12" s="148"/>
      <c r="AN12" s="133"/>
      <c r="AO12" s="137"/>
      <c r="AP12" s="119"/>
      <c r="AQ12" s="130"/>
      <c r="AR12" s="148"/>
      <c r="AS12" s="148"/>
      <c r="AT12" s="133"/>
      <c r="AU12" s="137"/>
      <c r="AV12" s="125"/>
    </row>
    <row r="13" spans="1:53" s="134" customFormat="1" ht="229.5" x14ac:dyDescent="0.2">
      <c r="A13" s="772"/>
      <c r="B13" s="772"/>
      <c r="C13" s="133" t="s">
        <v>989</v>
      </c>
      <c r="D13" s="120" t="s">
        <v>963</v>
      </c>
      <c r="E13" s="136" t="s">
        <v>990</v>
      </c>
      <c r="F13" s="133" t="s">
        <v>991</v>
      </c>
      <c r="G13" s="149" t="s">
        <v>992</v>
      </c>
      <c r="H13" s="122" t="s">
        <v>967</v>
      </c>
      <c r="I13" s="138" t="s">
        <v>993</v>
      </c>
      <c r="J13" s="137" t="s">
        <v>983</v>
      </c>
      <c r="K13" s="137" t="s">
        <v>994</v>
      </c>
      <c r="L13" s="124" t="str">
        <f>VLOOKUP(J13,'[3]2. Anexos'!$B$35:$G$41,(HLOOKUP(K13,'[3]2. Anexos'!$C$35:$G$36,2,0)),0)</f>
        <v>Moderado</v>
      </c>
      <c r="M13" s="119" t="s">
        <v>995</v>
      </c>
      <c r="N13" s="137" t="s">
        <v>996</v>
      </c>
      <c r="O13" s="137" t="s">
        <v>997</v>
      </c>
      <c r="P13" s="137" t="s">
        <v>969</v>
      </c>
      <c r="Q13" s="137" t="s">
        <v>984</v>
      </c>
      <c r="R13" s="124" t="str">
        <f>VLOOKUP(P13,'[3]2. Anexos'!$B$35:$G$41,(HLOOKUP(Q13,'[3]2. Anexos'!$C$35:$G$36,2,0)),0)</f>
        <v>Moderado</v>
      </c>
      <c r="S13" s="140" t="s">
        <v>986</v>
      </c>
      <c r="T13" s="119" t="s">
        <v>998</v>
      </c>
      <c r="U13" s="142" t="s">
        <v>999</v>
      </c>
      <c r="V13" s="142" t="s">
        <v>1000</v>
      </c>
      <c r="W13" s="143">
        <v>1</v>
      </c>
      <c r="X13" s="129"/>
      <c r="Y13" s="144"/>
      <c r="Z13" s="145"/>
      <c r="AA13" s="148"/>
      <c r="AB13" s="133"/>
      <c r="AC13" s="137"/>
      <c r="AD13" s="125"/>
      <c r="AE13" s="132"/>
      <c r="AF13" s="148"/>
      <c r="AG13" s="148"/>
      <c r="AH13" s="133"/>
      <c r="AI13" s="137"/>
      <c r="AJ13" s="119"/>
      <c r="AK13" s="132"/>
      <c r="AL13" s="148"/>
      <c r="AM13" s="148"/>
      <c r="AN13" s="133"/>
      <c r="AO13" s="137"/>
      <c r="AP13" s="119"/>
      <c r="AQ13" s="130"/>
      <c r="AR13" s="148"/>
      <c r="AS13" s="148"/>
      <c r="AT13" s="133"/>
      <c r="AU13" s="137"/>
      <c r="AV13" s="125"/>
    </row>
    <row r="14" spans="1:53" s="134" customFormat="1" ht="216.75" x14ac:dyDescent="0.2">
      <c r="A14" s="772"/>
      <c r="B14" s="772"/>
      <c r="C14" s="774" t="s">
        <v>962</v>
      </c>
      <c r="D14" s="771" t="s">
        <v>963</v>
      </c>
      <c r="E14" s="777" t="s">
        <v>1001</v>
      </c>
      <c r="F14" s="774" t="s">
        <v>1002</v>
      </c>
      <c r="G14" s="774" t="s">
        <v>1003</v>
      </c>
      <c r="H14" s="771" t="s">
        <v>967</v>
      </c>
      <c r="I14" s="792" t="s">
        <v>1004</v>
      </c>
      <c r="J14" s="771" t="s">
        <v>969</v>
      </c>
      <c r="K14" s="771" t="s">
        <v>994</v>
      </c>
      <c r="L14" s="784" t="str">
        <f>VLOOKUP(J14,'[4]2. Anexos'!$B$35:$G$41,(HLOOKUP(K14,'[4]2. Anexos'!$C$35:$G$36,2,0)),0)</f>
        <v>Moderado</v>
      </c>
      <c r="M14" s="133" t="s">
        <v>1005</v>
      </c>
      <c r="N14" s="137" t="s">
        <v>972</v>
      </c>
      <c r="O14" s="137" t="s">
        <v>973</v>
      </c>
      <c r="P14" s="771" t="s">
        <v>1006</v>
      </c>
      <c r="Q14" s="771" t="s">
        <v>994</v>
      </c>
      <c r="R14" s="784" t="str">
        <f>VLOOKUP(P14,'[4]2. Anexos'!$B$35:$G$41,(HLOOKUP(Q14,'[4]2. Anexos'!$C$35:$G$36,2,0)),0)</f>
        <v>Moderado</v>
      </c>
      <c r="S14" s="787" t="s">
        <v>986</v>
      </c>
      <c r="T14" s="153" t="s">
        <v>1005</v>
      </c>
      <c r="U14" s="142" t="s">
        <v>1007</v>
      </c>
      <c r="V14" s="154" t="s">
        <v>1008</v>
      </c>
      <c r="W14" s="155">
        <v>1</v>
      </c>
      <c r="X14" s="129"/>
      <c r="Y14" s="144"/>
      <c r="Z14" s="145"/>
      <c r="AA14" s="148"/>
      <c r="AB14" s="133"/>
      <c r="AC14" s="771"/>
      <c r="AD14" s="125"/>
      <c r="AE14" s="132"/>
      <c r="AF14" s="148"/>
      <c r="AG14" s="148"/>
      <c r="AH14" s="133"/>
      <c r="AI14" s="771"/>
      <c r="AJ14" s="125"/>
      <c r="AK14" s="156"/>
      <c r="AL14" s="146"/>
      <c r="AM14" s="146"/>
      <c r="AN14" s="133"/>
      <c r="AO14" s="771"/>
      <c r="AP14" s="119"/>
      <c r="AQ14" s="130"/>
      <c r="AR14" s="148"/>
      <c r="AS14" s="148"/>
      <c r="AT14" s="133"/>
      <c r="AU14" s="137"/>
      <c r="AV14" s="125"/>
    </row>
    <row r="15" spans="1:53" s="134" customFormat="1" ht="191.25" x14ac:dyDescent="0.2">
      <c r="A15" s="772"/>
      <c r="B15" s="772"/>
      <c r="C15" s="775"/>
      <c r="D15" s="772"/>
      <c r="E15" s="778"/>
      <c r="F15" s="775"/>
      <c r="G15" s="775"/>
      <c r="H15" s="772"/>
      <c r="I15" s="793"/>
      <c r="J15" s="772"/>
      <c r="K15" s="772"/>
      <c r="L15" s="785"/>
      <c r="M15" s="133" t="s">
        <v>1009</v>
      </c>
      <c r="N15" s="137" t="s">
        <v>972</v>
      </c>
      <c r="O15" s="137" t="s">
        <v>973</v>
      </c>
      <c r="P15" s="772"/>
      <c r="Q15" s="772"/>
      <c r="R15" s="785"/>
      <c r="S15" s="788"/>
      <c r="T15" s="133" t="s">
        <v>1009</v>
      </c>
      <c r="U15" s="142" t="s">
        <v>1007</v>
      </c>
      <c r="V15" s="142" t="s">
        <v>1010</v>
      </c>
      <c r="W15" s="148">
        <v>1</v>
      </c>
      <c r="X15" s="129"/>
      <c r="Y15" s="144"/>
      <c r="Z15" s="145"/>
      <c r="AA15" s="148"/>
      <c r="AB15" s="157"/>
      <c r="AC15" s="772"/>
      <c r="AD15" s="125"/>
      <c r="AE15" s="132"/>
      <c r="AF15" s="148"/>
      <c r="AG15" s="148"/>
      <c r="AH15" s="119"/>
      <c r="AI15" s="772"/>
      <c r="AJ15" s="119"/>
      <c r="AK15" s="156"/>
      <c r="AL15" s="148"/>
      <c r="AM15" s="148"/>
      <c r="AN15" s="133"/>
      <c r="AO15" s="772"/>
      <c r="AP15" s="119"/>
      <c r="AQ15" s="130"/>
      <c r="AR15" s="148"/>
      <c r="AS15" s="148"/>
      <c r="AT15" s="133"/>
      <c r="AU15" s="137"/>
      <c r="AV15" s="125"/>
    </row>
    <row r="16" spans="1:53" s="134" customFormat="1" ht="165.75" x14ac:dyDescent="0.2">
      <c r="A16" s="772"/>
      <c r="B16" s="772"/>
      <c r="C16" s="775"/>
      <c r="D16" s="772"/>
      <c r="E16" s="778"/>
      <c r="F16" s="775"/>
      <c r="G16" s="775"/>
      <c r="H16" s="772"/>
      <c r="I16" s="793"/>
      <c r="J16" s="772"/>
      <c r="K16" s="772"/>
      <c r="L16" s="785"/>
      <c r="M16" s="133" t="s">
        <v>1011</v>
      </c>
      <c r="N16" s="137" t="s">
        <v>972</v>
      </c>
      <c r="O16" s="137" t="s">
        <v>973</v>
      </c>
      <c r="P16" s="772"/>
      <c r="Q16" s="772"/>
      <c r="R16" s="785"/>
      <c r="S16" s="788"/>
      <c r="T16" s="133" t="s">
        <v>1011</v>
      </c>
      <c r="U16" s="142" t="s">
        <v>1012</v>
      </c>
      <c r="V16" s="142" t="s">
        <v>1013</v>
      </c>
      <c r="W16" s="148">
        <v>1</v>
      </c>
      <c r="X16" s="129"/>
      <c r="Y16" s="144"/>
      <c r="Z16" s="145"/>
      <c r="AA16" s="148"/>
      <c r="AB16" s="133"/>
      <c r="AC16" s="772"/>
      <c r="AD16" s="125"/>
      <c r="AE16" s="132"/>
      <c r="AF16" s="146"/>
      <c r="AG16" s="146"/>
      <c r="AH16" s="119"/>
      <c r="AI16" s="772"/>
      <c r="AJ16" s="119"/>
      <c r="AK16" s="156"/>
      <c r="AL16" s="146"/>
      <c r="AM16" s="146"/>
      <c r="AN16" s="133"/>
      <c r="AO16" s="772"/>
      <c r="AP16" s="147"/>
      <c r="AQ16" s="130"/>
      <c r="AR16" s="148"/>
      <c r="AS16" s="148"/>
      <c r="AT16" s="133"/>
      <c r="AU16" s="137"/>
      <c r="AV16" s="125"/>
    </row>
    <row r="17" spans="1:48" s="134" customFormat="1" ht="191.25" x14ac:dyDescent="0.2">
      <c r="A17" s="773"/>
      <c r="B17" s="773"/>
      <c r="C17" s="776"/>
      <c r="D17" s="773"/>
      <c r="E17" s="779"/>
      <c r="F17" s="776"/>
      <c r="G17" s="776"/>
      <c r="H17" s="773"/>
      <c r="I17" s="794"/>
      <c r="J17" s="773"/>
      <c r="K17" s="773"/>
      <c r="L17" s="786"/>
      <c r="M17" s="133" t="s">
        <v>1014</v>
      </c>
      <c r="N17" s="137" t="s">
        <v>996</v>
      </c>
      <c r="O17" s="137" t="s">
        <v>973</v>
      </c>
      <c r="P17" s="773"/>
      <c r="Q17" s="773"/>
      <c r="R17" s="786"/>
      <c r="S17" s="789"/>
      <c r="T17" s="133" t="s">
        <v>1014</v>
      </c>
      <c r="U17" s="137" t="s">
        <v>1015</v>
      </c>
      <c r="V17" s="137" t="s">
        <v>1016</v>
      </c>
      <c r="W17" s="159">
        <v>1</v>
      </c>
      <c r="X17" s="129"/>
      <c r="Y17" s="144"/>
      <c r="Z17" s="145"/>
      <c r="AA17" s="148"/>
      <c r="AB17" s="160"/>
      <c r="AC17" s="773"/>
      <c r="AD17" s="125"/>
      <c r="AE17" s="132"/>
      <c r="AF17" s="148"/>
      <c r="AG17" s="148"/>
      <c r="AH17" s="119"/>
      <c r="AI17" s="773"/>
      <c r="AJ17" s="119"/>
      <c r="AK17" s="156"/>
      <c r="AL17" s="148"/>
      <c r="AM17" s="148"/>
      <c r="AN17" s="133"/>
      <c r="AO17" s="773"/>
      <c r="AP17" s="119"/>
      <c r="AQ17" s="130"/>
      <c r="AR17" s="148"/>
      <c r="AS17" s="148"/>
      <c r="AT17" s="133"/>
      <c r="AU17" s="137"/>
      <c r="AV17" s="125"/>
    </row>
    <row r="18" spans="1:48" s="134" customFormat="1" ht="267.75" x14ac:dyDescent="0.2">
      <c r="A18" s="771" t="s">
        <v>1017</v>
      </c>
      <c r="B18" s="771" t="s">
        <v>1018</v>
      </c>
      <c r="C18" s="161" t="s">
        <v>1019</v>
      </c>
      <c r="D18" s="118" t="s">
        <v>1020</v>
      </c>
      <c r="E18" s="150" t="s">
        <v>1021</v>
      </c>
      <c r="F18" s="118" t="s">
        <v>1022</v>
      </c>
      <c r="G18" s="118" t="s">
        <v>1023</v>
      </c>
      <c r="H18" s="118" t="s">
        <v>981</v>
      </c>
      <c r="I18" s="151" t="s">
        <v>982</v>
      </c>
      <c r="J18" s="118" t="s">
        <v>969</v>
      </c>
      <c r="K18" s="118" t="s">
        <v>984</v>
      </c>
      <c r="L18" s="152" t="str">
        <f>VLOOKUP(J18,'[5]2. Anexos'!$B$35:$G$41,(HLOOKUP(K18,'[5]2. Anexos'!$C$35:$G$36,2,0)),0)</f>
        <v>Moderado</v>
      </c>
      <c r="M18" s="162" t="s">
        <v>1024</v>
      </c>
      <c r="N18" s="137" t="s">
        <v>972</v>
      </c>
      <c r="O18" s="137" t="s">
        <v>973</v>
      </c>
      <c r="P18" s="147" t="s">
        <v>969</v>
      </c>
      <c r="Q18" s="147" t="s">
        <v>984</v>
      </c>
      <c r="R18" s="124" t="str">
        <f>VLOOKUP(P18,'[5]2. Anexos'!$B$35:$G$41,(HLOOKUP(Q18,'[5]2. Anexos'!$C$35:$G$36,2,0)),0)</f>
        <v>Moderado</v>
      </c>
      <c r="S18" s="140" t="s">
        <v>986</v>
      </c>
      <c r="T18" s="162" t="s">
        <v>1024</v>
      </c>
      <c r="U18" s="147" t="s">
        <v>1025</v>
      </c>
      <c r="V18" s="147" t="s">
        <v>1026</v>
      </c>
      <c r="W18" s="159">
        <v>1</v>
      </c>
      <c r="X18" s="144"/>
      <c r="Y18" s="144"/>
      <c r="Z18" s="156"/>
      <c r="AA18" s="148"/>
      <c r="AB18" s="147"/>
      <c r="AC18" s="137"/>
      <c r="AD18" s="147"/>
      <c r="AE18" s="145"/>
      <c r="AF18" s="163"/>
      <c r="AG18" s="163"/>
      <c r="AH18" s="147"/>
      <c r="AI18" s="137"/>
      <c r="AJ18" s="147"/>
      <c r="AK18" s="145"/>
      <c r="AL18" s="163"/>
      <c r="AM18" s="163"/>
      <c r="AN18" s="147"/>
      <c r="AO18" s="137"/>
      <c r="AP18" s="147"/>
      <c r="AQ18" s="145"/>
      <c r="AR18" s="163"/>
      <c r="AS18" s="163"/>
      <c r="AT18" s="147"/>
      <c r="AU18" s="137"/>
      <c r="AV18" s="147"/>
    </row>
    <row r="19" spans="1:48" s="134" customFormat="1" ht="242.25" x14ac:dyDescent="0.2">
      <c r="A19" s="772"/>
      <c r="B19" s="772"/>
      <c r="C19" s="790" t="s">
        <v>1027</v>
      </c>
      <c r="D19" s="771" t="s">
        <v>1020</v>
      </c>
      <c r="E19" s="777" t="s">
        <v>1028</v>
      </c>
      <c r="F19" s="122" t="s">
        <v>1029</v>
      </c>
      <c r="G19" s="771" t="s">
        <v>1030</v>
      </c>
      <c r="H19" s="771" t="s">
        <v>981</v>
      </c>
      <c r="I19" s="792" t="s">
        <v>982</v>
      </c>
      <c r="J19" s="771" t="s">
        <v>969</v>
      </c>
      <c r="K19" s="771" t="s">
        <v>984</v>
      </c>
      <c r="L19" s="784" t="str">
        <f>VLOOKUP(J19,'[5]2. Anexos'!$B$35:$G$41,(HLOOKUP(K19,'[5]2. Anexos'!$C$35:$G$36,2,0)),0)</f>
        <v>Moderado</v>
      </c>
      <c r="M19" s="164" t="s">
        <v>1031</v>
      </c>
      <c r="N19" s="771" t="s">
        <v>972</v>
      </c>
      <c r="O19" s="771" t="s">
        <v>973</v>
      </c>
      <c r="P19" s="771" t="s">
        <v>1006</v>
      </c>
      <c r="Q19" s="771" t="s">
        <v>984</v>
      </c>
      <c r="R19" s="784" t="str">
        <f>VLOOKUP(P19,'[5]2. Anexos'!$B$35:$G$41,(HLOOKUP(Q19,'[5]2. Anexos'!$C$35:$G$36,2,0)),0)</f>
        <v>Bajo</v>
      </c>
      <c r="S19" s="787" t="s">
        <v>986</v>
      </c>
      <c r="T19" s="164" t="s">
        <v>1032</v>
      </c>
      <c r="U19" s="147" t="s">
        <v>1033</v>
      </c>
      <c r="V19" s="164" t="s">
        <v>1034</v>
      </c>
      <c r="W19" s="159">
        <v>1</v>
      </c>
      <c r="X19" s="144"/>
      <c r="Y19" s="144"/>
      <c r="Z19" s="156"/>
      <c r="AA19" s="148"/>
      <c r="AB19" s="147"/>
      <c r="AC19" s="771"/>
      <c r="AD19" s="147"/>
      <c r="AE19" s="145"/>
      <c r="AF19" s="163"/>
      <c r="AG19" s="163"/>
      <c r="AH19" s="147"/>
      <c r="AI19" s="771"/>
      <c r="AJ19" s="147"/>
      <c r="AK19" s="145"/>
      <c r="AL19" s="163"/>
      <c r="AM19" s="163"/>
      <c r="AN19" s="147"/>
      <c r="AO19" s="771"/>
      <c r="AP19" s="147"/>
      <c r="AQ19" s="145"/>
      <c r="AR19" s="163"/>
      <c r="AS19" s="163"/>
      <c r="AT19" s="147"/>
      <c r="AU19" s="137"/>
      <c r="AV19" s="147"/>
    </row>
    <row r="20" spans="1:48" s="134" customFormat="1" ht="216.75" x14ac:dyDescent="0.2">
      <c r="A20" s="773"/>
      <c r="B20" s="773"/>
      <c r="C20" s="791"/>
      <c r="D20" s="773"/>
      <c r="E20" s="779"/>
      <c r="F20" s="147" t="s">
        <v>1035</v>
      </c>
      <c r="G20" s="773"/>
      <c r="H20" s="773"/>
      <c r="I20" s="794"/>
      <c r="J20" s="773"/>
      <c r="K20" s="773"/>
      <c r="L20" s="786"/>
      <c r="M20" s="147" t="s">
        <v>1036</v>
      </c>
      <c r="N20" s="773"/>
      <c r="O20" s="773"/>
      <c r="P20" s="773"/>
      <c r="Q20" s="773"/>
      <c r="R20" s="786"/>
      <c r="S20" s="789"/>
      <c r="T20" s="147" t="s">
        <v>1036</v>
      </c>
      <c r="U20" s="147" t="s">
        <v>1037</v>
      </c>
      <c r="V20" s="164" t="s">
        <v>1038</v>
      </c>
      <c r="W20" s="159">
        <v>1</v>
      </c>
      <c r="X20" s="144"/>
      <c r="Y20" s="144"/>
      <c r="Z20" s="156"/>
      <c r="AA20" s="148"/>
      <c r="AB20" s="147"/>
      <c r="AC20" s="773"/>
      <c r="AD20" s="147"/>
      <c r="AE20" s="145"/>
      <c r="AF20" s="163"/>
      <c r="AG20" s="163"/>
      <c r="AH20" s="147"/>
      <c r="AI20" s="773"/>
      <c r="AJ20" s="147"/>
      <c r="AK20" s="145"/>
      <c r="AL20" s="163"/>
      <c r="AM20" s="163"/>
      <c r="AN20" s="147"/>
      <c r="AO20" s="773"/>
      <c r="AP20" s="147"/>
      <c r="AQ20" s="145"/>
      <c r="AR20" s="163"/>
      <c r="AS20" s="163"/>
      <c r="AT20" s="147"/>
      <c r="AU20" s="137"/>
      <c r="AV20" s="147"/>
    </row>
    <row r="21" spans="1:48" s="134" customFormat="1" ht="204" x14ac:dyDescent="0.2">
      <c r="A21" s="147" t="s">
        <v>1039</v>
      </c>
      <c r="B21" s="147" t="s">
        <v>1040</v>
      </c>
      <c r="C21" s="147" t="s">
        <v>1041</v>
      </c>
      <c r="D21" s="164" t="s">
        <v>1042</v>
      </c>
      <c r="E21" s="158" t="s">
        <v>1043</v>
      </c>
      <c r="F21" s="147" t="s">
        <v>1044</v>
      </c>
      <c r="G21" s="165" t="s">
        <v>1045</v>
      </c>
      <c r="H21" s="137" t="s">
        <v>967</v>
      </c>
      <c r="I21" s="166" t="s">
        <v>982</v>
      </c>
      <c r="J21" s="147" t="s">
        <v>983</v>
      </c>
      <c r="K21" s="147" t="s">
        <v>984</v>
      </c>
      <c r="L21" s="124" t="str">
        <f>VLOOKUP(J21,'[6]2. Anexos'!$B$35:$G$41,(HLOOKUP(K21,'[6]2. Anexos'!$C$35:$G$36,2,0)),0)</f>
        <v>Moderado</v>
      </c>
      <c r="M21" s="147" t="s">
        <v>1046</v>
      </c>
      <c r="N21" s="137" t="s">
        <v>972</v>
      </c>
      <c r="O21" s="137" t="s">
        <v>973</v>
      </c>
      <c r="P21" s="147" t="s">
        <v>969</v>
      </c>
      <c r="Q21" s="147" t="s">
        <v>984</v>
      </c>
      <c r="R21" s="124" t="str">
        <f>VLOOKUP(P21,'[6]2. Anexos'!$B$35:$G$41,(HLOOKUP(Q21,'[6]2. Anexos'!$C$35:$G$36,2,0)),0)</f>
        <v>Moderado</v>
      </c>
      <c r="S21" s="140" t="s">
        <v>986</v>
      </c>
      <c r="T21" s="147" t="s">
        <v>1046</v>
      </c>
      <c r="U21" s="147" t="s">
        <v>1047</v>
      </c>
      <c r="V21" s="147" t="s">
        <v>1048</v>
      </c>
      <c r="W21" s="159">
        <v>1</v>
      </c>
      <c r="X21" s="144"/>
      <c r="Y21" s="144"/>
      <c r="Z21" s="145"/>
      <c r="AA21" s="148"/>
      <c r="AB21" s="147"/>
      <c r="AC21" s="137"/>
      <c r="AD21" s="167"/>
      <c r="AE21" s="145"/>
      <c r="AF21" s="148"/>
      <c r="AG21" s="148"/>
      <c r="AH21" s="133"/>
      <c r="AI21" s="137"/>
      <c r="AJ21" s="168"/>
      <c r="AK21" s="145"/>
      <c r="AL21" s="148"/>
      <c r="AM21" s="148"/>
      <c r="AN21" s="147"/>
      <c r="AO21" s="137"/>
      <c r="AP21" s="168"/>
      <c r="AQ21" s="145"/>
      <c r="AR21" s="148"/>
      <c r="AS21" s="148"/>
      <c r="AT21" s="147"/>
      <c r="AU21" s="137"/>
      <c r="AV21" s="147"/>
    </row>
    <row r="22" spans="1:48" s="134" customFormat="1" ht="153" x14ac:dyDescent="0.2">
      <c r="A22" s="169" t="s">
        <v>380</v>
      </c>
      <c r="B22" s="169" t="s">
        <v>1049</v>
      </c>
      <c r="C22" s="169" t="s">
        <v>1050</v>
      </c>
      <c r="D22" s="141" t="s">
        <v>1051</v>
      </c>
      <c r="E22" s="170" t="s">
        <v>1052</v>
      </c>
      <c r="F22" s="125" t="s">
        <v>1053</v>
      </c>
      <c r="G22" s="122" t="s">
        <v>1054</v>
      </c>
      <c r="H22" s="141" t="s">
        <v>981</v>
      </c>
      <c r="I22" s="171" t="s">
        <v>968</v>
      </c>
      <c r="J22" s="141" t="s">
        <v>969</v>
      </c>
      <c r="K22" s="141" t="s">
        <v>994</v>
      </c>
      <c r="L22" s="124" t="str">
        <f>VLOOKUP(J22,'[7]2. Anexos'!$B$35:$G$41,(HLOOKUP(K22,'[7]2. Anexos'!$C$35:$G$36,2,0)),0)</f>
        <v>Moderado</v>
      </c>
      <c r="M22" s="125" t="s">
        <v>1055</v>
      </c>
      <c r="N22" s="122" t="s">
        <v>972</v>
      </c>
      <c r="O22" s="122" t="s">
        <v>973</v>
      </c>
      <c r="P22" s="141" t="s">
        <v>1006</v>
      </c>
      <c r="Q22" s="141" t="s">
        <v>994</v>
      </c>
      <c r="R22" s="124" t="str">
        <f>VLOOKUP(P22,'[7]2. Anexos'!$B$35:$G$41,(HLOOKUP(Q22,'[7]2. Anexos'!$C$35:$G$36,2,0)),0)</f>
        <v>Moderado</v>
      </c>
      <c r="S22" s="172" t="s">
        <v>986</v>
      </c>
      <c r="T22" s="173" t="s">
        <v>1056</v>
      </c>
      <c r="U22" s="125" t="s">
        <v>1057</v>
      </c>
      <c r="V22" s="125" t="s">
        <v>1058</v>
      </c>
      <c r="W22" s="131">
        <v>1</v>
      </c>
      <c r="X22" s="129"/>
      <c r="Y22" s="129"/>
      <c r="Z22" s="156"/>
      <c r="AA22" s="148"/>
      <c r="AB22" s="147"/>
      <c r="AC22" s="137"/>
      <c r="AD22" s="147"/>
      <c r="AE22" s="174"/>
      <c r="AF22" s="175"/>
      <c r="AG22" s="160"/>
      <c r="AH22" s="157"/>
      <c r="AI22" s="176"/>
      <c r="AJ22" s="133"/>
      <c r="AK22" s="156"/>
      <c r="AL22" s="148"/>
      <c r="AM22" s="148"/>
      <c r="AN22" s="147"/>
      <c r="AO22" s="137"/>
      <c r="AP22" s="147"/>
      <c r="AQ22" s="145"/>
      <c r="AR22" s="163"/>
      <c r="AS22" s="163"/>
      <c r="AT22" s="147"/>
      <c r="AU22" s="137"/>
      <c r="AV22" s="147"/>
    </row>
    <row r="23" spans="1:48" s="134" customFormat="1" ht="114.75" x14ac:dyDescent="0.2">
      <c r="A23" s="790" t="s">
        <v>1059</v>
      </c>
      <c r="B23" s="790" t="s">
        <v>1060</v>
      </c>
      <c r="C23" s="771" t="s">
        <v>1061</v>
      </c>
      <c r="D23" s="804" t="s">
        <v>1062</v>
      </c>
      <c r="E23" s="777" t="s">
        <v>1063</v>
      </c>
      <c r="F23" s="771" t="s">
        <v>1064</v>
      </c>
      <c r="G23" s="771" t="s">
        <v>1065</v>
      </c>
      <c r="H23" s="771" t="s">
        <v>967</v>
      </c>
      <c r="I23" s="792" t="s">
        <v>982</v>
      </c>
      <c r="J23" s="771" t="s">
        <v>1066</v>
      </c>
      <c r="K23" s="771" t="s">
        <v>970</v>
      </c>
      <c r="L23" s="784" t="str">
        <f>VLOOKUP(J23,'[8]2. Anexos'!$B$35:$G$41,(HLOOKUP(K23,'[8]2. Anexos'!$C$35:$G$36,2,0)),0)</f>
        <v>Alto</v>
      </c>
      <c r="M23" s="147" t="s">
        <v>1067</v>
      </c>
      <c r="N23" s="137" t="s">
        <v>972</v>
      </c>
      <c r="O23" s="137" t="s">
        <v>973</v>
      </c>
      <c r="P23" s="795" t="s">
        <v>969</v>
      </c>
      <c r="Q23" s="771" t="s">
        <v>970</v>
      </c>
      <c r="R23" s="784" t="str">
        <f>VLOOKUP(P23,'[8]2. Anexos'!$B$35:$G$41,(HLOOKUP(Q23,'[8]2. Anexos'!$C$35:$G$36,2,0)),0)</f>
        <v>Alto</v>
      </c>
      <c r="S23" s="787" t="s">
        <v>986</v>
      </c>
      <c r="T23" s="147" t="s">
        <v>1067</v>
      </c>
      <c r="U23" s="137" t="s">
        <v>1068</v>
      </c>
      <c r="V23" s="137" t="s">
        <v>1069</v>
      </c>
      <c r="W23" s="159">
        <v>1</v>
      </c>
      <c r="X23" s="144"/>
      <c r="Y23" s="144"/>
      <c r="Z23" s="145"/>
      <c r="AA23" s="148"/>
      <c r="AB23" s="147"/>
      <c r="AC23" s="771"/>
      <c r="AD23" s="147"/>
      <c r="AE23" s="145"/>
      <c r="AF23" s="148"/>
      <c r="AG23" s="148"/>
      <c r="AH23" s="147"/>
      <c r="AI23" s="771"/>
      <c r="AJ23" s="147"/>
      <c r="AK23" s="145"/>
      <c r="AL23" s="148"/>
      <c r="AM23" s="148"/>
      <c r="AN23" s="133"/>
      <c r="AO23" s="771"/>
      <c r="AP23" s="133"/>
      <c r="AQ23" s="145"/>
      <c r="AR23" s="163"/>
      <c r="AS23" s="163"/>
      <c r="AT23" s="147"/>
      <c r="AU23" s="137"/>
      <c r="AV23" s="147"/>
    </row>
    <row r="24" spans="1:48" s="134" customFormat="1" ht="114.75" x14ac:dyDescent="0.2">
      <c r="A24" s="803"/>
      <c r="B24" s="803"/>
      <c r="C24" s="772"/>
      <c r="D24" s="804"/>
      <c r="E24" s="778"/>
      <c r="F24" s="772"/>
      <c r="G24" s="772"/>
      <c r="H24" s="772"/>
      <c r="I24" s="793"/>
      <c r="J24" s="772"/>
      <c r="K24" s="772"/>
      <c r="L24" s="785"/>
      <c r="M24" s="147" t="s">
        <v>1070</v>
      </c>
      <c r="N24" s="137" t="s">
        <v>972</v>
      </c>
      <c r="O24" s="137" t="s">
        <v>973</v>
      </c>
      <c r="P24" s="796"/>
      <c r="Q24" s="772"/>
      <c r="R24" s="785"/>
      <c r="S24" s="788"/>
      <c r="T24" s="147" t="s">
        <v>1070</v>
      </c>
      <c r="U24" s="137" t="s">
        <v>1071</v>
      </c>
      <c r="V24" s="137" t="s">
        <v>1072</v>
      </c>
      <c r="W24" s="159">
        <v>1</v>
      </c>
      <c r="X24" s="144"/>
      <c r="Y24" s="144"/>
      <c r="Z24" s="145"/>
      <c r="AA24" s="148"/>
      <c r="AB24" s="147"/>
      <c r="AC24" s="772"/>
      <c r="AD24" s="147"/>
      <c r="AE24" s="145"/>
      <c r="AF24" s="148"/>
      <c r="AG24" s="148"/>
      <c r="AH24" s="147"/>
      <c r="AI24" s="772"/>
      <c r="AJ24" s="147"/>
      <c r="AK24" s="145"/>
      <c r="AL24" s="148"/>
      <c r="AM24" s="148"/>
      <c r="AN24" s="133"/>
      <c r="AO24" s="772"/>
      <c r="AP24" s="133"/>
      <c r="AQ24" s="145"/>
      <c r="AR24" s="163"/>
      <c r="AS24" s="163"/>
      <c r="AT24" s="147"/>
      <c r="AU24" s="137"/>
      <c r="AV24" s="147"/>
    </row>
    <row r="25" spans="1:48" s="134" customFormat="1" ht="114.75" x14ac:dyDescent="0.2">
      <c r="A25" s="803"/>
      <c r="B25" s="803"/>
      <c r="C25" s="773"/>
      <c r="D25" s="804"/>
      <c r="E25" s="779"/>
      <c r="F25" s="773"/>
      <c r="G25" s="773"/>
      <c r="H25" s="773"/>
      <c r="I25" s="794"/>
      <c r="J25" s="773"/>
      <c r="K25" s="773"/>
      <c r="L25" s="786"/>
      <c r="M25" s="147" t="s">
        <v>1073</v>
      </c>
      <c r="N25" s="137" t="s">
        <v>972</v>
      </c>
      <c r="O25" s="137" t="s">
        <v>973</v>
      </c>
      <c r="P25" s="797"/>
      <c r="Q25" s="773"/>
      <c r="R25" s="786"/>
      <c r="S25" s="789"/>
      <c r="T25" s="147" t="s">
        <v>1073</v>
      </c>
      <c r="U25" s="137" t="s">
        <v>1074</v>
      </c>
      <c r="V25" s="137" t="s">
        <v>1075</v>
      </c>
      <c r="W25" s="159">
        <v>1</v>
      </c>
      <c r="X25" s="144"/>
      <c r="Y25" s="144"/>
      <c r="Z25" s="145"/>
      <c r="AA25" s="148"/>
      <c r="AB25" s="147"/>
      <c r="AC25" s="773"/>
      <c r="AD25" s="147"/>
      <c r="AE25" s="145"/>
      <c r="AF25" s="148"/>
      <c r="AG25" s="148"/>
      <c r="AH25" s="177"/>
      <c r="AI25" s="773"/>
      <c r="AJ25" s="147"/>
      <c r="AK25" s="145"/>
      <c r="AL25" s="148"/>
      <c r="AM25" s="148"/>
      <c r="AN25" s="133"/>
      <c r="AO25" s="773"/>
      <c r="AP25" s="133"/>
      <c r="AQ25" s="145"/>
      <c r="AR25" s="163"/>
      <c r="AS25" s="163"/>
      <c r="AT25" s="147"/>
      <c r="AU25" s="137"/>
      <c r="AV25" s="147"/>
    </row>
    <row r="26" spans="1:48" s="134" customFormat="1" ht="102" x14ac:dyDescent="0.2">
      <c r="A26" s="803"/>
      <c r="B26" s="803"/>
      <c r="C26" s="771" t="s">
        <v>1061</v>
      </c>
      <c r="D26" s="771" t="s">
        <v>1062</v>
      </c>
      <c r="E26" s="777" t="s">
        <v>1076</v>
      </c>
      <c r="F26" s="147" t="s">
        <v>1077</v>
      </c>
      <c r="G26" s="771" t="s">
        <v>1078</v>
      </c>
      <c r="H26" s="771" t="s">
        <v>967</v>
      </c>
      <c r="I26" s="792" t="s">
        <v>993</v>
      </c>
      <c r="J26" s="771" t="s">
        <v>1066</v>
      </c>
      <c r="K26" s="771" t="s">
        <v>970</v>
      </c>
      <c r="L26" s="784" t="str">
        <f>VLOOKUP(J26,'[8]2. Anexos'!$B$35:$G$41,(HLOOKUP(K26,'[8]2. Anexos'!$C$35:$G$36,2,0)),0)</f>
        <v>Alto</v>
      </c>
      <c r="M26" s="147" t="s">
        <v>1079</v>
      </c>
      <c r="N26" s="137" t="s">
        <v>972</v>
      </c>
      <c r="O26" s="137" t="s">
        <v>973</v>
      </c>
      <c r="P26" s="795" t="s">
        <v>969</v>
      </c>
      <c r="Q26" s="771" t="s">
        <v>970</v>
      </c>
      <c r="R26" s="784" t="str">
        <f>VLOOKUP(P26,'[8]2. Anexos'!$B$35:$G$41,(HLOOKUP(Q26,'[8]2. Anexos'!$C$35:$G$36,2,0)),0)</f>
        <v>Alto</v>
      </c>
      <c r="S26" s="787" t="s">
        <v>986</v>
      </c>
      <c r="T26" s="147" t="s">
        <v>1079</v>
      </c>
      <c r="U26" s="137" t="s">
        <v>1080</v>
      </c>
      <c r="V26" s="137" t="s">
        <v>1081</v>
      </c>
      <c r="W26" s="143">
        <v>1</v>
      </c>
      <c r="X26" s="144"/>
      <c r="Y26" s="144"/>
      <c r="Z26" s="145"/>
      <c r="AA26" s="163"/>
      <c r="AB26" s="147"/>
      <c r="AC26" s="771"/>
      <c r="AD26" s="147"/>
      <c r="AE26" s="145"/>
      <c r="AF26" s="148"/>
      <c r="AG26" s="148"/>
      <c r="AH26" s="147"/>
      <c r="AI26" s="771"/>
      <c r="AJ26" s="147"/>
      <c r="AK26" s="145"/>
      <c r="AL26" s="148"/>
      <c r="AM26" s="148"/>
      <c r="AN26" s="133"/>
      <c r="AO26" s="771"/>
      <c r="AP26" s="133"/>
      <c r="AQ26" s="145"/>
      <c r="AR26" s="163"/>
      <c r="AS26" s="163"/>
      <c r="AT26" s="147"/>
      <c r="AU26" s="137"/>
      <c r="AV26" s="147"/>
    </row>
    <row r="27" spans="1:48" s="134" customFormat="1" ht="186.75" customHeight="1" x14ac:dyDescent="0.2">
      <c r="A27" s="803"/>
      <c r="B27" s="803"/>
      <c r="C27" s="773"/>
      <c r="D27" s="773"/>
      <c r="E27" s="779"/>
      <c r="F27" s="147" t="s">
        <v>1082</v>
      </c>
      <c r="G27" s="773"/>
      <c r="H27" s="773"/>
      <c r="I27" s="794"/>
      <c r="J27" s="773"/>
      <c r="K27" s="773"/>
      <c r="L27" s="786"/>
      <c r="M27" s="147" t="s">
        <v>1083</v>
      </c>
      <c r="N27" s="137" t="s">
        <v>972</v>
      </c>
      <c r="O27" s="137" t="s">
        <v>973</v>
      </c>
      <c r="P27" s="797"/>
      <c r="Q27" s="773"/>
      <c r="R27" s="786"/>
      <c r="S27" s="789"/>
      <c r="T27" s="147" t="s">
        <v>1083</v>
      </c>
      <c r="U27" s="137" t="s">
        <v>1084</v>
      </c>
      <c r="V27" s="178" t="s">
        <v>1085</v>
      </c>
      <c r="W27" s="179">
        <v>1</v>
      </c>
      <c r="X27" s="144"/>
      <c r="Y27" s="144"/>
      <c r="Z27" s="145"/>
      <c r="AA27" s="163"/>
      <c r="AB27" s="147"/>
      <c r="AC27" s="773"/>
      <c r="AD27" s="147"/>
      <c r="AE27" s="145"/>
      <c r="AF27" s="148"/>
      <c r="AG27" s="148"/>
      <c r="AH27" s="147"/>
      <c r="AI27" s="773"/>
      <c r="AJ27" s="147"/>
      <c r="AK27" s="145"/>
      <c r="AL27" s="148"/>
      <c r="AM27" s="148"/>
      <c r="AN27" s="133"/>
      <c r="AO27" s="773"/>
      <c r="AP27" s="133"/>
      <c r="AQ27" s="145"/>
      <c r="AR27" s="163"/>
      <c r="AS27" s="163"/>
      <c r="AT27" s="147"/>
      <c r="AU27" s="137"/>
      <c r="AV27" s="147"/>
    </row>
    <row r="28" spans="1:48" s="134" customFormat="1" ht="178.5" x14ac:dyDescent="0.2">
      <c r="A28" s="803"/>
      <c r="B28" s="803"/>
      <c r="C28" s="771" t="s">
        <v>1061</v>
      </c>
      <c r="D28" s="771" t="s">
        <v>1086</v>
      </c>
      <c r="E28" s="771" t="s">
        <v>1087</v>
      </c>
      <c r="F28" s="147" t="s">
        <v>1088</v>
      </c>
      <c r="G28" s="795" t="s">
        <v>1089</v>
      </c>
      <c r="H28" s="771" t="s">
        <v>967</v>
      </c>
      <c r="I28" s="792" t="s">
        <v>1004</v>
      </c>
      <c r="J28" s="771" t="s">
        <v>1090</v>
      </c>
      <c r="K28" s="771" t="s">
        <v>970</v>
      </c>
      <c r="L28" s="784" t="str">
        <f>VLOOKUP(J28,'[9]2. Anexos'!$B$35:$G$41,(HLOOKUP(K28,'[9]2. Anexos'!$C$35:$G$36,2,0)),0)</f>
        <v>Alto</v>
      </c>
      <c r="M28" s="180" t="s">
        <v>1091</v>
      </c>
      <c r="N28" s="125" t="s">
        <v>972</v>
      </c>
      <c r="O28" s="122" t="s">
        <v>973</v>
      </c>
      <c r="P28" s="771" t="s">
        <v>1006</v>
      </c>
      <c r="Q28" s="771" t="s">
        <v>970</v>
      </c>
      <c r="R28" s="784" t="str">
        <f>VLOOKUP(P28,'[9]2. Anexos'!$B$35:$G$41,(HLOOKUP(Q28,'[9]2. Anexos'!$C$35:$G$36,2,0)),0)</f>
        <v>Alto</v>
      </c>
      <c r="S28" s="787" t="s">
        <v>986</v>
      </c>
      <c r="T28" s="147" t="s">
        <v>1091</v>
      </c>
      <c r="U28" s="142" t="s">
        <v>1092</v>
      </c>
      <c r="V28" s="142" t="s">
        <v>1093</v>
      </c>
      <c r="W28" s="142" t="s">
        <v>1094</v>
      </c>
      <c r="X28" s="144"/>
      <c r="Y28" s="181"/>
      <c r="Z28" s="145"/>
      <c r="AA28" s="148"/>
      <c r="AB28" s="147"/>
      <c r="AC28" s="771"/>
      <c r="AD28" s="147"/>
      <c r="AE28" s="145"/>
      <c r="AF28" s="148"/>
      <c r="AG28" s="148"/>
      <c r="AH28" s="147"/>
      <c r="AI28" s="771"/>
      <c r="AJ28" s="147"/>
      <c r="AK28" s="145"/>
      <c r="AL28" s="148"/>
      <c r="AM28" s="148"/>
      <c r="AN28" s="133"/>
      <c r="AO28" s="771"/>
      <c r="AP28" s="133"/>
      <c r="AQ28" s="145"/>
      <c r="AR28" s="163"/>
      <c r="AS28" s="163"/>
      <c r="AT28" s="147"/>
      <c r="AU28" s="137"/>
      <c r="AV28" s="147"/>
    </row>
    <row r="29" spans="1:48" ht="191.25" x14ac:dyDescent="0.2">
      <c r="A29" s="803"/>
      <c r="B29" s="803"/>
      <c r="C29" s="772"/>
      <c r="D29" s="772"/>
      <c r="E29" s="772"/>
      <c r="F29" s="147" t="s">
        <v>1095</v>
      </c>
      <c r="G29" s="796"/>
      <c r="H29" s="772"/>
      <c r="I29" s="793"/>
      <c r="J29" s="772"/>
      <c r="K29" s="772"/>
      <c r="L29" s="785"/>
      <c r="M29" s="180" t="s">
        <v>1096</v>
      </c>
      <c r="N29" s="125" t="s">
        <v>972</v>
      </c>
      <c r="O29" s="122" t="s">
        <v>973</v>
      </c>
      <c r="P29" s="772"/>
      <c r="Q29" s="772"/>
      <c r="R29" s="785"/>
      <c r="S29" s="788"/>
      <c r="T29" s="180" t="s">
        <v>1096</v>
      </c>
      <c r="U29" s="182" t="s">
        <v>1097</v>
      </c>
      <c r="V29" s="142" t="s">
        <v>1098</v>
      </c>
      <c r="W29" s="143" t="s">
        <v>1099</v>
      </c>
      <c r="X29" s="144"/>
      <c r="Y29" s="181"/>
      <c r="Z29" s="145"/>
      <c r="AA29" s="148"/>
      <c r="AB29" s="147"/>
      <c r="AC29" s="772"/>
      <c r="AD29" s="147"/>
      <c r="AE29" s="183"/>
      <c r="AF29" s="146"/>
      <c r="AG29" s="146"/>
      <c r="AH29" s="180"/>
      <c r="AI29" s="772"/>
      <c r="AJ29" s="147"/>
      <c r="AK29" s="145"/>
      <c r="AL29" s="146"/>
      <c r="AM29" s="146"/>
      <c r="AN29" s="133"/>
      <c r="AO29" s="772"/>
      <c r="AP29" s="133"/>
      <c r="AQ29" s="145"/>
      <c r="AR29" s="163"/>
      <c r="AS29" s="163"/>
      <c r="AT29" s="147"/>
      <c r="AU29" s="137"/>
      <c r="AV29" s="147"/>
    </row>
    <row r="30" spans="1:48" ht="114.75" x14ac:dyDescent="0.2">
      <c r="A30" s="803"/>
      <c r="B30" s="803"/>
      <c r="C30" s="772"/>
      <c r="D30" s="772"/>
      <c r="E30" s="772"/>
      <c r="F30" s="147" t="s">
        <v>1100</v>
      </c>
      <c r="G30" s="796"/>
      <c r="H30" s="772"/>
      <c r="I30" s="793"/>
      <c r="J30" s="772"/>
      <c r="K30" s="772"/>
      <c r="L30" s="785"/>
      <c r="M30" s="180" t="s">
        <v>1101</v>
      </c>
      <c r="N30" s="137" t="s">
        <v>972</v>
      </c>
      <c r="O30" s="137" t="s">
        <v>973</v>
      </c>
      <c r="P30" s="772"/>
      <c r="Q30" s="772"/>
      <c r="R30" s="785"/>
      <c r="S30" s="788"/>
      <c r="T30" s="180" t="s">
        <v>1101</v>
      </c>
      <c r="U30" s="142" t="s">
        <v>1102</v>
      </c>
      <c r="V30" s="120" t="s">
        <v>1103</v>
      </c>
      <c r="W30" s="120" t="s">
        <v>1104</v>
      </c>
      <c r="X30" s="144"/>
      <c r="Y30" s="184"/>
      <c r="Z30" s="145"/>
      <c r="AA30" s="148"/>
      <c r="AB30" s="147"/>
      <c r="AC30" s="772"/>
      <c r="AD30" s="147"/>
      <c r="AE30" s="145"/>
      <c r="AF30" s="163"/>
      <c r="AG30" s="163"/>
      <c r="AH30" s="147"/>
      <c r="AI30" s="772"/>
      <c r="AJ30" s="147"/>
      <c r="AK30" s="145"/>
      <c r="AL30" s="148"/>
      <c r="AM30" s="148"/>
      <c r="AN30" s="133"/>
      <c r="AO30" s="772"/>
      <c r="AP30" s="133"/>
      <c r="AQ30" s="145"/>
      <c r="AR30" s="163"/>
      <c r="AS30" s="163"/>
      <c r="AT30" s="147"/>
      <c r="AU30" s="137"/>
      <c r="AV30" s="147"/>
    </row>
    <row r="31" spans="1:48" ht="114.75" x14ac:dyDescent="0.2">
      <c r="A31" s="803"/>
      <c r="B31" s="803"/>
      <c r="C31" s="772"/>
      <c r="D31" s="772"/>
      <c r="E31" s="772"/>
      <c r="F31" s="147" t="s">
        <v>1105</v>
      </c>
      <c r="G31" s="796"/>
      <c r="H31" s="772"/>
      <c r="I31" s="793"/>
      <c r="J31" s="772"/>
      <c r="K31" s="772"/>
      <c r="L31" s="785"/>
      <c r="M31" s="180" t="s">
        <v>1106</v>
      </c>
      <c r="N31" s="137" t="s">
        <v>972</v>
      </c>
      <c r="O31" s="137" t="s">
        <v>973</v>
      </c>
      <c r="P31" s="772"/>
      <c r="Q31" s="772"/>
      <c r="R31" s="785"/>
      <c r="S31" s="788"/>
      <c r="T31" s="180" t="s">
        <v>1106</v>
      </c>
      <c r="U31" s="142" t="s">
        <v>1102</v>
      </c>
      <c r="V31" s="185" t="s">
        <v>1107</v>
      </c>
      <c r="W31" s="185" t="s">
        <v>1108</v>
      </c>
      <c r="X31" s="144"/>
      <c r="Y31" s="181"/>
      <c r="Z31" s="145"/>
      <c r="AA31" s="148"/>
      <c r="AB31" s="147"/>
      <c r="AC31" s="772"/>
      <c r="AD31" s="147"/>
      <c r="AE31" s="145"/>
      <c r="AF31" s="148"/>
      <c r="AG31" s="148"/>
      <c r="AH31" s="147"/>
      <c r="AI31" s="772"/>
      <c r="AJ31" s="147"/>
      <c r="AK31" s="145"/>
      <c r="AL31" s="148"/>
      <c r="AM31" s="148"/>
      <c r="AN31" s="133"/>
      <c r="AO31" s="772"/>
      <c r="AP31" s="133"/>
      <c r="AQ31" s="145"/>
      <c r="AR31" s="163"/>
      <c r="AS31" s="163"/>
      <c r="AT31" s="147"/>
      <c r="AU31" s="137"/>
      <c r="AV31" s="147"/>
    </row>
    <row r="32" spans="1:48" ht="127.5" x14ac:dyDescent="0.2">
      <c r="A32" s="803"/>
      <c r="B32" s="803"/>
      <c r="C32" s="773"/>
      <c r="D32" s="773"/>
      <c r="E32" s="773"/>
      <c r="F32" s="147" t="s">
        <v>1109</v>
      </c>
      <c r="G32" s="797"/>
      <c r="H32" s="773"/>
      <c r="I32" s="794"/>
      <c r="J32" s="773"/>
      <c r="K32" s="773"/>
      <c r="L32" s="786"/>
      <c r="M32" s="180" t="s">
        <v>1110</v>
      </c>
      <c r="N32" s="137" t="s">
        <v>972</v>
      </c>
      <c r="O32" s="137" t="s">
        <v>973</v>
      </c>
      <c r="P32" s="773"/>
      <c r="Q32" s="773"/>
      <c r="R32" s="786"/>
      <c r="S32" s="789"/>
      <c r="T32" s="180" t="s">
        <v>1110</v>
      </c>
      <c r="U32" s="142" t="s">
        <v>1092</v>
      </c>
      <c r="V32" s="142" t="s">
        <v>1111</v>
      </c>
      <c r="W32" s="142" t="s">
        <v>1112</v>
      </c>
      <c r="X32" s="144"/>
      <c r="Y32" s="181"/>
      <c r="Z32" s="145"/>
      <c r="AA32" s="146"/>
      <c r="AB32" s="180"/>
      <c r="AC32" s="773"/>
      <c r="AD32" s="147"/>
      <c r="AE32" s="145"/>
      <c r="AF32" s="148"/>
      <c r="AG32" s="148"/>
      <c r="AH32" s="147"/>
      <c r="AI32" s="773"/>
      <c r="AJ32" s="147"/>
      <c r="AK32" s="145"/>
      <c r="AL32" s="148"/>
      <c r="AM32" s="148"/>
      <c r="AN32" s="133"/>
      <c r="AO32" s="773"/>
      <c r="AP32" s="133"/>
      <c r="AQ32" s="145"/>
      <c r="AR32" s="163"/>
      <c r="AS32" s="163"/>
      <c r="AT32" s="147"/>
      <c r="AU32" s="137"/>
      <c r="AV32" s="147"/>
    </row>
    <row r="33" spans="1:48" s="134" customFormat="1" ht="267.75" x14ac:dyDescent="0.2">
      <c r="A33" s="791"/>
      <c r="B33" s="791"/>
      <c r="C33" s="164" t="s">
        <v>1113</v>
      </c>
      <c r="D33" s="137" t="s">
        <v>1114</v>
      </c>
      <c r="E33" s="186" t="s">
        <v>1115</v>
      </c>
      <c r="F33" s="164" t="s">
        <v>1116</v>
      </c>
      <c r="G33" s="164" t="s">
        <v>1117</v>
      </c>
      <c r="H33" s="147" t="s">
        <v>967</v>
      </c>
      <c r="I33" s="166" t="s">
        <v>993</v>
      </c>
      <c r="J33" s="147" t="s">
        <v>969</v>
      </c>
      <c r="K33" s="147" t="s">
        <v>994</v>
      </c>
      <c r="L33" s="124" t="str">
        <f>VLOOKUP(J33,'[10]2. Anexos'!$B$35:$G$41,(HLOOKUP(K33,'[10]2. Anexos'!$C$35:$G$36,2,0)),0)</f>
        <v>Moderado</v>
      </c>
      <c r="M33" s="133" t="s">
        <v>1118</v>
      </c>
      <c r="N33" s="137" t="s">
        <v>972</v>
      </c>
      <c r="O33" s="137" t="s">
        <v>973</v>
      </c>
      <c r="P33" s="147" t="s">
        <v>1006</v>
      </c>
      <c r="Q33" s="147" t="s">
        <v>994</v>
      </c>
      <c r="R33" s="124" t="str">
        <f>VLOOKUP(P33,'[10]2. Anexos'!$B$35:$G$41,(HLOOKUP(Q33,'[10]2. Anexos'!$C$35:$G$36,2,0)),0)</f>
        <v>Moderado</v>
      </c>
      <c r="S33" s="140" t="s">
        <v>986</v>
      </c>
      <c r="T33" s="133" t="s">
        <v>1119</v>
      </c>
      <c r="U33" s="137" t="s">
        <v>1120</v>
      </c>
      <c r="V33" s="137" t="s">
        <v>1121</v>
      </c>
      <c r="W33" s="187">
        <v>1</v>
      </c>
      <c r="X33" s="144"/>
      <c r="Y33" s="144"/>
      <c r="Z33" s="145"/>
      <c r="AA33" s="163"/>
      <c r="AB33" s="133"/>
      <c r="AC33" s="137"/>
      <c r="AD33" s="133"/>
      <c r="AE33" s="145"/>
      <c r="AF33" s="163"/>
      <c r="AG33" s="163"/>
      <c r="AH33" s="133"/>
      <c r="AI33" s="137"/>
      <c r="AJ33" s="133"/>
      <c r="AK33" s="145"/>
      <c r="AL33" s="148"/>
      <c r="AM33" s="148"/>
      <c r="AN33" s="133"/>
      <c r="AO33" s="137"/>
      <c r="AP33" s="133"/>
      <c r="AQ33" s="145"/>
      <c r="AR33" s="163"/>
      <c r="AS33" s="163"/>
      <c r="AT33" s="147"/>
      <c r="AU33" s="137"/>
      <c r="AV33" s="147"/>
    </row>
    <row r="34" spans="1:48" s="134" customFormat="1" ht="216.75" customHeight="1" x14ac:dyDescent="0.2">
      <c r="A34" s="798" t="s">
        <v>400</v>
      </c>
      <c r="B34" s="771" t="s">
        <v>1122</v>
      </c>
      <c r="C34" s="801" t="s">
        <v>1123</v>
      </c>
      <c r="D34" s="771" t="s">
        <v>1062</v>
      </c>
      <c r="E34" s="777" t="s">
        <v>1124</v>
      </c>
      <c r="F34" s="798" t="s">
        <v>1125</v>
      </c>
      <c r="G34" s="798" t="s">
        <v>1126</v>
      </c>
      <c r="H34" s="771" t="s">
        <v>981</v>
      </c>
      <c r="I34" s="805" t="s">
        <v>982</v>
      </c>
      <c r="J34" s="771" t="s">
        <v>1066</v>
      </c>
      <c r="K34" s="771" t="s">
        <v>970</v>
      </c>
      <c r="L34" s="784" t="str">
        <f>VLOOKUP(J34,'[11]2. Anexos'!$B$35:$G$41,(HLOOKUP(K34,'[11]2. Anexos'!$C$35:$G$36,2,0)),0)</f>
        <v>Alto</v>
      </c>
      <c r="M34" s="188" t="s">
        <v>1127</v>
      </c>
      <c r="N34" s="178" t="s">
        <v>972</v>
      </c>
      <c r="O34" s="178" t="s">
        <v>973</v>
      </c>
      <c r="P34" s="771" t="s">
        <v>1006</v>
      </c>
      <c r="Q34" s="771" t="s">
        <v>970</v>
      </c>
      <c r="R34" s="784" t="s">
        <v>1128</v>
      </c>
      <c r="S34" s="787" t="s">
        <v>986</v>
      </c>
      <c r="T34" s="188" t="s">
        <v>1127</v>
      </c>
      <c r="U34" s="180" t="s">
        <v>1129</v>
      </c>
      <c r="V34" s="180" t="s">
        <v>1130</v>
      </c>
      <c r="W34" s="159">
        <v>1</v>
      </c>
      <c r="X34" s="181"/>
      <c r="Y34" s="181"/>
      <c r="Z34" s="189"/>
      <c r="AA34" s="146"/>
      <c r="AB34" s="190"/>
      <c r="AC34" s="771"/>
      <c r="AD34" s="133"/>
      <c r="AE34" s="183"/>
      <c r="AF34" s="146"/>
      <c r="AG34" s="146"/>
      <c r="AH34" s="191"/>
      <c r="AI34" s="771"/>
      <c r="AJ34" s="133"/>
      <c r="AK34" s="156"/>
      <c r="AL34" s="148"/>
      <c r="AM34" s="148"/>
      <c r="AN34" s="133"/>
      <c r="AO34" s="771"/>
      <c r="AP34" s="133"/>
      <c r="AQ34" s="145"/>
      <c r="AR34" s="192"/>
      <c r="AS34" s="192"/>
      <c r="AT34" s="147"/>
      <c r="AU34" s="795"/>
      <c r="AV34" s="147"/>
    </row>
    <row r="35" spans="1:48" s="134" customFormat="1" ht="127.5" hidden="1" x14ac:dyDescent="0.2">
      <c r="A35" s="799"/>
      <c r="B35" s="772"/>
      <c r="C35" s="802"/>
      <c r="D35" s="772"/>
      <c r="E35" s="778"/>
      <c r="F35" s="799"/>
      <c r="G35" s="799"/>
      <c r="H35" s="772"/>
      <c r="I35" s="806"/>
      <c r="J35" s="772"/>
      <c r="K35" s="772"/>
      <c r="L35" s="785"/>
      <c r="M35" s="190" t="s">
        <v>1131</v>
      </c>
      <c r="N35" s="137" t="s">
        <v>972</v>
      </c>
      <c r="O35" s="137" t="s">
        <v>973</v>
      </c>
      <c r="P35" s="772"/>
      <c r="Q35" s="772"/>
      <c r="R35" s="785"/>
      <c r="S35" s="788"/>
      <c r="T35" s="190" t="s">
        <v>1131</v>
      </c>
      <c r="U35" s="180" t="s">
        <v>1129</v>
      </c>
      <c r="V35" s="180" t="s">
        <v>1132</v>
      </c>
      <c r="W35" s="159">
        <v>1</v>
      </c>
      <c r="X35" s="181"/>
      <c r="Y35" s="181"/>
      <c r="Z35" s="189"/>
      <c r="AA35" s="146"/>
      <c r="AB35" s="190"/>
      <c r="AC35" s="773"/>
      <c r="AD35" s="133"/>
      <c r="AE35" s="183"/>
      <c r="AF35" s="146"/>
      <c r="AG35" s="146"/>
      <c r="AH35" s="190"/>
      <c r="AI35" s="773"/>
      <c r="AJ35" s="133"/>
      <c r="AK35" s="156"/>
      <c r="AL35" s="148"/>
      <c r="AM35" s="148"/>
      <c r="AN35" s="133"/>
      <c r="AO35" s="773"/>
      <c r="AP35" s="133"/>
      <c r="AQ35" s="145"/>
      <c r="AR35" s="163"/>
      <c r="AS35" s="163"/>
      <c r="AT35" s="147"/>
      <c r="AU35" s="796"/>
      <c r="AV35" s="147"/>
    </row>
    <row r="36" spans="1:48" s="134" customFormat="1" ht="127.5" x14ac:dyDescent="0.2">
      <c r="A36" s="799"/>
      <c r="B36" s="772"/>
      <c r="C36" s="796" t="s">
        <v>1133</v>
      </c>
      <c r="D36" s="771" t="s">
        <v>1062</v>
      </c>
      <c r="E36" s="777" t="s">
        <v>1134</v>
      </c>
      <c r="F36" s="798" t="s">
        <v>1135</v>
      </c>
      <c r="G36" s="801" t="s">
        <v>1136</v>
      </c>
      <c r="H36" s="771" t="s">
        <v>981</v>
      </c>
      <c r="I36" s="792" t="s">
        <v>993</v>
      </c>
      <c r="J36" s="795" t="s">
        <v>1137</v>
      </c>
      <c r="K36" s="771" t="s">
        <v>970</v>
      </c>
      <c r="L36" s="784" t="str">
        <f>VLOOKUP(J36,'[11]2. Anexos'!$B$35:$G$41,(HLOOKUP(K36,'[11]2. Anexos'!$C$35:$G$36,2,0)),0)</f>
        <v>Alto</v>
      </c>
      <c r="M36" s="190" t="s">
        <v>1138</v>
      </c>
      <c r="N36" s="137" t="s">
        <v>972</v>
      </c>
      <c r="O36" s="137" t="s">
        <v>973</v>
      </c>
      <c r="P36" s="771" t="s">
        <v>969</v>
      </c>
      <c r="Q36" s="771" t="s">
        <v>970</v>
      </c>
      <c r="R36" s="784" t="str">
        <f>VLOOKUP(P36,'[11]2. Anexos'!$B$35:$G$41,(HLOOKUP(Q36,'[11]2. Anexos'!$C$35:$G$36,2,0)),0)</f>
        <v>Alto</v>
      </c>
      <c r="S36" s="787" t="s">
        <v>986</v>
      </c>
      <c r="T36" s="190" t="s">
        <v>1138</v>
      </c>
      <c r="U36" s="180" t="s">
        <v>1139</v>
      </c>
      <c r="V36" s="180" t="s">
        <v>1140</v>
      </c>
      <c r="W36" s="159">
        <v>1</v>
      </c>
      <c r="X36" s="181"/>
      <c r="Y36" s="181"/>
      <c r="Z36" s="189"/>
      <c r="AA36" s="146"/>
      <c r="AB36" s="190"/>
      <c r="AC36" s="804"/>
      <c r="AD36" s="133"/>
      <c r="AE36" s="189"/>
      <c r="AF36" s="146"/>
      <c r="AG36" s="146"/>
      <c r="AH36" s="190"/>
      <c r="AI36" s="771"/>
      <c r="AJ36" s="133"/>
      <c r="AK36" s="156"/>
      <c r="AL36" s="194"/>
      <c r="AM36" s="194"/>
      <c r="AN36" s="133"/>
      <c r="AO36" s="771"/>
      <c r="AP36" s="133"/>
      <c r="AQ36" s="168"/>
      <c r="AR36" s="163"/>
      <c r="AS36" s="163"/>
      <c r="AT36" s="147"/>
      <c r="AU36" s="142"/>
      <c r="AV36" s="147"/>
    </row>
    <row r="37" spans="1:48" s="134" customFormat="1" ht="27" customHeight="1" x14ac:dyDescent="0.2">
      <c r="A37" s="800"/>
      <c r="B37" s="773"/>
      <c r="C37" s="797"/>
      <c r="D37" s="773"/>
      <c r="E37" s="779"/>
      <c r="F37" s="800"/>
      <c r="G37" s="802"/>
      <c r="H37" s="773"/>
      <c r="I37" s="794"/>
      <c r="J37" s="797"/>
      <c r="K37" s="773"/>
      <c r="L37" s="786"/>
      <c r="M37" s="190" t="s">
        <v>1131</v>
      </c>
      <c r="N37" s="137" t="s">
        <v>972</v>
      </c>
      <c r="O37" s="137" t="s">
        <v>973</v>
      </c>
      <c r="P37" s="773"/>
      <c r="Q37" s="773"/>
      <c r="R37" s="786"/>
      <c r="S37" s="789"/>
      <c r="T37" s="190" t="s">
        <v>1131</v>
      </c>
      <c r="U37" s="180" t="s">
        <v>1129</v>
      </c>
      <c r="V37" s="180" t="s">
        <v>1132</v>
      </c>
      <c r="W37" s="159">
        <v>1</v>
      </c>
      <c r="X37" s="181"/>
      <c r="Y37" s="181"/>
      <c r="Z37" s="189"/>
      <c r="AA37" s="146"/>
      <c r="AB37" s="190"/>
      <c r="AC37" s="804"/>
      <c r="AD37" s="133"/>
      <c r="AE37" s="189"/>
      <c r="AF37" s="146"/>
      <c r="AG37" s="146"/>
      <c r="AH37" s="190"/>
      <c r="AI37" s="773"/>
      <c r="AJ37" s="133"/>
      <c r="AK37" s="156"/>
      <c r="AL37" s="148"/>
      <c r="AM37" s="148"/>
      <c r="AN37" s="133"/>
      <c r="AO37" s="773"/>
      <c r="AP37" s="133"/>
      <c r="AQ37" s="145"/>
      <c r="AR37" s="163"/>
      <c r="AS37" s="163"/>
      <c r="AT37" s="147"/>
      <c r="AU37" s="142"/>
      <c r="AV37" s="147"/>
    </row>
    <row r="38" spans="1:48" s="202" customFormat="1" ht="204" x14ac:dyDescent="0.2">
      <c r="A38" s="795" t="s">
        <v>1141</v>
      </c>
      <c r="B38" s="807" t="s">
        <v>1142</v>
      </c>
      <c r="C38" s="180" t="s">
        <v>1143</v>
      </c>
      <c r="D38" s="142" t="s">
        <v>1144</v>
      </c>
      <c r="E38" s="196" t="s">
        <v>1145</v>
      </c>
      <c r="F38" s="180" t="s">
        <v>1146</v>
      </c>
      <c r="G38" s="196" t="s">
        <v>1147</v>
      </c>
      <c r="H38" s="180" t="s">
        <v>967</v>
      </c>
      <c r="I38" s="197" t="s">
        <v>982</v>
      </c>
      <c r="J38" s="180" t="s">
        <v>1090</v>
      </c>
      <c r="K38" s="180" t="s">
        <v>994</v>
      </c>
      <c r="L38" s="198" t="str">
        <f>VLOOKUP(J38,'[12]2. Anexos'!$B$35:$G$41,(HLOOKUP(K38,'[12]2. Anexos'!$C$35:$G$36,2,0)),0)</f>
        <v>Alto</v>
      </c>
      <c r="M38" s="190" t="s">
        <v>1148</v>
      </c>
      <c r="N38" s="142" t="s">
        <v>972</v>
      </c>
      <c r="O38" s="142" t="s">
        <v>973</v>
      </c>
      <c r="P38" s="180" t="s">
        <v>983</v>
      </c>
      <c r="Q38" s="180" t="s">
        <v>994</v>
      </c>
      <c r="R38" s="198" t="str">
        <f>VLOOKUP(P38,'[12]2. Anexos'!$B$35:$G$41,(HLOOKUP(Q38,'[12]2. Anexos'!$C$35:$G$36,2,0)),0)</f>
        <v>Moderado</v>
      </c>
      <c r="S38" s="140" t="s">
        <v>986</v>
      </c>
      <c r="T38" s="190" t="s">
        <v>1148</v>
      </c>
      <c r="U38" s="180" t="s">
        <v>1149</v>
      </c>
      <c r="V38" s="180" t="s">
        <v>1150</v>
      </c>
      <c r="W38" s="143">
        <v>1</v>
      </c>
      <c r="X38" s="181"/>
      <c r="Y38" s="181"/>
      <c r="Z38" s="189"/>
      <c r="AA38" s="146"/>
      <c r="AB38" s="190"/>
      <c r="AC38" s="142"/>
      <c r="AD38" s="199"/>
      <c r="AE38" s="183"/>
      <c r="AF38" s="200"/>
      <c r="AG38" s="200"/>
      <c r="AH38" s="180"/>
      <c r="AI38" s="142"/>
      <c r="AJ38" s="201"/>
      <c r="AK38" s="183"/>
      <c r="AL38" s="200"/>
      <c r="AM38" s="200"/>
      <c r="AN38" s="180"/>
      <c r="AO38" s="142"/>
      <c r="AP38" s="201"/>
      <c r="AQ38" s="183"/>
      <c r="AR38" s="200"/>
      <c r="AS38" s="200"/>
      <c r="AT38" s="180"/>
      <c r="AU38" s="142"/>
      <c r="AV38" s="180"/>
    </row>
    <row r="39" spans="1:48" s="202" customFormat="1" ht="140.25" x14ac:dyDescent="0.2">
      <c r="A39" s="796"/>
      <c r="B39" s="808"/>
      <c r="C39" s="180" t="s">
        <v>1151</v>
      </c>
      <c r="D39" s="203" t="s">
        <v>1144</v>
      </c>
      <c r="E39" s="196" t="s">
        <v>1152</v>
      </c>
      <c r="F39" s="180" t="s">
        <v>1153</v>
      </c>
      <c r="G39" s="196" t="s">
        <v>1154</v>
      </c>
      <c r="H39" s="180" t="s">
        <v>967</v>
      </c>
      <c r="I39" s="197" t="s">
        <v>982</v>
      </c>
      <c r="J39" s="180" t="s">
        <v>1090</v>
      </c>
      <c r="K39" s="180" t="s">
        <v>994</v>
      </c>
      <c r="L39" s="198" t="str">
        <f>VLOOKUP(J39,'[12]2. Anexos'!$B$35:$G$41,(HLOOKUP(K39,'[12]2. Anexos'!$C$35:$G$36,2,0)),0)</f>
        <v>Alto</v>
      </c>
      <c r="M39" s="190" t="s">
        <v>1155</v>
      </c>
      <c r="N39" s="142" t="s">
        <v>972</v>
      </c>
      <c r="O39" s="142" t="s">
        <v>973</v>
      </c>
      <c r="P39" s="180" t="s">
        <v>983</v>
      </c>
      <c r="Q39" s="180" t="s">
        <v>994</v>
      </c>
      <c r="R39" s="198" t="str">
        <f>VLOOKUP(P39,'[12]2. Anexos'!$B$35:$G$41,(HLOOKUP(Q39,'[12]2. Anexos'!$C$35:$G$36,2,0)),0)</f>
        <v>Moderado</v>
      </c>
      <c r="S39" s="140" t="s">
        <v>986</v>
      </c>
      <c r="T39" s="190" t="s">
        <v>1156</v>
      </c>
      <c r="U39" s="180" t="s">
        <v>1157</v>
      </c>
      <c r="V39" s="180" t="s">
        <v>1158</v>
      </c>
      <c r="W39" s="143">
        <v>1</v>
      </c>
      <c r="X39" s="181"/>
      <c r="Y39" s="181"/>
      <c r="Z39" s="189"/>
      <c r="AA39" s="146"/>
      <c r="AB39" s="190"/>
      <c r="AC39" s="142"/>
      <c r="AD39" s="190"/>
      <c r="AE39" s="183"/>
      <c r="AF39" s="200"/>
      <c r="AG39" s="200"/>
      <c r="AH39" s="180"/>
      <c r="AI39" s="142"/>
      <c r="AJ39" s="201"/>
      <c r="AK39" s="183"/>
      <c r="AL39" s="200"/>
      <c r="AM39" s="200"/>
      <c r="AN39" s="180"/>
      <c r="AO39" s="142"/>
      <c r="AP39" s="201"/>
      <c r="AQ39" s="183"/>
      <c r="AR39" s="200"/>
      <c r="AS39" s="200"/>
      <c r="AT39" s="180"/>
      <c r="AU39" s="142"/>
      <c r="AV39" s="180"/>
    </row>
    <row r="40" spans="1:48" s="202" customFormat="1" ht="216.75" x14ac:dyDescent="0.2">
      <c r="A40" s="796"/>
      <c r="B40" s="808"/>
      <c r="C40" s="807" t="s">
        <v>1143</v>
      </c>
      <c r="D40" s="795" t="s">
        <v>1144</v>
      </c>
      <c r="E40" s="810" t="s">
        <v>1159</v>
      </c>
      <c r="F40" s="813" t="s">
        <v>1160</v>
      </c>
      <c r="G40" s="810" t="s">
        <v>1161</v>
      </c>
      <c r="H40" s="795" t="s">
        <v>1162</v>
      </c>
      <c r="I40" s="810" t="s">
        <v>982</v>
      </c>
      <c r="J40" s="795" t="s">
        <v>1090</v>
      </c>
      <c r="K40" s="795" t="s">
        <v>994</v>
      </c>
      <c r="L40" s="815" t="str">
        <f>VLOOKUP(J40,'[12]2. Anexos'!$B$35:$G$41,(HLOOKUP(K40,'[12]2. Anexos'!$C$35:$G$36,2,0)),0)</f>
        <v>Alto</v>
      </c>
      <c r="M40" s="190" t="s">
        <v>1163</v>
      </c>
      <c r="N40" s="195" t="s">
        <v>972</v>
      </c>
      <c r="O40" s="195" t="s">
        <v>973</v>
      </c>
      <c r="P40" s="795" t="s">
        <v>1006</v>
      </c>
      <c r="Q40" s="795" t="s">
        <v>994</v>
      </c>
      <c r="R40" s="810" t="str">
        <f>VLOOKUP(P40,'[12]2. Anexos'!$B$35:$G$41,(HLOOKUP(Q40,'[12]2. Anexos'!$C$35:$G$36,2,0)),0)</f>
        <v>Moderado</v>
      </c>
      <c r="S40" s="795" t="s">
        <v>986</v>
      </c>
      <c r="T40" s="190" t="s">
        <v>1163</v>
      </c>
      <c r="U40" s="195" t="s">
        <v>1164</v>
      </c>
      <c r="V40" s="180" t="s">
        <v>1165</v>
      </c>
      <c r="W40" s="143">
        <v>1</v>
      </c>
      <c r="X40" s="181"/>
      <c r="Y40" s="181"/>
      <c r="Z40" s="189"/>
      <c r="AA40" s="146"/>
      <c r="AB40" s="190"/>
      <c r="AC40" s="795"/>
      <c r="AD40" s="190"/>
      <c r="AE40" s="183"/>
      <c r="AF40" s="200"/>
      <c r="AG40" s="200"/>
      <c r="AH40" s="180"/>
      <c r="AI40" s="795"/>
      <c r="AJ40" s="201"/>
      <c r="AK40" s="183"/>
      <c r="AL40" s="200"/>
      <c r="AM40" s="200"/>
      <c r="AN40" s="180"/>
      <c r="AO40" s="795"/>
      <c r="AP40" s="201"/>
      <c r="AQ40" s="183"/>
      <c r="AR40" s="200"/>
      <c r="AS40" s="200"/>
      <c r="AT40" s="180"/>
      <c r="AU40" s="142"/>
      <c r="AV40" s="180"/>
    </row>
    <row r="41" spans="1:48" s="202" customFormat="1" ht="191.25" x14ac:dyDescent="0.2">
      <c r="A41" s="796"/>
      <c r="B41" s="808"/>
      <c r="C41" s="808"/>
      <c r="D41" s="796"/>
      <c r="E41" s="811"/>
      <c r="F41" s="814"/>
      <c r="G41" s="811"/>
      <c r="H41" s="796"/>
      <c r="I41" s="811"/>
      <c r="J41" s="796"/>
      <c r="K41" s="796"/>
      <c r="L41" s="816"/>
      <c r="M41" s="190" t="s">
        <v>1166</v>
      </c>
      <c r="N41" s="204" t="s">
        <v>972</v>
      </c>
      <c r="O41" s="204" t="s">
        <v>973</v>
      </c>
      <c r="P41" s="796"/>
      <c r="Q41" s="796"/>
      <c r="R41" s="811"/>
      <c r="S41" s="796"/>
      <c r="T41" s="190" t="s">
        <v>1166</v>
      </c>
      <c r="U41" s="195" t="s">
        <v>1164</v>
      </c>
      <c r="V41" s="180" t="s">
        <v>1167</v>
      </c>
      <c r="W41" s="143">
        <v>1</v>
      </c>
      <c r="X41" s="181"/>
      <c r="Y41" s="181"/>
      <c r="Z41" s="189"/>
      <c r="AA41" s="146"/>
      <c r="AB41" s="190"/>
      <c r="AC41" s="796"/>
      <c r="AD41" s="190"/>
      <c r="AE41" s="183"/>
      <c r="AF41" s="200"/>
      <c r="AG41" s="200"/>
      <c r="AH41" s="180"/>
      <c r="AI41" s="796"/>
      <c r="AJ41" s="201"/>
      <c r="AK41" s="183"/>
      <c r="AL41" s="200"/>
      <c r="AM41" s="200"/>
      <c r="AN41" s="180"/>
      <c r="AO41" s="796"/>
      <c r="AP41" s="201"/>
      <c r="AQ41" s="183"/>
      <c r="AR41" s="200"/>
      <c r="AS41" s="200"/>
      <c r="AT41" s="180"/>
      <c r="AU41" s="142"/>
      <c r="AV41" s="180"/>
    </row>
    <row r="42" spans="1:48" s="107" customFormat="1" ht="229.5" x14ac:dyDescent="0.2">
      <c r="A42" s="797"/>
      <c r="B42" s="809"/>
      <c r="C42" s="809"/>
      <c r="D42" s="797"/>
      <c r="E42" s="812"/>
      <c r="F42" s="205" t="s">
        <v>1168</v>
      </c>
      <c r="G42" s="812" t="s">
        <v>1169</v>
      </c>
      <c r="H42" s="796"/>
      <c r="I42" s="811"/>
      <c r="J42" s="797"/>
      <c r="K42" s="797"/>
      <c r="L42" s="817"/>
      <c r="M42" s="190" t="s">
        <v>1170</v>
      </c>
      <c r="N42" s="142" t="s">
        <v>972</v>
      </c>
      <c r="O42" s="142" t="s">
        <v>973</v>
      </c>
      <c r="P42" s="796"/>
      <c r="Q42" s="796"/>
      <c r="R42" s="811"/>
      <c r="S42" s="796"/>
      <c r="T42" s="190" t="s">
        <v>1170</v>
      </c>
      <c r="U42" s="204" t="s">
        <v>1164</v>
      </c>
      <c r="V42" s="180" t="s">
        <v>1171</v>
      </c>
      <c r="W42" s="143">
        <v>1</v>
      </c>
      <c r="X42" s="181"/>
      <c r="Y42" s="181"/>
      <c r="Z42" s="189"/>
      <c r="AA42" s="146"/>
      <c r="AB42" s="190"/>
      <c r="AC42" s="797"/>
      <c r="AD42" s="190"/>
      <c r="AE42" s="183"/>
      <c r="AF42" s="200"/>
      <c r="AG42" s="200"/>
      <c r="AH42" s="180"/>
      <c r="AI42" s="797"/>
      <c r="AJ42" s="201"/>
      <c r="AK42" s="183"/>
      <c r="AL42" s="200"/>
      <c r="AM42" s="200"/>
      <c r="AN42" s="180"/>
      <c r="AO42" s="797"/>
      <c r="AP42" s="201"/>
      <c r="AQ42" s="183"/>
      <c r="AR42" s="200"/>
      <c r="AS42" s="200"/>
      <c r="AT42" s="180"/>
      <c r="AU42" s="142"/>
      <c r="AV42" s="180"/>
    </row>
    <row r="43" spans="1:48" s="134" customFormat="1" ht="191.25" x14ac:dyDescent="0.2">
      <c r="A43" s="771" t="s">
        <v>1172</v>
      </c>
      <c r="B43" s="790" t="s">
        <v>1173</v>
      </c>
      <c r="C43" s="826" t="s">
        <v>1174</v>
      </c>
      <c r="D43" s="828" t="s">
        <v>1042</v>
      </c>
      <c r="E43" s="777" t="s">
        <v>1175</v>
      </c>
      <c r="F43" s="164" t="s">
        <v>1176</v>
      </c>
      <c r="G43" s="828" t="s">
        <v>1177</v>
      </c>
      <c r="H43" s="798" t="s">
        <v>967</v>
      </c>
      <c r="I43" s="805" t="s">
        <v>1178</v>
      </c>
      <c r="J43" s="798" t="s">
        <v>1090</v>
      </c>
      <c r="K43" s="798" t="s">
        <v>994</v>
      </c>
      <c r="L43" s="784" t="str">
        <f>VLOOKUP(J43,'[13]2. Anexos'!$B$35:$G$41,(HLOOKUP(K43,'[13]2. Anexos'!$C$35:$G$36,2,0)),0)</f>
        <v>Alto</v>
      </c>
      <c r="M43" s="147" t="s">
        <v>1179</v>
      </c>
      <c r="N43" s="137" t="s">
        <v>972</v>
      </c>
      <c r="O43" s="137" t="s">
        <v>973</v>
      </c>
      <c r="P43" s="798" t="s">
        <v>969</v>
      </c>
      <c r="Q43" s="798" t="s">
        <v>994</v>
      </c>
      <c r="R43" s="784" t="str">
        <f>VLOOKUP(P43,'[13]2. Anexos'!$B$35:$G$41,(HLOOKUP(Q43,'[13]2. Anexos'!$C$35:$G$36,2,0)),0)</f>
        <v>Moderado</v>
      </c>
      <c r="S43" s="823" t="s">
        <v>986</v>
      </c>
      <c r="T43" s="147" t="s">
        <v>1179</v>
      </c>
      <c r="U43" s="164" t="s">
        <v>1180</v>
      </c>
      <c r="V43" s="164" t="s">
        <v>1181</v>
      </c>
      <c r="W43" s="159">
        <v>1</v>
      </c>
      <c r="X43" s="144"/>
      <c r="Y43" s="144"/>
      <c r="Z43" s="145"/>
      <c r="AA43" s="146"/>
      <c r="AB43" s="147"/>
      <c r="AC43" s="795"/>
      <c r="AD43" s="147"/>
      <c r="AE43" s="145"/>
      <c r="AF43" s="146"/>
      <c r="AG43" s="148"/>
      <c r="AH43" s="133"/>
      <c r="AI43" s="795"/>
      <c r="AJ43" s="133"/>
      <c r="AK43" s="145"/>
      <c r="AL43" s="148"/>
      <c r="AM43" s="148"/>
      <c r="AN43" s="147"/>
      <c r="AO43" s="771"/>
      <c r="AP43" s="133"/>
      <c r="AQ43" s="145"/>
      <c r="AR43" s="148"/>
      <c r="AS43" s="148"/>
      <c r="AT43" s="147"/>
      <c r="AU43" s="771"/>
      <c r="AV43" s="147"/>
    </row>
    <row r="44" spans="1:48" s="134" customFormat="1" ht="153" x14ac:dyDescent="0.2">
      <c r="A44" s="772"/>
      <c r="B44" s="803"/>
      <c r="C44" s="827"/>
      <c r="D44" s="829"/>
      <c r="E44" s="779"/>
      <c r="F44" s="164" t="s">
        <v>1182</v>
      </c>
      <c r="G44" s="829"/>
      <c r="H44" s="800"/>
      <c r="I44" s="825"/>
      <c r="J44" s="800"/>
      <c r="K44" s="800"/>
      <c r="L44" s="786"/>
      <c r="M44" s="147" t="s">
        <v>1183</v>
      </c>
      <c r="N44" s="137" t="s">
        <v>972</v>
      </c>
      <c r="O44" s="137" t="s">
        <v>973</v>
      </c>
      <c r="P44" s="800"/>
      <c r="Q44" s="800"/>
      <c r="R44" s="786"/>
      <c r="S44" s="824"/>
      <c r="T44" s="147" t="s">
        <v>1183</v>
      </c>
      <c r="U44" s="164" t="s">
        <v>1184</v>
      </c>
      <c r="V44" s="164" t="s">
        <v>1185</v>
      </c>
      <c r="W44" s="187">
        <v>1</v>
      </c>
      <c r="X44" s="144"/>
      <c r="Y44" s="144"/>
      <c r="Z44" s="145"/>
      <c r="AA44" s="146"/>
      <c r="AB44" s="147"/>
      <c r="AC44" s="797"/>
      <c r="AD44" s="147"/>
      <c r="AE44" s="145"/>
      <c r="AF44" s="146"/>
      <c r="AG44" s="148"/>
      <c r="AH44" s="133"/>
      <c r="AI44" s="797"/>
      <c r="AJ44" s="133"/>
      <c r="AK44" s="145"/>
      <c r="AL44" s="148"/>
      <c r="AM44" s="148"/>
      <c r="AN44" s="147"/>
      <c r="AO44" s="773"/>
      <c r="AP44" s="133"/>
      <c r="AQ44" s="145"/>
      <c r="AR44" s="148"/>
      <c r="AS44" s="148"/>
      <c r="AT44" s="147"/>
      <c r="AU44" s="773"/>
      <c r="AV44" s="147"/>
    </row>
    <row r="45" spans="1:48" s="134" customFormat="1" ht="140.25" x14ac:dyDescent="0.2">
      <c r="A45" s="772"/>
      <c r="B45" s="803"/>
      <c r="C45" s="818" t="s">
        <v>1186</v>
      </c>
      <c r="D45" s="818" t="s">
        <v>1042</v>
      </c>
      <c r="E45" s="819" t="s">
        <v>1187</v>
      </c>
      <c r="F45" s="141" t="s">
        <v>1188</v>
      </c>
      <c r="G45" s="804" t="s">
        <v>1189</v>
      </c>
      <c r="H45" s="818" t="s">
        <v>967</v>
      </c>
      <c r="I45" s="820" t="s">
        <v>1004</v>
      </c>
      <c r="J45" s="821" t="s">
        <v>1090</v>
      </c>
      <c r="K45" s="818" t="s">
        <v>994</v>
      </c>
      <c r="L45" s="822" t="str">
        <f>VLOOKUP(J45,'[14]2. Anexos'!$B$35:$G$41,(HLOOKUP(K45,'[14]2. Anexos'!$C$35:$G$36,2,0)),0)</f>
        <v>Alto</v>
      </c>
      <c r="M45" s="125" t="s">
        <v>1190</v>
      </c>
      <c r="N45" s="122" t="s">
        <v>972</v>
      </c>
      <c r="O45" s="122" t="s">
        <v>973</v>
      </c>
      <c r="P45" s="818" t="s">
        <v>983</v>
      </c>
      <c r="Q45" s="818" t="s">
        <v>994</v>
      </c>
      <c r="R45" s="822" t="str">
        <f>VLOOKUP(P45,'[14]2. Anexos'!$B$35:$G$41,(HLOOKUP(Q45,'[14]2. Anexos'!$C$35:$G$36,2,0)),0)</f>
        <v>Moderado</v>
      </c>
      <c r="S45" s="832" t="s">
        <v>986</v>
      </c>
      <c r="T45" s="125" t="s">
        <v>1190</v>
      </c>
      <c r="U45" s="125" t="s">
        <v>1191</v>
      </c>
      <c r="V45" s="141" t="s">
        <v>1192</v>
      </c>
      <c r="W45" s="208">
        <v>1</v>
      </c>
      <c r="X45" s="144"/>
      <c r="Y45" s="129"/>
      <c r="Z45" s="145"/>
      <c r="AA45" s="148"/>
      <c r="AB45" s="147"/>
      <c r="AC45" s="771"/>
      <c r="AD45" s="147"/>
      <c r="AE45" s="145"/>
      <c r="AF45" s="148"/>
      <c r="AG45" s="148"/>
      <c r="AH45" s="119"/>
      <c r="AI45" s="795"/>
      <c r="AJ45" s="133"/>
      <c r="AK45" s="145"/>
      <c r="AL45" s="148"/>
      <c r="AM45" s="148"/>
      <c r="AN45" s="119"/>
      <c r="AO45" s="795"/>
      <c r="AP45" s="133"/>
      <c r="AQ45" s="145"/>
      <c r="AR45" s="148"/>
      <c r="AS45" s="148"/>
      <c r="AT45" s="147"/>
      <c r="AU45" s="122"/>
      <c r="AV45" s="147"/>
    </row>
    <row r="46" spans="1:48" s="134" customFormat="1" ht="114.75" x14ac:dyDescent="0.2">
      <c r="A46" s="772"/>
      <c r="B46" s="803"/>
      <c r="C46" s="818"/>
      <c r="D46" s="818"/>
      <c r="E46" s="819"/>
      <c r="F46" s="141" t="s">
        <v>1193</v>
      </c>
      <c r="G46" s="804"/>
      <c r="H46" s="818"/>
      <c r="I46" s="820"/>
      <c r="J46" s="821"/>
      <c r="K46" s="818"/>
      <c r="L46" s="822"/>
      <c r="M46" s="125" t="s">
        <v>1194</v>
      </c>
      <c r="N46" s="122" t="s">
        <v>972</v>
      </c>
      <c r="O46" s="122" t="s">
        <v>973</v>
      </c>
      <c r="P46" s="818"/>
      <c r="Q46" s="818"/>
      <c r="R46" s="822"/>
      <c r="S46" s="832"/>
      <c r="T46" s="125" t="s">
        <v>1194</v>
      </c>
      <c r="U46" s="125" t="s">
        <v>1195</v>
      </c>
      <c r="V46" s="141" t="s">
        <v>1196</v>
      </c>
      <c r="W46" s="208">
        <v>1</v>
      </c>
      <c r="X46" s="144"/>
      <c r="Y46" s="129"/>
      <c r="Z46" s="145"/>
      <c r="AA46" s="148"/>
      <c r="AB46" s="147"/>
      <c r="AC46" s="772"/>
      <c r="AD46" s="147"/>
      <c r="AE46" s="145"/>
      <c r="AF46" s="148"/>
      <c r="AG46" s="148"/>
      <c r="AH46" s="119"/>
      <c r="AI46" s="796"/>
      <c r="AJ46" s="133"/>
      <c r="AK46" s="145"/>
      <c r="AL46" s="148"/>
      <c r="AM46" s="148"/>
      <c r="AN46" s="133"/>
      <c r="AO46" s="796"/>
      <c r="AP46" s="133"/>
      <c r="AQ46" s="145"/>
      <c r="AR46" s="148"/>
      <c r="AS46" s="148"/>
      <c r="AT46" s="147"/>
      <c r="AU46" s="135"/>
      <c r="AV46" s="147"/>
    </row>
    <row r="47" spans="1:48" s="134" customFormat="1" ht="127.5" x14ac:dyDescent="0.2">
      <c r="A47" s="772"/>
      <c r="B47" s="803"/>
      <c r="C47" s="818"/>
      <c r="D47" s="818"/>
      <c r="E47" s="819"/>
      <c r="F47" s="818" t="s">
        <v>1197</v>
      </c>
      <c r="G47" s="804"/>
      <c r="H47" s="818"/>
      <c r="I47" s="820"/>
      <c r="J47" s="821"/>
      <c r="K47" s="818"/>
      <c r="L47" s="822"/>
      <c r="M47" s="125" t="s">
        <v>1198</v>
      </c>
      <c r="N47" s="122" t="s">
        <v>972</v>
      </c>
      <c r="O47" s="122" t="s">
        <v>973</v>
      </c>
      <c r="P47" s="818"/>
      <c r="Q47" s="818"/>
      <c r="R47" s="822"/>
      <c r="S47" s="832"/>
      <c r="T47" s="125" t="s">
        <v>1198</v>
      </c>
      <c r="U47" s="125" t="s">
        <v>1199</v>
      </c>
      <c r="V47" s="209" t="s">
        <v>1200</v>
      </c>
      <c r="W47" s="208">
        <v>1</v>
      </c>
      <c r="X47" s="144"/>
      <c r="Y47" s="129"/>
      <c r="Z47" s="145"/>
      <c r="AA47" s="148"/>
      <c r="AB47" s="147"/>
      <c r="AC47" s="772"/>
      <c r="AD47" s="147"/>
      <c r="AE47" s="145"/>
      <c r="AF47" s="148"/>
      <c r="AG47" s="148"/>
      <c r="AH47" s="119"/>
      <c r="AI47" s="796"/>
      <c r="AJ47" s="133"/>
      <c r="AK47" s="145"/>
      <c r="AL47" s="148"/>
      <c r="AM47" s="148"/>
      <c r="AN47" s="119"/>
      <c r="AO47" s="796"/>
      <c r="AP47" s="133"/>
      <c r="AQ47" s="145"/>
      <c r="AR47" s="148"/>
      <c r="AS47" s="148"/>
      <c r="AT47" s="147"/>
      <c r="AU47" s="122"/>
      <c r="AV47" s="147"/>
    </row>
    <row r="48" spans="1:48" s="134" customFormat="1" ht="127.5" x14ac:dyDescent="0.2">
      <c r="A48" s="773"/>
      <c r="B48" s="791"/>
      <c r="C48" s="818"/>
      <c r="D48" s="818"/>
      <c r="E48" s="819"/>
      <c r="F48" s="818"/>
      <c r="G48" s="804"/>
      <c r="H48" s="818"/>
      <c r="I48" s="820"/>
      <c r="J48" s="821"/>
      <c r="K48" s="818"/>
      <c r="L48" s="822"/>
      <c r="M48" s="125" t="s">
        <v>1201</v>
      </c>
      <c r="N48" s="122"/>
      <c r="O48" s="122"/>
      <c r="P48" s="818"/>
      <c r="Q48" s="818"/>
      <c r="R48" s="822"/>
      <c r="S48" s="832"/>
      <c r="T48" s="125" t="s">
        <v>1201</v>
      </c>
      <c r="U48" s="125" t="s">
        <v>1191</v>
      </c>
      <c r="V48" s="141" t="s">
        <v>1202</v>
      </c>
      <c r="W48" s="208">
        <v>1</v>
      </c>
      <c r="X48" s="144"/>
      <c r="Y48" s="129"/>
      <c r="Z48" s="145"/>
      <c r="AA48" s="131"/>
      <c r="AB48" s="147"/>
      <c r="AC48" s="773"/>
      <c r="AD48" s="147"/>
      <c r="AE48" s="130"/>
      <c r="AF48" s="148"/>
      <c r="AG48" s="131"/>
      <c r="AH48" s="119"/>
      <c r="AI48" s="797"/>
      <c r="AJ48" s="133"/>
      <c r="AK48" s="145"/>
      <c r="AL48" s="131"/>
      <c r="AM48" s="131"/>
      <c r="AN48" s="119"/>
      <c r="AO48" s="797"/>
      <c r="AP48" s="133"/>
      <c r="AQ48" s="130"/>
      <c r="AR48" s="131"/>
      <c r="AS48" s="131"/>
      <c r="AT48" s="125"/>
      <c r="AU48" s="122"/>
      <c r="AV48" s="125"/>
    </row>
    <row r="49" spans="1:48" ht="102" x14ac:dyDescent="0.2">
      <c r="A49" s="798" t="s">
        <v>1203</v>
      </c>
      <c r="B49" s="798" t="s">
        <v>1204</v>
      </c>
      <c r="C49" s="798" t="s">
        <v>1205</v>
      </c>
      <c r="D49" s="801" t="s">
        <v>1042</v>
      </c>
      <c r="E49" s="831" t="s">
        <v>1206</v>
      </c>
      <c r="F49" s="209" t="s">
        <v>1207</v>
      </c>
      <c r="G49" s="804" t="s">
        <v>1208</v>
      </c>
      <c r="H49" s="771" t="s">
        <v>967</v>
      </c>
      <c r="I49" s="792" t="s">
        <v>1004</v>
      </c>
      <c r="J49" s="771" t="s">
        <v>983</v>
      </c>
      <c r="K49" s="771" t="s">
        <v>994</v>
      </c>
      <c r="L49" s="784" t="str">
        <f>VLOOKUP(J49,'[15]2. Anexos'!$B$35:$G$41,(HLOOKUP(K49,'[15]2. Anexos'!$C$35:$G$36,2,0)),0)</f>
        <v>Moderado</v>
      </c>
      <c r="M49" s="180" t="s">
        <v>1209</v>
      </c>
      <c r="N49" s="137" t="s">
        <v>972</v>
      </c>
      <c r="O49" s="137" t="s">
        <v>973</v>
      </c>
      <c r="P49" s="771" t="s">
        <v>969</v>
      </c>
      <c r="Q49" s="771" t="s">
        <v>994</v>
      </c>
      <c r="R49" s="784" t="str">
        <f>VLOOKUP(J49,'[15]2. Anexos'!$B$35:$G$41,(HLOOKUP(K49,'[15]2. Anexos'!$C$35:$G$36,2,0)),0)</f>
        <v>Moderado</v>
      </c>
      <c r="S49" s="787" t="s">
        <v>986</v>
      </c>
      <c r="T49" s="180" t="s">
        <v>1209</v>
      </c>
      <c r="U49" s="193" t="s">
        <v>1210</v>
      </c>
      <c r="V49" s="193" t="s">
        <v>1211</v>
      </c>
      <c r="W49" s="210">
        <v>1</v>
      </c>
      <c r="X49" s="184"/>
      <c r="Y49" s="184"/>
      <c r="Z49" s="129"/>
      <c r="AA49" s="208"/>
      <c r="AB49" s="125"/>
      <c r="AC49" s="795"/>
      <c r="AD49" s="125"/>
      <c r="AE49" s="129"/>
      <c r="AF49" s="208"/>
      <c r="AG49" s="208"/>
      <c r="AH49" s="157"/>
      <c r="AI49" s="795"/>
      <c r="AJ49" s="119"/>
      <c r="AK49" s="132"/>
      <c r="AL49" s="208"/>
      <c r="AM49" s="208"/>
      <c r="AN49" s="125"/>
      <c r="AO49" s="795"/>
      <c r="AP49" s="119"/>
      <c r="AQ49" s="211"/>
      <c r="AR49" s="212"/>
      <c r="AS49" s="212"/>
      <c r="AT49" s="141"/>
      <c r="AU49" s="122"/>
      <c r="AV49" s="125"/>
    </row>
    <row r="50" spans="1:48" s="134" customFormat="1" ht="140.25" x14ac:dyDescent="0.2">
      <c r="A50" s="799"/>
      <c r="B50" s="799"/>
      <c r="C50" s="799"/>
      <c r="D50" s="830"/>
      <c r="E50" s="831"/>
      <c r="F50" s="147" t="s">
        <v>1212</v>
      </c>
      <c r="G50" s="804"/>
      <c r="H50" s="772"/>
      <c r="I50" s="793"/>
      <c r="J50" s="772"/>
      <c r="K50" s="772"/>
      <c r="L50" s="785"/>
      <c r="M50" s="190" t="s">
        <v>1213</v>
      </c>
      <c r="N50" s="142" t="s">
        <v>972</v>
      </c>
      <c r="O50" s="142" t="s">
        <v>973</v>
      </c>
      <c r="P50" s="772"/>
      <c r="Q50" s="772"/>
      <c r="R50" s="785"/>
      <c r="S50" s="788"/>
      <c r="T50" s="190" t="s">
        <v>1214</v>
      </c>
      <c r="U50" s="164" t="s">
        <v>1215</v>
      </c>
      <c r="V50" s="164" t="s">
        <v>1216</v>
      </c>
      <c r="W50" s="208">
        <v>1</v>
      </c>
      <c r="X50" s="184"/>
      <c r="Y50" s="184"/>
      <c r="Z50" s="129"/>
      <c r="AA50" s="131"/>
      <c r="AB50" s="125"/>
      <c r="AC50" s="796"/>
      <c r="AD50" s="125"/>
      <c r="AE50" s="129"/>
      <c r="AF50" s="213"/>
      <c r="AG50" s="213"/>
      <c r="AH50" s="157"/>
      <c r="AI50" s="796"/>
      <c r="AJ50" s="119"/>
      <c r="AK50" s="132"/>
      <c r="AL50" s="131"/>
      <c r="AM50" s="131"/>
      <c r="AN50" s="214"/>
      <c r="AO50" s="796"/>
      <c r="AP50" s="119"/>
      <c r="AQ50" s="211"/>
      <c r="AR50" s="212"/>
      <c r="AS50" s="212"/>
      <c r="AT50" s="125"/>
      <c r="AU50" s="122"/>
      <c r="AV50" s="125"/>
    </row>
    <row r="51" spans="1:48" ht="102" x14ac:dyDescent="0.2">
      <c r="A51" s="799"/>
      <c r="B51" s="799"/>
      <c r="C51" s="799"/>
      <c r="D51" s="830"/>
      <c r="E51" s="831"/>
      <c r="F51" s="147" t="s">
        <v>1217</v>
      </c>
      <c r="G51" s="804"/>
      <c r="H51" s="772"/>
      <c r="I51" s="793"/>
      <c r="J51" s="772"/>
      <c r="K51" s="772"/>
      <c r="L51" s="785"/>
      <c r="M51" s="190" t="s">
        <v>1218</v>
      </c>
      <c r="N51" s="142" t="s">
        <v>972</v>
      </c>
      <c r="O51" s="142" t="s">
        <v>973</v>
      </c>
      <c r="P51" s="772"/>
      <c r="Q51" s="772"/>
      <c r="R51" s="785"/>
      <c r="S51" s="788"/>
      <c r="T51" s="190" t="s">
        <v>1219</v>
      </c>
      <c r="U51" s="164" t="s">
        <v>1220</v>
      </c>
      <c r="V51" s="164" t="s">
        <v>1221</v>
      </c>
      <c r="W51" s="131">
        <v>1</v>
      </c>
      <c r="X51" s="184"/>
      <c r="Y51" s="184"/>
      <c r="Z51" s="129"/>
      <c r="AA51" s="131"/>
      <c r="AB51" s="157"/>
      <c r="AC51" s="796"/>
      <c r="AD51" s="125"/>
      <c r="AE51" s="129"/>
      <c r="AF51" s="213"/>
      <c r="AG51" s="213"/>
      <c r="AH51" s="215"/>
      <c r="AI51" s="796"/>
      <c r="AJ51" s="119"/>
      <c r="AK51" s="132"/>
      <c r="AL51" s="216"/>
      <c r="AM51" s="216"/>
      <c r="AN51" s="204"/>
      <c r="AO51" s="796"/>
      <c r="AP51" s="119"/>
      <c r="AQ51" s="217"/>
      <c r="AR51" s="217"/>
      <c r="AS51" s="217"/>
      <c r="AT51" s="217"/>
      <c r="AU51" s="217"/>
      <c r="AV51" s="217"/>
    </row>
    <row r="52" spans="1:48" ht="153" x14ac:dyDescent="0.2">
      <c r="A52" s="799"/>
      <c r="B52" s="799"/>
      <c r="C52" s="799"/>
      <c r="D52" s="830"/>
      <c r="E52" s="831"/>
      <c r="F52" s="147" t="s">
        <v>1222</v>
      </c>
      <c r="G52" s="804"/>
      <c r="H52" s="772"/>
      <c r="I52" s="793"/>
      <c r="J52" s="772"/>
      <c r="K52" s="772"/>
      <c r="L52" s="785"/>
      <c r="M52" s="180" t="s">
        <v>1223</v>
      </c>
      <c r="N52" s="142" t="s">
        <v>972</v>
      </c>
      <c r="O52" s="142" t="s">
        <v>973</v>
      </c>
      <c r="P52" s="772"/>
      <c r="Q52" s="772"/>
      <c r="R52" s="785"/>
      <c r="S52" s="788"/>
      <c r="T52" s="180" t="s">
        <v>1224</v>
      </c>
      <c r="U52" s="164" t="s">
        <v>1225</v>
      </c>
      <c r="V52" s="164" t="s">
        <v>1226</v>
      </c>
      <c r="W52" s="208">
        <v>1</v>
      </c>
      <c r="X52" s="184"/>
      <c r="Y52" s="184"/>
      <c r="Z52" s="129"/>
      <c r="AA52" s="218"/>
      <c r="AB52" s="157"/>
      <c r="AC52" s="796"/>
      <c r="AD52" s="125"/>
      <c r="AE52" s="129"/>
      <c r="AF52" s="218"/>
      <c r="AG52" s="218"/>
      <c r="AH52" s="157"/>
      <c r="AI52" s="796"/>
      <c r="AJ52" s="119"/>
      <c r="AK52" s="219"/>
      <c r="AL52" s="220"/>
      <c r="AM52" s="220"/>
      <c r="AN52" s="221"/>
      <c r="AO52" s="796"/>
      <c r="AP52" s="119"/>
      <c r="AQ52" s="217"/>
      <c r="AR52" s="217"/>
      <c r="AS52" s="217"/>
      <c r="AT52" s="217"/>
      <c r="AU52" s="217"/>
      <c r="AV52" s="217"/>
    </row>
    <row r="53" spans="1:48" ht="89.25" x14ac:dyDescent="0.2">
      <c r="A53" s="799"/>
      <c r="B53" s="799"/>
      <c r="C53" s="800"/>
      <c r="D53" s="802"/>
      <c r="E53" s="831"/>
      <c r="F53" s="147" t="s">
        <v>1227</v>
      </c>
      <c r="G53" s="804"/>
      <c r="H53" s="773"/>
      <c r="I53" s="794"/>
      <c r="J53" s="773"/>
      <c r="K53" s="773"/>
      <c r="L53" s="786"/>
      <c r="M53" s="180" t="s">
        <v>1228</v>
      </c>
      <c r="N53" s="137" t="s">
        <v>972</v>
      </c>
      <c r="O53" s="137" t="s">
        <v>973</v>
      </c>
      <c r="P53" s="773"/>
      <c r="Q53" s="773"/>
      <c r="R53" s="786"/>
      <c r="S53" s="789"/>
      <c r="T53" s="180" t="s">
        <v>1228</v>
      </c>
      <c r="U53" s="193" t="s">
        <v>1210</v>
      </c>
      <c r="V53" s="193" t="s">
        <v>1229</v>
      </c>
      <c r="W53" s="208">
        <v>1</v>
      </c>
      <c r="X53" s="184"/>
      <c r="Y53" s="184"/>
      <c r="Z53" s="129"/>
      <c r="AA53" s="218"/>
      <c r="AB53" s="125"/>
      <c r="AC53" s="797"/>
      <c r="AD53" s="125"/>
      <c r="AE53" s="129"/>
      <c r="AF53" s="208"/>
      <c r="AG53" s="208"/>
      <c r="AH53" s="119"/>
      <c r="AI53" s="797"/>
      <c r="AJ53" s="119"/>
      <c r="AK53" s="219"/>
      <c r="AL53" s="220"/>
      <c r="AM53" s="220"/>
      <c r="AN53" s="119"/>
      <c r="AO53" s="797"/>
      <c r="AP53" s="119"/>
      <c r="AQ53" s="217"/>
      <c r="AR53" s="217"/>
      <c r="AS53" s="217"/>
      <c r="AT53" s="217"/>
      <c r="AU53" s="217"/>
      <c r="AV53" s="217"/>
    </row>
    <row r="54" spans="1:48" s="134" customFormat="1" ht="140.25" x14ac:dyDescent="0.2">
      <c r="A54" s="799"/>
      <c r="B54" s="799"/>
      <c r="C54" s="833" t="s">
        <v>1230</v>
      </c>
      <c r="D54" s="801" t="s">
        <v>1042</v>
      </c>
      <c r="E54" s="787" t="s">
        <v>1231</v>
      </c>
      <c r="F54" s="180" t="s">
        <v>1232</v>
      </c>
      <c r="G54" s="834" t="s">
        <v>1233</v>
      </c>
      <c r="H54" s="790" t="s">
        <v>967</v>
      </c>
      <c r="I54" s="836" t="s">
        <v>982</v>
      </c>
      <c r="J54" s="790" t="s">
        <v>1006</v>
      </c>
      <c r="K54" s="790" t="s">
        <v>970</v>
      </c>
      <c r="L54" s="784" t="str">
        <f>VLOOKUP(J54,'[16]2. Anexos'!$B$35:$G$41,(HLOOKUP(K54,'[16]2. Anexos'!$C$35:$G$36,2,0)),0)</f>
        <v>Alto</v>
      </c>
      <c r="M54" s="165" t="s">
        <v>1234</v>
      </c>
      <c r="N54" s="137" t="s">
        <v>972</v>
      </c>
      <c r="O54" s="137" t="s">
        <v>973</v>
      </c>
      <c r="P54" s="771" t="s">
        <v>1006</v>
      </c>
      <c r="Q54" s="795" t="s">
        <v>994</v>
      </c>
      <c r="R54" s="784" t="str">
        <f>VLOOKUP(P54,'[16]2. Anexos'!$B$35:$G$41,(HLOOKUP(Q54,'[16]2. Anexos'!$C$35:$G$36,2,0)),0)</f>
        <v>Moderado</v>
      </c>
      <c r="S54" s="787" t="s">
        <v>986</v>
      </c>
      <c r="T54" s="165" t="s">
        <v>1234</v>
      </c>
      <c r="U54" s="193" t="s">
        <v>1235</v>
      </c>
      <c r="V54" s="209" t="s">
        <v>1236</v>
      </c>
      <c r="W54" s="128">
        <v>1</v>
      </c>
      <c r="X54" s="184"/>
      <c r="Y54" s="184"/>
      <c r="Z54" s="129"/>
      <c r="AA54" s="131"/>
      <c r="AB54" s="125"/>
      <c r="AC54" s="795"/>
      <c r="AD54" s="125"/>
      <c r="AE54" s="129"/>
      <c r="AF54" s="213"/>
      <c r="AG54" s="213"/>
      <c r="AH54" s="149"/>
      <c r="AI54" s="771"/>
      <c r="AJ54" s="119"/>
      <c r="AK54" s="219"/>
      <c r="AL54" s="213"/>
      <c r="AM54" s="213"/>
      <c r="AN54" s="222"/>
      <c r="AO54" s="771"/>
      <c r="AP54" s="119"/>
      <c r="AQ54" s="211"/>
      <c r="AR54" s="212"/>
      <c r="AS54" s="212"/>
      <c r="AT54" s="222"/>
      <c r="AU54" s="122"/>
      <c r="AV54" s="125"/>
    </row>
    <row r="55" spans="1:48" s="134" customFormat="1" ht="89.25" x14ac:dyDescent="0.2">
      <c r="A55" s="799"/>
      <c r="B55" s="799"/>
      <c r="C55" s="833"/>
      <c r="D55" s="830"/>
      <c r="E55" s="788"/>
      <c r="F55" s="180" t="s">
        <v>1237</v>
      </c>
      <c r="G55" s="834"/>
      <c r="H55" s="835"/>
      <c r="I55" s="835"/>
      <c r="J55" s="835"/>
      <c r="K55" s="835"/>
      <c r="L55" s="786"/>
      <c r="M55" s="165" t="s">
        <v>1238</v>
      </c>
      <c r="N55" s="137" t="s">
        <v>972</v>
      </c>
      <c r="O55" s="137" t="s">
        <v>973</v>
      </c>
      <c r="P55" s="773"/>
      <c r="Q55" s="797"/>
      <c r="R55" s="786"/>
      <c r="S55" s="789"/>
      <c r="T55" s="165" t="s">
        <v>1238</v>
      </c>
      <c r="U55" s="193" t="s">
        <v>1235</v>
      </c>
      <c r="V55" s="209" t="s">
        <v>1239</v>
      </c>
      <c r="W55" s="128">
        <v>1</v>
      </c>
      <c r="X55" s="184"/>
      <c r="Y55" s="184"/>
      <c r="Z55" s="129"/>
      <c r="AA55" s="131"/>
      <c r="AB55" s="125"/>
      <c r="AC55" s="797"/>
      <c r="AD55" s="125"/>
      <c r="AE55" s="129"/>
      <c r="AF55" s="213"/>
      <c r="AG55" s="213"/>
      <c r="AH55" s="149"/>
      <c r="AI55" s="773"/>
      <c r="AJ55" s="119"/>
      <c r="AK55" s="219"/>
      <c r="AL55" s="213"/>
      <c r="AM55" s="213"/>
      <c r="AN55" s="222"/>
      <c r="AO55" s="773"/>
      <c r="AP55" s="119"/>
      <c r="AQ55" s="211"/>
      <c r="AR55" s="212"/>
      <c r="AS55" s="212"/>
      <c r="AT55" s="222"/>
      <c r="AU55" s="122"/>
      <c r="AV55" s="125"/>
    </row>
    <row r="56" spans="1:48" s="134" customFormat="1" ht="114.75" x14ac:dyDescent="0.2">
      <c r="A56" s="799"/>
      <c r="B56" s="799"/>
      <c r="C56" s="164" t="s">
        <v>1240</v>
      </c>
      <c r="D56" s="141" t="s">
        <v>1042</v>
      </c>
      <c r="E56" s="170" t="s">
        <v>1241</v>
      </c>
      <c r="F56" s="147" t="s">
        <v>1242</v>
      </c>
      <c r="G56" s="120" t="s">
        <v>1243</v>
      </c>
      <c r="H56" s="147" t="s">
        <v>1162</v>
      </c>
      <c r="I56" s="166" t="s">
        <v>982</v>
      </c>
      <c r="J56" s="147" t="s">
        <v>969</v>
      </c>
      <c r="K56" s="147" t="s">
        <v>994</v>
      </c>
      <c r="L56" s="124" t="str">
        <f>VLOOKUP(J56,'[16]2. Anexos'!$B$35:$G$41,(HLOOKUP(K56,'[16]2. Anexos'!$C$35:$G$36,2,0)),0)</f>
        <v>Moderado</v>
      </c>
      <c r="M56" s="147" t="s">
        <v>1244</v>
      </c>
      <c r="N56" s="137" t="s">
        <v>972</v>
      </c>
      <c r="O56" s="137" t="s">
        <v>973</v>
      </c>
      <c r="P56" s="223" t="s">
        <v>969</v>
      </c>
      <c r="Q56" s="223" t="s">
        <v>994</v>
      </c>
      <c r="R56" s="124" t="str">
        <f>VLOOKUP(P56,'[16]2. Anexos'!$B$35:$G$41,(HLOOKUP(Q56,'[16]2. Anexos'!$C$35:$G$36,2,0)),0)</f>
        <v>Moderado</v>
      </c>
      <c r="S56" s="224" t="s">
        <v>986</v>
      </c>
      <c r="T56" s="147" t="s">
        <v>1244</v>
      </c>
      <c r="U56" s="193" t="s">
        <v>1235</v>
      </c>
      <c r="V56" s="193" t="s">
        <v>1245</v>
      </c>
      <c r="W56" s="208">
        <v>1</v>
      </c>
      <c r="X56" s="184"/>
      <c r="Y56" s="184"/>
      <c r="Z56" s="129"/>
      <c r="AA56" s="131"/>
      <c r="AB56" s="125"/>
      <c r="AC56" s="120"/>
      <c r="AD56" s="125"/>
      <c r="AE56" s="129"/>
      <c r="AF56" s="213"/>
      <c r="AG56" s="213"/>
      <c r="AH56" s="119"/>
      <c r="AI56" s="213"/>
      <c r="AJ56" s="119"/>
      <c r="AK56" s="219"/>
      <c r="AL56" s="213"/>
      <c r="AM56" s="213"/>
      <c r="AN56" s="119"/>
      <c r="AO56" s="213"/>
      <c r="AP56" s="119"/>
      <c r="AQ56" s="211"/>
      <c r="AR56" s="212"/>
      <c r="AS56" s="212"/>
      <c r="AT56" s="222"/>
      <c r="AU56" s="122"/>
      <c r="AV56" s="125"/>
    </row>
    <row r="57" spans="1:48" s="134" customFormat="1" ht="178.5" x14ac:dyDescent="0.2">
      <c r="A57" s="804" t="s">
        <v>1246</v>
      </c>
      <c r="B57" s="790" t="s">
        <v>1247</v>
      </c>
      <c r="C57" s="798" t="s">
        <v>1248</v>
      </c>
      <c r="D57" s="771" t="s">
        <v>1062</v>
      </c>
      <c r="E57" s="777" t="s">
        <v>1249</v>
      </c>
      <c r="F57" s="147" t="s">
        <v>1250</v>
      </c>
      <c r="G57" s="801" t="s">
        <v>1251</v>
      </c>
      <c r="H57" s="771" t="s">
        <v>967</v>
      </c>
      <c r="I57" s="792" t="s">
        <v>1252</v>
      </c>
      <c r="J57" s="771" t="s">
        <v>1090</v>
      </c>
      <c r="K57" s="771" t="s">
        <v>994</v>
      </c>
      <c r="L57" s="784" t="str">
        <f>VLOOKUP(J57,'[17]2. Anexos'!$B$35:$G$41,(HLOOKUP(K57,'[17]2. Anexos'!$C$35:$G$36,2,0)),0)</f>
        <v>Alto</v>
      </c>
      <c r="M57" s="133" t="s">
        <v>1253</v>
      </c>
      <c r="N57" s="137" t="s">
        <v>972</v>
      </c>
      <c r="O57" s="137" t="s">
        <v>973</v>
      </c>
      <c r="P57" s="771" t="s">
        <v>983</v>
      </c>
      <c r="Q57" s="771" t="s">
        <v>994</v>
      </c>
      <c r="R57" s="784" t="str">
        <f>VLOOKUP(P57,'[17]2. Anexos'!$B$35:$G$41,(HLOOKUP(Q57,'[17]2. Anexos'!$C$35:$G$36,2,0)),0)</f>
        <v>Moderado</v>
      </c>
      <c r="S57" s="787" t="s">
        <v>986</v>
      </c>
      <c r="T57" s="133" t="s">
        <v>1253</v>
      </c>
      <c r="U57" s="147" t="s">
        <v>1254</v>
      </c>
      <c r="V57" s="147" t="s">
        <v>1255</v>
      </c>
      <c r="W57" s="159">
        <v>1</v>
      </c>
      <c r="X57" s="144"/>
      <c r="Y57" s="144"/>
      <c r="Z57" s="156"/>
      <c r="AA57" s="148"/>
      <c r="AB57" s="133"/>
      <c r="AC57" s="771"/>
      <c r="AD57" s="225"/>
      <c r="AE57" s="156"/>
      <c r="AF57" s="148"/>
      <c r="AG57" s="148"/>
      <c r="AH57" s="190"/>
      <c r="AI57" s="771"/>
      <c r="AJ57" s="133"/>
      <c r="AK57" s="156"/>
      <c r="AL57" s="148"/>
      <c r="AM57" s="148"/>
      <c r="AN57" s="190"/>
      <c r="AO57" s="771"/>
      <c r="AP57" s="225"/>
      <c r="AQ57" s="145"/>
      <c r="AR57" s="163"/>
      <c r="AS57" s="163"/>
      <c r="AT57" s="147"/>
      <c r="AU57" s="137"/>
      <c r="AV57" s="147"/>
    </row>
    <row r="58" spans="1:48" s="134" customFormat="1" ht="114.75" x14ac:dyDescent="0.2">
      <c r="A58" s="804"/>
      <c r="B58" s="803"/>
      <c r="C58" s="799"/>
      <c r="D58" s="772"/>
      <c r="E58" s="778"/>
      <c r="F58" s="798" t="s">
        <v>1256</v>
      </c>
      <c r="G58" s="830"/>
      <c r="H58" s="772"/>
      <c r="I58" s="793"/>
      <c r="J58" s="772"/>
      <c r="K58" s="772"/>
      <c r="L58" s="785"/>
      <c r="M58" s="133" t="s">
        <v>1257</v>
      </c>
      <c r="N58" s="137" t="s">
        <v>972</v>
      </c>
      <c r="O58" s="137" t="s">
        <v>973</v>
      </c>
      <c r="P58" s="772"/>
      <c r="Q58" s="772"/>
      <c r="R58" s="785"/>
      <c r="S58" s="788"/>
      <c r="T58" s="133" t="s">
        <v>1257</v>
      </c>
      <c r="U58" s="147" t="s">
        <v>1258</v>
      </c>
      <c r="V58" s="147" t="s">
        <v>1259</v>
      </c>
      <c r="W58" s="159">
        <v>1</v>
      </c>
      <c r="X58" s="144"/>
      <c r="Y58" s="144"/>
      <c r="Z58" s="156"/>
      <c r="AA58" s="148"/>
      <c r="AB58" s="133"/>
      <c r="AC58" s="772"/>
      <c r="AD58" s="225"/>
      <c r="AE58" s="156"/>
      <c r="AF58" s="148"/>
      <c r="AG58" s="148"/>
      <c r="AH58" s="190"/>
      <c r="AI58" s="772"/>
      <c r="AJ58" s="133"/>
      <c r="AK58" s="156"/>
      <c r="AL58" s="148"/>
      <c r="AM58" s="148"/>
      <c r="AN58" s="190"/>
      <c r="AO58" s="772"/>
      <c r="AP58" s="225"/>
      <c r="AQ58" s="145"/>
      <c r="AR58" s="163"/>
      <c r="AS58" s="163"/>
      <c r="AT58" s="147"/>
      <c r="AU58" s="137"/>
      <c r="AV58" s="147"/>
    </row>
    <row r="59" spans="1:48" s="134" customFormat="1" ht="89.25" x14ac:dyDescent="0.2">
      <c r="A59" s="804"/>
      <c r="B59" s="803"/>
      <c r="C59" s="799"/>
      <c r="D59" s="773"/>
      <c r="E59" s="779"/>
      <c r="F59" s="800"/>
      <c r="G59" s="802"/>
      <c r="H59" s="773"/>
      <c r="I59" s="794"/>
      <c r="J59" s="773"/>
      <c r="K59" s="773"/>
      <c r="L59" s="786"/>
      <c r="M59" s="133" t="s">
        <v>1260</v>
      </c>
      <c r="N59" s="137" t="s">
        <v>996</v>
      </c>
      <c r="O59" s="137" t="s">
        <v>973</v>
      </c>
      <c r="P59" s="773"/>
      <c r="Q59" s="773"/>
      <c r="R59" s="786"/>
      <c r="S59" s="789"/>
      <c r="T59" s="133" t="s">
        <v>1260</v>
      </c>
      <c r="U59" s="147" t="s">
        <v>1258</v>
      </c>
      <c r="V59" s="147" t="s">
        <v>1261</v>
      </c>
      <c r="W59" s="159">
        <v>1</v>
      </c>
      <c r="X59" s="144"/>
      <c r="Y59" s="144"/>
      <c r="Z59" s="156"/>
      <c r="AA59" s="148"/>
      <c r="AB59" s="133"/>
      <c r="AC59" s="773"/>
      <c r="AD59" s="225"/>
      <c r="AE59" s="156"/>
      <c r="AF59" s="148"/>
      <c r="AG59" s="148"/>
      <c r="AH59" s="190"/>
      <c r="AI59" s="773"/>
      <c r="AJ59" s="133"/>
      <c r="AK59" s="156"/>
      <c r="AL59" s="148"/>
      <c r="AM59" s="148"/>
      <c r="AN59" s="190"/>
      <c r="AO59" s="773"/>
      <c r="AP59" s="225"/>
      <c r="AQ59" s="145"/>
      <c r="AR59" s="163"/>
      <c r="AS59" s="163"/>
      <c r="AT59" s="147"/>
      <c r="AU59" s="137"/>
      <c r="AV59" s="147"/>
    </row>
    <row r="60" spans="1:48" s="134" customFormat="1" ht="114.75" x14ac:dyDescent="0.2">
      <c r="A60" s="804"/>
      <c r="B60" s="791"/>
      <c r="C60" s="141" t="s">
        <v>1262</v>
      </c>
      <c r="D60" s="137" t="s">
        <v>1062</v>
      </c>
      <c r="E60" s="158" t="s">
        <v>1263</v>
      </c>
      <c r="F60" s="147" t="s">
        <v>1264</v>
      </c>
      <c r="G60" s="180" t="s">
        <v>1265</v>
      </c>
      <c r="H60" s="137" t="s">
        <v>967</v>
      </c>
      <c r="I60" s="166" t="s">
        <v>1252</v>
      </c>
      <c r="J60" s="147" t="s">
        <v>969</v>
      </c>
      <c r="K60" s="147" t="s">
        <v>970</v>
      </c>
      <c r="L60" s="124" t="str">
        <f>VLOOKUP(J60,'[17]2. Anexos'!$B$35:$G$41,(HLOOKUP(K60,'[17]2. Anexos'!$C$35:$G$36,2,0)),0)</f>
        <v>Alto</v>
      </c>
      <c r="M60" s="133" t="s">
        <v>1266</v>
      </c>
      <c r="N60" s="137" t="s">
        <v>972</v>
      </c>
      <c r="O60" s="137" t="s">
        <v>973</v>
      </c>
      <c r="P60" s="147" t="s">
        <v>969</v>
      </c>
      <c r="Q60" s="147" t="s">
        <v>970</v>
      </c>
      <c r="R60" s="124" t="str">
        <f>VLOOKUP(P60,'[17]2. Anexos'!$B$35:$G$41,(HLOOKUP(Q60,'[17]2. Anexos'!$C$35:$G$36,2,0)),0)</f>
        <v>Alto</v>
      </c>
      <c r="S60" s="140" t="s">
        <v>986</v>
      </c>
      <c r="T60" s="133" t="s">
        <v>1266</v>
      </c>
      <c r="U60" s="125" t="s">
        <v>1267</v>
      </c>
      <c r="V60" s="147" t="s">
        <v>1268</v>
      </c>
      <c r="W60" s="143">
        <v>1</v>
      </c>
      <c r="X60" s="144"/>
      <c r="Y60" s="144"/>
      <c r="Z60" s="156"/>
      <c r="AA60" s="148"/>
      <c r="AB60" s="133"/>
      <c r="AC60" s="137"/>
      <c r="AD60" s="225"/>
      <c r="AE60" s="156"/>
      <c r="AF60" s="148"/>
      <c r="AG60" s="148"/>
      <c r="AH60" s="133"/>
      <c r="AI60" s="122"/>
      <c r="AJ60" s="133"/>
      <c r="AK60" s="156"/>
      <c r="AL60" s="148"/>
      <c r="AM60" s="148"/>
      <c r="AN60" s="133"/>
      <c r="AO60" s="137"/>
      <c r="AP60" s="225"/>
      <c r="AQ60" s="145"/>
      <c r="AR60" s="163"/>
      <c r="AS60" s="163"/>
      <c r="AT60" s="147"/>
      <c r="AU60" s="137"/>
      <c r="AV60" s="147"/>
    </row>
    <row r="61" spans="1:48" s="134" customFormat="1" ht="165.75" x14ac:dyDescent="0.2">
      <c r="A61" s="771" t="s">
        <v>282</v>
      </c>
      <c r="B61" s="771" t="s">
        <v>1269</v>
      </c>
      <c r="C61" s="141" t="s">
        <v>1270</v>
      </c>
      <c r="D61" s="122" t="s">
        <v>963</v>
      </c>
      <c r="E61" s="170" t="s">
        <v>1271</v>
      </c>
      <c r="F61" s="141" t="s">
        <v>1272</v>
      </c>
      <c r="G61" s="137" t="s">
        <v>1273</v>
      </c>
      <c r="H61" s="141" t="s">
        <v>1162</v>
      </c>
      <c r="I61" s="171" t="s">
        <v>1252</v>
      </c>
      <c r="J61" s="141" t="s">
        <v>1090</v>
      </c>
      <c r="K61" s="141" t="s">
        <v>984</v>
      </c>
      <c r="L61" s="124" t="str">
        <f>VLOOKUP(J61,'[18]2. Anexos'!$B$35:$G$41,(HLOOKUP(K61,'[18]2. Anexos'!$C$35:$G$36,2,0)),0)</f>
        <v>Moderado</v>
      </c>
      <c r="M61" s="226" t="s">
        <v>1274</v>
      </c>
      <c r="N61" s="122" t="s">
        <v>972</v>
      </c>
      <c r="O61" s="122" t="s">
        <v>973</v>
      </c>
      <c r="P61" s="141" t="s">
        <v>983</v>
      </c>
      <c r="Q61" s="141" t="s">
        <v>984</v>
      </c>
      <c r="R61" s="124" t="str">
        <f>VLOOKUP(P61,'[18]2. Anexos'!$B$35:$G$41,(HLOOKUP(Q61,'[18]2. Anexos'!$C$35:$G$36,2,0)),0)</f>
        <v>Moderado</v>
      </c>
      <c r="S61" s="172" t="s">
        <v>986</v>
      </c>
      <c r="T61" s="226" t="s">
        <v>1274</v>
      </c>
      <c r="U61" s="141" t="s">
        <v>1275</v>
      </c>
      <c r="V61" s="122" t="s">
        <v>1276</v>
      </c>
      <c r="W61" s="208">
        <v>1</v>
      </c>
      <c r="X61" s="144"/>
      <c r="Y61" s="227"/>
      <c r="Z61" s="156"/>
      <c r="AA61" s="148"/>
      <c r="AB61" s="147"/>
      <c r="AC61" s="137"/>
      <c r="AD61" s="147"/>
      <c r="AE61" s="145"/>
      <c r="AF61" s="148"/>
      <c r="AG61" s="148"/>
      <c r="AH61" s="133"/>
      <c r="AI61" s="122"/>
      <c r="AJ61" s="133"/>
      <c r="AK61" s="145"/>
      <c r="AL61" s="148"/>
      <c r="AM61" s="148"/>
      <c r="AN61" s="133"/>
      <c r="AO61" s="137"/>
      <c r="AP61" s="133"/>
      <c r="AQ61" s="145"/>
      <c r="AR61" s="163"/>
      <c r="AS61" s="163"/>
      <c r="AT61" s="147"/>
      <c r="AU61" s="137"/>
      <c r="AV61" s="147"/>
    </row>
    <row r="62" spans="1:48" s="134" customFormat="1" ht="204" x14ac:dyDescent="0.2">
      <c r="A62" s="772"/>
      <c r="B62" s="772"/>
      <c r="C62" s="164" t="s">
        <v>1277</v>
      </c>
      <c r="D62" s="122" t="s">
        <v>963</v>
      </c>
      <c r="E62" s="170" t="s">
        <v>1278</v>
      </c>
      <c r="F62" s="164" t="s">
        <v>1279</v>
      </c>
      <c r="G62" s="137" t="s">
        <v>1280</v>
      </c>
      <c r="H62" s="164" t="s">
        <v>967</v>
      </c>
      <c r="I62" s="206" t="s">
        <v>982</v>
      </c>
      <c r="J62" s="164" t="s">
        <v>983</v>
      </c>
      <c r="K62" s="164" t="s">
        <v>970</v>
      </c>
      <c r="L62" s="124" t="str">
        <f>VLOOKUP(J62,'[18]2. Anexos'!$B$35:$G$41,(HLOOKUP(K62,'[18]2. Anexos'!$C$35:$G$36,2,0)),0)</f>
        <v>Alto</v>
      </c>
      <c r="M62" s="164" t="s">
        <v>1281</v>
      </c>
      <c r="N62" s="137" t="s">
        <v>972</v>
      </c>
      <c r="O62" s="137" t="s">
        <v>973</v>
      </c>
      <c r="P62" s="164" t="s">
        <v>969</v>
      </c>
      <c r="Q62" s="164" t="s">
        <v>994</v>
      </c>
      <c r="R62" s="124" t="str">
        <f>VLOOKUP(P62,'[18]2. Anexos'!$B$35:$G$41,(HLOOKUP(Q62,'[18]2. Anexos'!$C$35:$G$36,2,0)),0)</f>
        <v>Moderado</v>
      </c>
      <c r="S62" s="207" t="s">
        <v>986</v>
      </c>
      <c r="T62" s="164" t="s">
        <v>1281</v>
      </c>
      <c r="U62" s="137" t="s">
        <v>1282</v>
      </c>
      <c r="V62" s="178" t="s">
        <v>1283</v>
      </c>
      <c r="W62" s="148">
        <v>1</v>
      </c>
      <c r="X62" s="144"/>
      <c r="Y62" s="227"/>
      <c r="Z62" s="156"/>
      <c r="AA62" s="148"/>
      <c r="AB62" s="147"/>
      <c r="AC62" s="137"/>
      <c r="AD62" s="147"/>
      <c r="AE62" s="145"/>
      <c r="AF62" s="148"/>
      <c r="AG62" s="148"/>
      <c r="AH62" s="133"/>
      <c r="AI62" s="137"/>
      <c r="AJ62" s="133"/>
      <c r="AK62" s="145"/>
      <c r="AL62" s="148"/>
      <c r="AM62" s="148"/>
      <c r="AN62" s="133"/>
      <c r="AO62" s="137"/>
      <c r="AP62" s="133"/>
      <c r="AQ62" s="145"/>
      <c r="AR62" s="163"/>
      <c r="AS62" s="163"/>
      <c r="AT62" s="147"/>
      <c r="AU62" s="137"/>
      <c r="AV62" s="147"/>
    </row>
    <row r="63" spans="1:48" s="134" customFormat="1" ht="140.25" x14ac:dyDescent="0.2">
      <c r="A63" s="772"/>
      <c r="B63" s="772"/>
      <c r="C63" s="790" t="s">
        <v>1284</v>
      </c>
      <c r="D63" s="771" t="s">
        <v>1285</v>
      </c>
      <c r="E63" s="777" t="s">
        <v>1286</v>
      </c>
      <c r="F63" s="164" t="s">
        <v>1287</v>
      </c>
      <c r="G63" s="837" t="s">
        <v>1288</v>
      </c>
      <c r="H63" s="804" t="s">
        <v>967</v>
      </c>
      <c r="I63" s="838" t="s">
        <v>1004</v>
      </c>
      <c r="J63" s="804" t="s">
        <v>1006</v>
      </c>
      <c r="K63" s="804" t="s">
        <v>970</v>
      </c>
      <c r="L63" s="822" t="str">
        <f>VLOOKUP(J63,'[19]2. Anexos'!$B$35:$G$41,(HLOOKUP(K63,'[19]2. Anexos'!$C$35:$G$36,2,0)),0)</f>
        <v>Alto</v>
      </c>
      <c r="M63" s="133" t="s">
        <v>1289</v>
      </c>
      <c r="N63" s="771" t="s">
        <v>972</v>
      </c>
      <c r="O63" s="771" t="s">
        <v>973</v>
      </c>
      <c r="P63" s="771" t="s">
        <v>1006</v>
      </c>
      <c r="Q63" s="771" t="s">
        <v>970</v>
      </c>
      <c r="R63" s="784" t="str">
        <f>VLOOKUP(P63,'[19]2. Anexos'!$B$35:$G$41,(HLOOKUP(Q63,'[19]2. Anexos'!$C$35:$G$36,2,0)),0)</f>
        <v>Alto</v>
      </c>
      <c r="S63" s="787" t="s">
        <v>986</v>
      </c>
      <c r="T63" s="133" t="s">
        <v>1289</v>
      </c>
      <c r="U63" s="118" t="s">
        <v>1290</v>
      </c>
      <c r="V63" s="137" t="s">
        <v>1291</v>
      </c>
      <c r="W63" s="228">
        <v>1</v>
      </c>
      <c r="X63" s="144"/>
      <c r="Y63" s="229"/>
      <c r="Z63" s="145"/>
      <c r="AA63" s="163"/>
      <c r="AB63" s="147"/>
      <c r="AC63" s="771"/>
      <c r="AD63" s="147"/>
      <c r="AE63" s="156"/>
      <c r="AF63" s="148"/>
      <c r="AG63" s="148"/>
      <c r="AH63" s="133"/>
      <c r="AI63" s="771"/>
      <c r="AJ63" s="133"/>
      <c r="AK63" s="145"/>
      <c r="AL63" s="148"/>
      <c r="AM63" s="148"/>
      <c r="AN63" s="133"/>
      <c r="AO63" s="795"/>
      <c r="AP63" s="133"/>
      <c r="AQ63" s="145"/>
      <c r="AR63" s="163"/>
      <c r="AS63" s="163"/>
      <c r="AT63" s="147"/>
      <c r="AU63" s="137"/>
      <c r="AV63" s="147"/>
    </row>
    <row r="64" spans="1:48" s="134" customFormat="1" ht="153" x14ac:dyDescent="0.2">
      <c r="A64" s="773"/>
      <c r="B64" s="773"/>
      <c r="C64" s="791"/>
      <c r="D64" s="773"/>
      <c r="E64" s="779"/>
      <c r="F64" s="164" t="s">
        <v>1292</v>
      </c>
      <c r="G64" s="837"/>
      <c r="H64" s="804"/>
      <c r="I64" s="838"/>
      <c r="J64" s="804"/>
      <c r="K64" s="804"/>
      <c r="L64" s="822"/>
      <c r="M64" s="190" t="s">
        <v>1293</v>
      </c>
      <c r="N64" s="773"/>
      <c r="O64" s="773"/>
      <c r="P64" s="773"/>
      <c r="Q64" s="773"/>
      <c r="R64" s="786"/>
      <c r="S64" s="789"/>
      <c r="T64" s="190" t="s">
        <v>1293</v>
      </c>
      <c r="U64" s="122" t="s">
        <v>1290</v>
      </c>
      <c r="V64" s="142" t="s">
        <v>1294</v>
      </c>
      <c r="W64" s="143">
        <v>1</v>
      </c>
      <c r="X64" s="144"/>
      <c r="Y64" s="129"/>
      <c r="Z64" s="145"/>
      <c r="AA64" s="148"/>
      <c r="AB64" s="147"/>
      <c r="AC64" s="773"/>
      <c r="AD64" s="147"/>
      <c r="AE64" s="156"/>
      <c r="AF64" s="148"/>
      <c r="AG64" s="148"/>
      <c r="AH64" s="133"/>
      <c r="AI64" s="773"/>
      <c r="AJ64" s="133"/>
      <c r="AK64" s="145"/>
      <c r="AL64" s="148"/>
      <c r="AM64" s="148"/>
      <c r="AN64" s="133"/>
      <c r="AO64" s="797"/>
      <c r="AP64" s="133"/>
      <c r="AQ64" s="145"/>
      <c r="AR64" s="163"/>
      <c r="AS64" s="163"/>
      <c r="AT64" s="147"/>
      <c r="AU64" s="137"/>
      <c r="AV64" s="147"/>
    </row>
    <row r="65" spans="1:48" s="134" customFormat="1" ht="191.25" customHeight="1" x14ac:dyDescent="0.2">
      <c r="A65" s="804" t="s">
        <v>1295</v>
      </c>
      <c r="B65" s="804" t="s">
        <v>1296</v>
      </c>
      <c r="C65" s="798" t="s">
        <v>1297</v>
      </c>
      <c r="D65" s="771" t="s">
        <v>1062</v>
      </c>
      <c r="E65" s="771" t="s">
        <v>1298</v>
      </c>
      <c r="F65" s="801" t="s">
        <v>1299</v>
      </c>
      <c r="G65" s="798" t="s">
        <v>1300</v>
      </c>
      <c r="H65" s="798" t="s">
        <v>967</v>
      </c>
      <c r="I65" s="792" t="s">
        <v>1301</v>
      </c>
      <c r="J65" s="771" t="s">
        <v>1090</v>
      </c>
      <c r="K65" s="771" t="s">
        <v>994</v>
      </c>
      <c r="L65" s="784" t="str">
        <f>VLOOKUP(J65,'[20]2. Anexos'!$B$35:$G$41,(HLOOKUP(K65,'[20]2. Anexos'!$C$35:$G$36,2,0)),0)</f>
        <v>Alto</v>
      </c>
      <c r="M65" s="133" t="s">
        <v>1302</v>
      </c>
      <c r="N65" s="137" t="s">
        <v>972</v>
      </c>
      <c r="O65" s="137" t="s">
        <v>973</v>
      </c>
      <c r="P65" s="771" t="s">
        <v>969</v>
      </c>
      <c r="Q65" s="771" t="s">
        <v>994</v>
      </c>
      <c r="R65" s="784" t="str">
        <f>VLOOKUP(P65,'[20]2. Anexos'!$B$35:$G$41,(HLOOKUP(Q65,'[20]2. Anexos'!$C$35:$G$36,2,0)),0)</f>
        <v>Moderado</v>
      </c>
      <c r="S65" s="787" t="s">
        <v>986</v>
      </c>
      <c r="T65" s="133" t="s">
        <v>1302</v>
      </c>
      <c r="U65" s="164" t="s">
        <v>1303</v>
      </c>
      <c r="V65" s="164" t="s">
        <v>1304</v>
      </c>
      <c r="W65" s="137" t="s">
        <v>1305</v>
      </c>
      <c r="X65" s="144"/>
      <c r="Y65" s="144"/>
      <c r="Z65" s="156"/>
      <c r="AA65" s="148"/>
      <c r="AB65" s="190"/>
      <c r="AC65" s="771"/>
      <c r="AD65" s="133"/>
      <c r="AE65" s="156"/>
      <c r="AF65" s="148"/>
      <c r="AG65" s="148"/>
      <c r="AH65" s="190"/>
      <c r="AI65" s="771"/>
      <c r="AJ65" s="133"/>
      <c r="AK65" s="156"/>
      <c r="AL65" s="230"/>
      <c r="AM65" s="230"/>
      <c r="AN65" s="190"/>
      <c r="AO65" s="771"/>
      <c r="AP65" s="133"/>
      <c r="AQ65" s="231"/>
      <c r="AR65" s="232"/>
      <c r="AS65" s="232"/>
      <c r="AT65" s="147"/>
      <c r="AU65" s="771"/>
      <c r="AV65" s="147"/>
    </row>
    <row r="66" spans="1:48" s="134" customFormat="1" ht="127.5" x14ac:dyDescent="0.2">
      <c r="A66" s="804"/>
      <c r="B66" s="804"/>
      <c r="C66" s="800"/>
      <c r="D66" s="773"/>
      <c r="E66" s="773"/>
      <c r="F66" s="802"/>
      <c r="G66" s="800"/>
      <c r="H66" s="800"/>
      <c r="I66" s="794"/>
      <c r="J66" s="773"/>
      <c r="K66" s="773"/>
      <c r="L66" s="786"/>
      <c r="M66" s="133" t="s">
        <v>1306</v>
      </c>
      <c r="N66" s="137" t="s">
        <v>972</v>
      </c>
      <c r="O66" s="137" t="s">
        <v>973</v>
      </c>
      <c r="P66" s="773"/>
      <c r="Q66" s="773"/>
      <c r="R66" s="786"/>
      <c r="S66" s="789"/>
      <c r="T66" s="133" t="s">
        <v>1306</v>
      </c>
      <c r="U66" s="164" t="s">
        <v>1307</v>
      </c>
      <c r="V66" s="164" t="s">
        <v>1308</v>
      </c>
      <c r="W66" s="137" t="s">
        <v>1309</v>
      </c>
      <c r="X66" s="144"/>
      <c r="Y66" s="144"/>
      <c r="Z66" s="156"/>
      <c r="AA66" s="148"/>
      <c r="AB66" s="133"/>
      <c r="AC66" s="773"/>
      <c r="AD66" s="133"/>
      <c r="AE66" s="156"/>
      <c r="AF66" s="148"/>
      <c r="AG66" s="148"/>
      <c r="AH66" s="133"/>
      <c r="AI66" s="773"/>
      <c r="AJ66" s="133"/>
      <c r="AK66" s="156"/>
      <c r="AL66" s="146"/>
      <c r="AM66" s="146"/>
      <c r="AN66" s="190"/>
      <c r="AO66" s="773"/>
      <c r="AP66" s="133"/>
      <c r="AQ66" s="231"/>
      <c r="AR66" s="233"/>
      <c r="AS66" s="232"/>
      <c r="AT66" s="180"/>
      <c r="AU66" s="773"/>
      <c r="AV66" s="147"/>
    </row>
    <row r="67" spans="1:48" s="134" customFormat="1" ht="127.5" customHeight="1" x14ac:dyDescent="0.2">
      <c r="A67" s="804"/>
      <c r="B67" s="804"/>
      <c r="C67" s="798" t="s">
        <v>1297</v>
      </c>
      <c r="D67" s="771" t="s">
        <v>1062</v>
      </c>
      <c r="E67" s="771" t="s">
        <v>1310</v>
      </c>
      <c r="F67" s="798" t="s">
        <v>1311</v>
      </c>
      <c r="G67" s="798" t="s">
        <v>1312</v>
      </c>
      <c r="H67" s="798" t="s">
        <v>967</v>
      </c>
      <c r="I67" s="792" t="s">
        <v>1301</v>
      </c>
      <c r="J67" s="771" t="s">
        <v>983</v>
      </c>
      <c r="K67" s="771" t="s">
        <v>1313</v>
      </c>
      <c r="L67" s="784" t="str">
        <f>VLOOKUP(J67,'[20]2. Anexos'!$B$35:$G$41,(HLOOKUP(K67,'[20]2. Anexos'!$C$35:$G$36,2,0)),0)</f>
        <v>Moderado</v>
      </c>
      <c r="M67" s="133" t="s">
        <v>1314</v>
      </c>
      <c r="N67" s="137" t="s">
        <v>972</v>
      </c>
      <c r="O67" s="137" t="s">
        <v>973</v>
      </c>
      <c r="P67" s="771" t="s">
        <v>969</v>
      </c>
      <c r="Q67" s="771" t="s">
        <v>1313</v>
      </c>
      <c r="R67" s="784" t="str">
        <f>VLOOKUP(P67,'[20]2. Anexos'!$B$35:$G$41,(HLOOKUP(Q67,'[20]2. Anexos'!$C$35:$G$36,2,0)),0)</f>
        <v>Bajo</v>
      </c>
      <c r="S67" s="787" t="s">
        <v>986</v>
      </c>
      <c r="T67" s="133" t="s">
        <v>1314</v>
      </c>
      <c r="U67" s="164" t="s">
        <v>1307</v>
      </c>
      <c r="V67" s="164" t="s">
        <v>1308</v>
      </c>
      <c r="W67" s="137" t="s">
        <v>1315</v>
      </c>
      <c r="X67" s="144"/>
      <c r="Y67" s="144"/>
      <c r="Z67" s="156"/>
      <c r="AA67" s="148"/>
      <c r="AB67" s="133"/>
      <c r="AC67" s="771"/>
      <c r="AD67" s="190"/>
      <c r="AE67" s="156"/>
      <c r="AF67" s="148"/>
      <c r="AG67" s="148"/>
      <c r="AH67" s="133"/>
      <c r="AI67" s="771"/>
      <c r="AJ67" s="133"/>
      <c r="AK67" s="156"/>
      <c r="AL67" s="146"/>
      <c r="AM67" s="146"/>
      <c r="AN67" s="190"/>
      <c r="AO67" s="771"/>
      <c r="AP67" s="133"/>
      <c r="AQ67" s="231"/>
      <c r="AR67" s="233"/>
      <c r="AS67" s="232"/>
      <c r="AT67" s="180"/>
      <c r="AU67" s="771"/>
      <c r="AV67" s="147"/>
    </row>
    <row r="68" spans="1:48" s="134" customFormat="1" ht="102" x14ac:dyDescent="0.2">
      <c r="A68" s="804"/>
      <c r="B68" s="804"/>
      <c r="C68" s="800"/>
      <c r="D68" s="773"/>
      <c r="E68" s="773"/>
      <c r="F68" s="800"/>
      <c r="G68" s="800"/>
      <c r="H68" s="800"/>
      <c r="I68" s="794"/>
      <c r="J68" s="773"/>
      <c r="K68" s="773"/>
      <c r="L68" s="786"/>
      <c r="M68" s="133" t="s">
        <v>1316</v>
      </c>
      <c r="N68" s="137" t="s">
        <v>972</v>
      </c>
      <c r="O68" s="137" t="s">
        <v>973</v>
      </c>
      <c r="P68" s="773"/>
      <c r="Q68" s="773"/>
      <c r="R68" s="786"/>
      <c r="S68" s="789"/>
      <c r="T68" s="133" t="s">
        <v>1316</v>
      </c>
      <c r="U68" s="164" t="s">
        <v>1307</v>
      </c>
      <c r="V68" s="164" t="s">
        <v>1317</v>
      </c>
      <c r="W68" s="137" t="s">
        <v>1318</v>
      </c>
      <c r="X68" s="144"/>
      <c r="Y68" s="144"/>
      <c r="Z68" s="156"/>
      <c r="AA68" s="148"/>
      <c r="AB68" s="133"/>
      <c r="AC68" s="773"/>
      <c r="AD68" s="133"/>
      <c r="AE68" s="156"/>
      <c r="AF68" s="148"/>
      <c r="AG68" s="148"/>
      <c r="AH68" s="133"/>
      <c r="AI68" s="773"/>
      <c r="AJ68" s="133"/>
      <c r="AK68" s="156"/>
      <c r="AL68" s="146"/>
      <c r="AM68" s="146"/>
      <c r="AN68" s="190"/>
      <c r="AO68" s="773"/>
      <c r="AP68" s="133"/>
      <c r="AQ68" s="231"/>
      <c r="AR68" s="232"/>
      <c r="AS68" s="232"/>
      <c r="AT68" s="147"/>
      <c r="AU68" s="773"/>
      <c r="AV68" s="147"/>
    </row>
    <row r="69" spans="1:48" s="134" customFormat="1" ht="140.25" x14ac:dyDescent="0.2">
      <c r="A69" s="804"/>
      <c r="B69" s="804"/>
      <c r="C69" s="798" t="s">
        <v>1297</v>
      </c>
      <c r="D69" s="771" t="s">
        <v>1062</v>
      </c>
      <c r="E69" s="771" t="s">
        <v>1319</v>
      </c>
      <c r="F69" s="798" t="s">
        <v>1320</v>
      </c>
      <c r="G69" s="798" t="s">
        <v>1321</v>
      </c>
      <c r="H69" s="798" t="s">
        <v>967</v>
      </c>
      <c r="I69" s="792" t="s">
        <v>1301</v>
      </c>
      <c r="J69" s="771" t="s">
        <v>1090</v>
      </c>
      <c r="K69" s="771" t="s">
        <v>994</v>
      </c>
      <c r="L69" s="784" t="str">
        <f>VLOOKUP(J69,'[20]2. Anexos'!$B$35:$G$41,(HLOOKUP(K69,'[20]2. Anexos'!$C$35:$G$36,2,0)),0)</f>
        <v>Alto</v>
      </c>
      <c r="M69" s="133" t="s">
        <v>1322</v>
      </c>
      <c r="N69" s="137" t="s">
        <v>972</v>
      </c>
      <c r="O69" s="137" t="s">
        <v>973</v>
      </c>
      <c r="P69" s="771" t="s">
        <v>1006</v>
      </c>
      <c r="Q69" s="771" t="s">
        <v>994</v>
      </c>
      <c r="R69" s="784" t="str">
        <f>VLOOKUP(P69,'[20]2. Anexos'!$B$35:$G$41,(HLOOKUP(Q69,'[20]2. Anexos'!$C$35:$G$36,2,0)),0)</f>
        <v>Moderado</v>
      </c>
      <c r="S69" s="787" t="s">
        <v>986</v>
      </c>
      <c r="T69" s="133" t="s">
        <v>1322</v>
      </c>
      <c r="U69" s="164" t="s">
        <v>1303</v>
      </c>
      <c r="V69" s="164" t="s">
        <v>1323</v>
      </c>
      <c r="W69" s="137" t="s">
        <v>1305</v>
      </c>
      <c r="X69" s="144"/>
      <c r="Y69" s="144"/>
      <c r="Z69" s="156"/>
      <c r="AA69" s="148"/>
      <c r="AB69" s="133"/>
      <c r="AC69" s="771"/>
      <c r="AD69" s="133"/>
      <c r="AE69" s="156"/>
      <c r="AF69" s="148"/>
      <c r="AG69" s="148"/>
      <c r="AH69" s="190"/>
      <c r="AI69" s="771"/>
      <c r="AJ69" s="133"/>
      <c r="AK69" s="156"/>
      <c r="AL69" s="234"/>
      <c r="AM69" s="234"/>
      <c r="AN69" s="190"/>
      <c r="AO69" s="771"/>
      <c r="AP69" s="133"/>
      <c r="AQ69" s="231"/>
      <c r="AR69" s="232"/>
      <c r="AS69" s="232"/>
      <c r="AT69" s="147"/>
      <c r="AU69" s="771"/>
      <c r="AV69" s="147"/>
    </row>
    <row r="70" spans="1:48" s="134" customFormat="1" ht="127.5" customHeight="1" x14ac:dyDescent="0.2">
      <c r="A70" s="804"/>
      <c r="B70" s="804"/>
      <c r="C70" s="799"/>
      <c r="D70" s="772"/>
      <c r="E70" s="772"/>
      <c r="F70" s="799"/>
      <c r="G70" s="799"/>
      <c r="H70" s="799"/>
      <c r="I70" s="793"/>
      <c r="J70" s="772"/>
      <c r="K70" s="772"/>
      <c r="L70" s="785"/>
      <c r="M70" s="133" t="s">
        <v>1324</v>
      </c>
      <c r="N70" s="137" t="s">
        <v>972</v>
      </c>
      <c r="O70" s="137" t="s">
        <v>973</v>
      </c>
      <c r="P70" s="772"/>
      <c r="Q70" s="772"/>
      <c r="R70" s="785"/>
      <c r="S70" s="788"/>
      <c r="T70" s="133" t="s">
        <v>1324</v>
      </c>
      <c r="U70" s="164" t="s">
        <v>1307</v>
      </c>
      <c r="V70" s="164" t="s">
        <v>1325</v>
      </c>
      <c r="W70" s="137" t="s">
        <v>1326</v>
      </c>
      <c r="X70" s="144"/>
      <c r="Y70" s="144"/>
      <c r="Z70" s="156"/>
      <c r="AA70" s="148"/>
      <c r="AB70" s="190"/>
      <c r="AC70" s="772"/>
      <c r="AD70" s="225"/>
      <c r="AE70" s="156"/>
      <c r="AF70" s="148"/>
      <c r="AG70" s="148"/>
      <c r="AH70" s="190"/>
      <c r="AI70" s="772"/>
      <c r="AJ70" s="133"/>
      <c r="AK70" s="156"/>
      <c r="AL70" s="146"/>
      <c r="AM70" s="146"/>
      <c r="AN70" s="190"/>
      <c r="AO70" s="772"/>
      <c r="AP70" s="133"/>
      <c r="AQ70" s="231"/>
      <c r="AR70" s="233"/>
      <c r="AS70" s="232"/>
      <c r="AT70" s="180"/>
      <c r="AU70" s="772"/>
      <c r="AV70" s="147"/>
    </row>
    <row r="71" spans="1:48" ht="127.5" x14ac:dyDescent="0.2">
      <c r="A71" s="804"/>
      <c r="B71" s="804"/>
      <c r="C71" s="800"/>
      <c r="D71" s="773"/>
      <c r="E71" s="773"/>
      <c r="F71" s="800"/>
      <c r="G71" s="800"/>
      <c r="H71" s="800"/>
      <c r="I71" s="794"/>
      <c r="J71" s="773"/>
      <c r="K71" s="773"/>
      <c r="L71" s="786"/>
      <c r="M71" s="133" t="s">
        <v>1327</v>
      </c>
      <c r="N71" s="137" t="s">
        <v>972</v>
      </c>
      <c r="O71" s="137" t="s">
        <v>973</v>
      </c>
      <c r="P71" s="773"/>
      <c r="Q71" s="773"/>
      <c r="R71" s="786"/>
      <c r="S71" s="789"/>
      <c r="T71" s="133" t="s">
        <v>1327</v>
      </c>
      <c r="U71" s="164" t="s">
        <v>1328</v>
      </c>
      <c r="V71" s="164" t="s">
        <v>1329</v>
      </c>
      <c r="W71" s="137" t="s">
        <v>1330</v>
      </c>
      <c r="X71" s="144"/>
      <c r="Y71" s="144"/>
      <c r="Z71" s="156"/>
      <c r="AA71" s="148"/>
      <c r="AB71" s="190"/>
      <c r="AC71" s="773"/>
      <c r="AD71" s="225"/>
      <c r="AE71" s="156"/>
      <c r="AF71" s="148"/>
      <c r="AG71" s="148"/>
      <c r="AH71" s="180"/>
      <c r="AI71" s="773"/>
      <c r="AJ71" s="133"/>
      <c r="AK71" s="156"/>
      <c r="AL71" s="146"/>
      <c r="AM71" s="146"/>
      <c r="AN71" s="190"/>
      <c r="AO71" s="773"/>
      <c r="AP71" s="133"/>
      <c r="AQ71" s="231"/>
      <c r="AR71" s="232"/>
      <c r="AS71" s="232"/>
      <c r="AT71" s="180"/>
      <c r="AU71" s="773"/>
      <c r="AV71" s="147"/>
    </row>
    <row r="72" spans="1:48" ht="127.5" customHeight="1" x14ac:dyDescent="0.2">
      <c r="A72" s="804"/>
      <c r="B72" s="804"/>
      <c r="C72" s="798" t="s">
        <v>1297</v>
      </c>
      <c r="D72" s="771" t="s">
        <v>1062</v>
      </c>
      <c r="E72" s="771" t="s">
        <v>1331</v>
      </c>
      <c r="F72" s="798" t="s">
        <v>1332</v>
      </c>
      <c r="G72" s="798" t="s">
        <v>1333</v>
      </c>
      <c r="H72" s="798" t="s">
        <v>967</v>
      </c>
      <c r="I72" s="792" t="s">
        <v>1301</v>
      </c>
      <c r="J72" s="771" t="s">
        <v>983</v>
      </c>
      <c r="K72" s="771" t="s">
        <v>984</v>
      </c>
      <c r="L72" s="784" t="str">
        <f>VLOOKUP(J72,'[20]2. Anexos'!$B$35:$G$41,(HLOOKUP(K72,'[20]2. Anexos'!$C$35:$G$36,2,0)),0)</f>
        <v>Moderado</v>
      </c>
      <c r="M72" s="133" t="s">
        <v>1334</v>
      </c>
      <c r="N72" s="137" t="s">
        <v>972</v>
      </c>
      <c r="O72" s="137" t="s">
        <v>973</v>
      </c>
      <c r="P72" s="771" t="s">
        <v>1006</v>
      </c>
      <c r="Q72" s="771" t="s">
        <v>984</v>
      </c>
      <c r="R72" s="784" t="str">
        <f>VLOOKUP(P72,'[20]2. Anexos'!$B$35:$G$41,(HLOOKUP(Q72,'[20]2. Anexos'!$C$35:$G$36,2,0)),0)</f>
        <v>Bajo</v>
      </c>
      <c r="S72" s="787" t="s">
        <v>986</v>
      </c>
      <c r="T72" s="133" t="s">
        <v>1334</v>
      </c>
      <c r="U72" s="164" t="s">
        <v>1307</v>
      </c>
      <c r="V72" s="164" t="s">
        <v>1325</v>
      </c>
      <c r="W72" s="137" t="s">
        <v>1326</v>
      </c>
      <c r="X72" s="144"/>
      <c r="Y72" s="144"/>
      <c r="Z72" s="156"/>
      <c r="AA72" s="148"/>
      <c r="AB72" s="190"/>
      <c r="AC72" s="771"/>
      <c r="AD72" s="225"/>
      <c r="AE72" s="156"/>
      <c r="AF72" s="148"/>
      <c r="AG72" s="148"/>
      <c r="AH72" s="190"/>
      <c r="AI72" s="771"/>
      <c r="AJ72" s="133"/>
      <c r="AK72" s="156"/>
      <c r="AL72" s="146"/>
      <c r="AM72" s="146"/>
      <c r="AN72" s="190"/>
      <c r="AO72" s="771"/>
      <c r="AP72" s="133"/>
      <c r="AQ72" s="231"/>
      <c r="AR72" s="233"/>
      <c r="AS72" s="232"/>
      <c r="AT72" s="180"/>
      <c r="AU72" s="771"/>
      <c r="AV72" s="147"/>
    </row>
    <row r="73" spans="1:48" ht="114.75" customHeight="1" x14ac:dyDescent="0.2">
      <c r="A73" s="804"/>
      <c r="B73" s="804"/>
      <c r="C73" s="799"/>
      <c r="D73" s="772"/>
      <c r="E73" s="772"/>
      <c r="F73" s="799"/>
      <c r="G73" s="799"/>
      <c r="H73" s="799"/>
      <c r="I73" s="793"/>
      <c r="J73" s="772"/>
      <c r="K73" s="772"/>
      <c r="L73" s="785"/>
      <c r="M73" s="133" t="s">
        <v>1335</v>
      </c>
      <c r="N73" s="137" t="s">
        <v>972</v>
      </c>
      <c r="O73" s="137" t="s">
        <v>973</v>
      </c>
      <c r="P73" s="772"/>
      <c r="Q73" s="772"/>
      <c r="R73" s="785"/>
      <c r="S73" s="788"/>
      <c r="T73" s="133" t="s">
        <v>1335</v>
      </c>
      <c r="U73" s="164" t="s">
        <v>1336</v>
      </c>
      <c r="V73" s="164" t="s">
        <v>1337</v>
      </c>
      <c r="W73" s="137" t="s">
        <v>1330</v>
      </c>
      <c r="X73" s="144"/>
      <c r="Y73" s="144"/>
      <c r="Z73" s="156"/>
      <c r="AA73" s="148"/>
      <c r="AB73" s="190"/>
      <c r="AC73" s="772"/>
      <c r="AD73" s="225"/>
      <c r="AE73" s="156"/>
      <c r="AF73" s="148"/>
      <c r="AG73" s="148"/>
      <c r="AH73" s="180"/>
      <c r="AI73" s="772"/>
      <c r="AJ73" s="133"/>
      <c r="AK73" s="156"/>
      <c r="AL73" s="146"/>
      <c r="AM73" s="146"/>
      <c r="AN73" s="190"/>
      <c r="AO73" s="772"/>
      <c r="AP73" s="133"/>
      <c r="AQ73" s="231"/>
      <c r="AR73" s="232"/>
      <c r="AS73" s="232"/>
      <c r="AT73" s="180"/>
      <c r="AU73" s="772"/>
      <c r="AV73" s="147"/>
    </row>
    <row r="74" spans="1:48" ht="140.25" x14ac:dyDescent="0.2">
      <c r="A74" s="804"/>
      <c r="B74" s="804"/>
      <c r="C74" s="800"/>
      <c r="D74" s="773"/>
      <c r="E74" s="773"/>
      <c r="F74" s="800"/>
      <c r="G74" s="800"/>
      <c r="H74" s="800"/>
      <c r="I74" s="794"/>
      <c r="J74" s="773"/>
      <c r="K74" s="773"/>
      <c r="L74" s="786"/>
      <c r="M74" s="133" t="s">
        <v>1338</v>
      </c>
      <c r="N74" s="137" t="s">
        <v>972</v>
      </c>
      <c r="O74" s="137" t="s">
        <v>973</v>
      </c>
      <c r="P74" s="773"/>
      <c r="Q74" s="773"/>
      <c r="R74" s="786"/>
      <c r="S74" s="789"/>
      <c r="T74" s="133" t="s">
        <v>1338</v>
      </c>
      <c r="U74" s="164" t="s">
        <v>1303</v>
      </c>
      <c r="V74" s="164" t="s">
        <v>1339</v>
      </c>
      <c r="W74" s="137" t="s">
        <v>1305</v>
      </c>
      <c r="X74" s="144"/>
      <c r="Y74" s="144"/>
      <c r="Z74" s="156"/>
      <c r="AA74" s="148"/>
      <c r="AB74" s="190"/>
      <c r="AC74" s="773"/>
      <c r="AD74" s="190"/>
      <c r="AE74" s="156"/>
      <c r="AF74" s="148"/>
      <c r="AG74" s="148"/>
      <c r="AH74" s="190"/>
      <c r="AI74" s="773"/>
      <c r="AJ74" s="133"/>
      <c r="AK74" s="156"/>
      <c r="AL74" s="234"/>
      <c r="AM74" s="146"/>
      <c r="AN74" s="190"/>
      <c r="AO74" s="773"/>
      <c r="AP74" s="133"/>
      <c r="AQ74" s="231"/>
      <c r="AR74" s="232"/>
      <c r="AS74" s="232"/>
      <c r="AT74" s="147"/>
      <c r="AU74" s="773"/>
      <c r="AV74" s="147"/>
    </row>
    <row r="75" spans="1:48" ht="127.5" customHeight="1" x14ac:dyDescent="0.2">
      <c r="A75" s="804"/>
      <c r="B75" s="804"/>
      <c r="C75" s="798" t="s">
        <v>1297</v>
      </c>
      <c r="D75" s="771" t="s">
        <v>1062</v>
      </c>
      <c r="E75" s="771" t="s">
        <v>1340</v>
      </c>
      <c r="F75" s="798" t="s">
        <v>1341</v>
      </c>
      <c r="G75" s="798" t="s">
        <v>1342</v>
      </c>
      <c r="H75" s="798" t="s">
        <v>967</v>
      </c>
      <c r="I75" s="792" t="s">
        <v>1301</v>
      </c>
      <c r="J75" s="771" t="s">
        <v>1090</v>
      </c>
      <c r="K75" s="771" t="s">
        <v>994</v>
      </c>
      <c r="L75" s="784" t="str">
        <f>VLOOKUP(J75,'[20]2. Anexos'!$B$35:$G$41,(HLOOKUP(K75,'[20]2. Anexos'!$C$35:$G$36,2,0)),0)</f>
        <v>Alto</v>
      </c>
      <c r="M75" s="133" t="s">
        <v>1343</v>
      </c>
      <c r="N75" s="137" t="s">
        <v>972</v>
      </c>
      <c r="O75" s="137" t="s">
        <v>973</v>
      </c>
      <c r="P75" s="771" t="s">
        <v>969</v>
      </c>
      <c r="Q75" s="771" t="s">
        <v>994</v>
      </c>
      <c r="R75" s="784" t="str">
        <f>VLOOKUP(P75,'[20]2. Anexos'!$B$35:$G$41,(HLOOKUP(Q75,'[20]2. Anexos'!$C$35:$G$36,2,0)),0)</f>
        <v>Moderado</v>
      </c>
      <c r="S75" s="787" t="s">
        <v>986</v>
      </c>
      <c r="T75" s="133" t="s">
        <v>1343</v>
      </c>
      <c r="U75" s="164" t="s">
        <v>1307</v>
      </c>
      <c r="V75" s="164" t="s">
        <v>1325</v>
      </c>
      <c r="W75" s="137" t="s">
        <v>1326</v>
      </c>
      <c r="X75" s="144"/>
      <c r="Y75" s="144"/>
      <c r="Z75" s="156"/>
      <c r="AA75" s="148"/>
      <c r="AB75" s="190"/>
      <c r="AC75" s="771"/>
      <c r="AD75" s="225"/>
      <c r="AE75" s="156"/>
      <c r="AF75" s="148"/>
      <c r="AG75" s="148"/>
      <c r="AH75" s="190"/>
      <c r="AI75" s="771"/>
      <c r="AJ75" s="133"/>
      <c r="AK75" s="156"/>
      <c r="AL75" s="146"/>
      <c r="AM75" s="146"/>
      <c r="AN75" s="190"/>
      <c r="AO75" s="771"/>
      <c r="AP75" s="133"/>
      <c r="AQ75" s="231"/>
      <c r="AR75" s="233"/>
      <c r="AS75" s="232"/>
      <c r="AT75" s="180"/>
      <c r="AU75" s="771"/>
      <c r="AV75" s="147"/>
    </row>
    <row r="76" spans="1:48" ht="114.75" customHeight="1" x14ac:dyDescent="0.2">
      <c r="A76" s="804"/>
      <c r="B76" s="804"/>
      <c r="C76" s="800"/>
      <c r="D76" s="773"/>
      <c r="E76" s="773"/>
      <c r="F76" s="800"/>
      <c r="G76" s="800"/>
      <c r="H76" s="800"/>
      <c r="I76" s="794"/>
      <c r="J76" s="773"/>
      <c r="K76" s="773"/>
      <c r="L76" s="786"/>
      <c r="M76" s="133" t="s">
        <v>1344</v>
      </c>
      <c r="N76" s="137" t="s">
        <v>972</v>
      </c>
      <c r="O76" s="137" t="s">
        <v>973</v>
      </c>
      <c r="P76" s="773"/>
      <c r="Q76" s="773"/>
      <c r="R76" s="786"/>
      <c r="S76" s="789"/>
      <c r="T76" s="133" t="s">
        <v>1344</v>
      </c>
      <c r="U76" s="164" t="s">
        <v>1345</v>
      </c>
      <c r="V76" s="164" t="s">
        <v>1346</v>
      </c>
      <c r="W76" s="137" t="s">
        <v>1330</v>
      </c>
      <c r="X76" s="144"/>
      <c r="Y76" s="144"/>
      <c r="Z76" s="156"/>
      <c r="AA76" s="148"/>
      <c r="AB76" s="190"/>
      <c r="AC76" s="773"/>
      <c r="AD76" s="225"/>
      <c r="AE76" s="156"/>
      <c r="AF76" s="148"/>
      <c r="AG76" s="148"/>
      <c r="AH76" s="190"/>
      <c r="AI76" s="773"/>
      <c r="AJ76" s="133"/>
      <c r="AK76" s="156"/>
      <c r="AL76" s="146"/>
      <c r="AM76" s="146"/>
      <c r="AN76" s="190"/>
      <c r="AO76" s="773"/>
      <c r="AP76" s="133"/>
      <c r="AQ76" s="231"/>
      <c r="AR76" s="232"/>
      <c r="AS76" s="232"/>
      <c r="AT76" s="180"/>
      <c r="AU76" s="773"/>
      <c r="AV76" s="147"/>
    </row>
    <row r="77" spans="1:48" ht="127.5" x14ac:dyDescent="0.2">
      <c r="A77" s="804"/>
      <c r="B77" s="804"/>
      <c r="C77" s="798" t="s">
        <v>1297</v>
      </c>
      <c r="D77" s="771" t="s">
        <v>1062</v>
      </c>
      <c r="E77" s="771" t="s">
        <v>1347</v>
      </c>
      <c r="F77" s="798" t="s">
        <v>1348</v>
      </c>
      <c r="G77" s="798" t="s">
        <v>1349</v>
      </c>
      <c r="H77" s="798" t="s">
        <v>967</v>
      </c>
      <c r="I77" s="792" t="s">
        <v>1301</v>
      </c>
      <c r="J77" s="771" t="s">
        <v>1090</v>
      </c>
      <c r="K77" s="771" t="s">
        <v>1313</v>
      </c>
      <c r="L77" s="784" t="str">
        <f>VLOOKUP(J77,'[20]2. Anexos'!$B$35:$G$41,(HLOOKUP(K77,'[20]2. Anexos'!$C$35:$G$36,2,0)),0)</f>
        <v>Moderado</v>
      </c>
      <c r="M77" s="133" t="s">
        <v>1350</v>
      </c>
      <c r="N77" s="137" t="s">
        <v>972</v>
      </c>
      <c r="O77" s="137" t="s">
        <v>973</v>
      </c>
      <c r="P77" s="771" t="s">
        <v>983</v>
      </c>
      <c r="Q77" s="771" t="s">
        <v>1313</v>
      </c>
      <c r="R77" s="784" t="str">
        <f>VLOOKUP(P77,'[20]2. Anexos'!$B$35:$G$41,(HLOOKUP(Q77,'[20]2. Anexos'!$C$35:$G$36,2,0)),0)</f>
        <v>Moderado</v>
      </c>
      <c r="S77" s="787" t="s">
        <v>986</v>
      </c>
      <c r="T77" s="133" t="s">
        <v>1350</v>
      </c>
      <c r="U77" s="164" t="s">
        <v>1303</v>
      </c>
      <c r="V77" s="164" t="s">
        <v>1351</v>
      </c>
      <c r="W77" s="137" t="s">
        <v>1305</v>
      </c>
      <c r="X77" s="144"/>
      <c r="Y77" s="144"/>
      <c r="Z77" s="156"/>
      <c r="AA77" s="148"/>
      <c r="AB77" s="149"/>
      <c r="AC77" s="771"/>
      <c r="AD77" s="133"/>
      <c r="AE77" s="156"/>
      <c r="AF77" s="148"/>
      <c r="AG77" s="148"/>
      <c r="AH77" s="190"/>
      <c r="AI77" s="771"/>
      <c r="AJ77" s="133"/>
      <c r="AK77" s="156"/>
      <c r="AL77" s="234"/>
      <c r="AM77" s="230"/>
      <c r="AN77" s="149"/>
      <c r="AO77" s="771"/>
      <c r="AP77" s="133"/>
      <c r="AQ77" s="231"/>
      <c r="AR77" s="232"/>
      <c r="AS77" s="232"/>
      <c r="AT77" s="147"/>
      <c r="AU77" s="771"/>
      <c r="AV77" s="147"/>
    </row>
    <row r="78" spans="1:48" ht="127.5" x14ac:dyDescent="0.2">
      <c r="A78" s="804"/>
      <c r="B78" s="804"/>
      <c r="C78" s="800"/>
      <c r="D78" s="773"/>
      <c r="E78" s="773"/>
      <c r="F78" s="800"/>
      <c r="G78" s="800"/>
      <c r="H78" s="800"/>
      <c r="I78" s="794"/>
      <c r="J78" s="773"/>
      <c r="K78" s="773"/>
      <c r="L78" s="786"/>
      <c r="M78" s="133" t="s">
        <v>1352</v>
      </c>
      <c r="N78" s="137" t="s">
        <v>972</v>
      </c>
      <c r="O78" s="137" t="s">
        <v>973</v>
      </c>
      <c r="P78" s="773"/>
      <c r="Q78" s="773"/>
      <c r="R78" s="786"/>
      <c r="S78" s="789"/>
      <c r="T78" s="133" t="s">
        <v>1352</v>
      </c>
      <c r="U78" s="164" t="s">
        <v>1307</v>
      </c>
      <c r="V78" s="164" t="s">
        <v>1325</v>
      </c>
      <c r="W78" s="137" t="s">
        <v>1353</v>
      </c>
      <c r="X78" s="144"/>
      <c r="Y78" s="144"/>
      <c r="Z78" s="156"/>
      <c r="AA78" s="148"/>
      <c r="AB78" s="190"/>
      <c r="AC78" s="773"/>
      <c r="AD78" s="225"/>
      <c r="AE78" s="156"/>
      <c r="AF78" s="148"/>
      <c r="AG78" s="148"/>
      <c r="AH78" s="190"/>
      <c r="AI78" s="773"/>
      <c r="AJ78" s="133"/>
      <c r="AK78" s="156"/>
      <c r="AL78" s="146"/>
      <c r="AM78" s="146"/>
      <c r="AN78" s="190"/>
      <c r="AO78" s="773"/>
      <c r="AP78" s="133"/>
      <c r="AQ78" s="231"/>
      <c r="AR78" s="233"/>
      <c r="AS78" s="232"/>
      <c r="AT78" s="180"/>
      <c r="AU78" s="773"/>
      <c r="AV78" s="147"/>
    </row>
    <row r="79" spans="1:48" ht="153" x14ac:dyDescent="0.2">
      <c r="A79" s="804"/>
      <c r="B79" s="804"/>
      <c r="C79" s="141" t="s">
        <v>1297</v>
      </c>
      <c r="D79" s="122" t="s">
        <v>1062</v>
      </c>
      <c r="E79" s="122" t="s">
        <v>1354</v>
      </c>
      <c r="F79" s="141" t="s">
        <v>1355</v>
      </c>
      <c r="G79" s="141" t="s">
        <v>1356</v>
      </c>
      <c r="H79" s="141" t="s">
        <v>967</v>
      </c>
      <c r="I79" s="123" t="s">
        <v>1301</v>
      </c>
      <c r="J79" s="122" t="s">
        <v>1006</v>
      </c>
      <c r="K79" s="122" t="s">
        <v>984</v>
      </c>
      <c r="L79" s="124" t="str">
        <f>VLOOKUP(J79,'[20]2. Anexos'!$B$35:$G$41,(HLOOKUP(K79,'[20]2. Anexos'!$C$35:$G$36,2,0)),0)</f>
        <v>Bajo</v>
      </c>
      <c r="M79" s="119" t="s">
        <v>1357</v>
      </c>
      <c r="N79" s="122" t="s">
        <v>972</v>
      </c>
      <c r="O79" s="122" t="s">
        <v>973</v>
      </c>
      <c r="P79" s="122" t="s">
        <v>1006</v>
      </c>
      <c r="Q79" s="122" t="s">
        <v>1313</v>
      </c>
      <c r="R79" s="124" t="str">
        <f>VLOOKUP(P79,'[20]2. Anexos'!$B$35:$G$41,(HLOOKUP(Q79,'[20]2. Anexos'!$C$35:$G$36,2,0)),0)</f>
        <v>Bajo</v>
      </c>
      <c r="S79" s="235" t="s">
        <v>986</v>
      </c>
      <c r="T79" s="119" t="s">
        <v>1358</v>
      </c>
      <c r="U79" s="141" t="s">
        <v>1359</v>
      </c>
      <c r="V79" s="141" t="s">
        <v>1360</v>
      </c>
      <c r="W79" s="122" t="s">
        <v>1361</v>
      </c>
      <c r="X79" s="144"/>
      <c r="Y79" s="129"/>
      <c r="Z79" s="156"/>
      <c r="AA79" s="131"/>
      <c r="AB79" s="190"/>
      <c r="AC79" s="122"/>
      <c r="AD79" s="225"/>
      <c r="AE79" s="156"/>
      <c r="AF79" s="131"/>
      <c r="AG79" s="131"/>
      <c r="AH79" s="190"/>
      <c r="AI79" s="122"/>
      <c r="AJ79" s="133"/>
      <c r="AK79" s="156"/>
      <c r="AL79" s="213"/>
      <c r="AM79" s="213"/>
      <c r="AN79" s="190"/>
      <c r="AO79" s="122"/>
      <c r="AP79" s="133"/>
      <c r="AQ79" s="236"/>
      <c r="AR79" s="237"/>
      <c r="AS79" s="237"/>
      <c r="AT79" s="125"/>
      <c r="AU79" s="122"/>
      <c r="AV79" s="125"/>
    </row>
    <row r="80" spans="1:48" s="134" customFormat="1" ht="127.5" x14ac:dyDescent="0.2">
      <c r="A80" s="771" t="s">
        <v>1362</v>
      </c>
      <c r="B80" s="771" t="s">
        <v>1363</v>
      </c>
      <c r="C80" s="771" t="s">
        <v>1364</v>
      </c>
      <c r="D80" s="771" t="s">
        <v>1365</v>
      </c>
      <c r="E80" s="777" t="s">
        <v>1366</v>
      </c>
      <c r="F80" s="147" t="s">
        <v>1367</v>
      </c>
      <c r="G80" s="795" t="s">
        <v>1368</v>
      </c>
      <c r="H80" s="771" t="s">
        <v>981</v>
      </c>
      <c r="I80" s="792" t="s">
        <v>982</v>
      </c>
      <c r="J80" s="771" t="s">
        <v>983</v>
      </c>
      <c r="K80" s="771" t="s">
        <v>994</v>
      </c>
      <c r="L80" s="784" t="str">
        <f>VLOOKUP(J80,'[21]2. Anexos'!$B$35:$G$41,(HLOOKUP(K80,'[21]2. Anexos'!$C$35:$G$36,2,0)),0)</f>
        <v>Moderado</v>
      </c>
      <c r="M80" s="133" t="s">
        <v>1369</v>
      </c>
      <c r="N80" s="771" t="s">
        <v>972</v>
      </c>
      <c r="O80" s="771" t="s">
        <v>973</v>
      </c>
      <c r="P80" s="771" t="s">
        <v>1006</v>
      </c>
      <c r="Q80" s="771" t="s">
        <v>984</v>
      </c>
      <c r="R80" s="784" t="str">
        <f>VLOOKUP(P80,'[21]2. Anexos'!$B$35:$G$41,(HLOOKUP(Q80,'[21]2. Anexos'!$C$35:$G$36,2,0)),0)</f>
        <v>Bajo</v>
      </c>
      <c r="S80" s="839" t="s">
        <v>986</v>
      </c>
      <c r="T80" s="133" t="s">
        <v>1369</v>
      </c>
      <c r="U80" s="190" t="s">
        <v>1370</v>
      </c>
      <c r="V80" s="188" t="s">
        <v>1371</v>
      </c>
      <c r="W80" s="238">
        <v>1</v>
      </c>
      <c r="X80" s="144"/>
      <c r="Y80" s="181"/>
      <c r="Z80" s="156"/>
      <c r="AA80" s="148"/>
      <c r="AB80" s="133"/>
      <c r="AC80" s="771"/>
      <c r="AD80" s="133"/>
      <c r="AE80" s="145"/>
      <c r="AF80" s="148"/>
      <c r="AG80" s="148"/>
      <c r="AH80" s="163"/>
      <c r="AI80" s="771"/>
      <c r="AJ80" s="239"/>
      <c r="AK80" s="145"/>
      <c r="AL80" s="163"/>
      <c r="AM80" s="163"/>
      <c r="AN80" s="147"/>
      <c r="AO80" s="771"/>
      <c r="AP80" s="147"/>
      <c r="AQ80" s="145"/>
      <c r="AR80" s="163"/>
      <c r="AS80" s="163"/>
      <c r="AT80" s="147"/>
      <c r="AU80" s="137"/>
      <c r="AV80" s="147"/>
    </row>
    <row r="81" spans="1:48" s="134" customFormat="1" ht="102" x14ac:dyDescent="0.2">
      <c r="A81" s="772"/>
      <c r="B81" s="772"/>
      <c r="C81" s="772"/>
      <c r="D81" s="772"/>
      <c r="E81" s="778"/>
      <c r="F81" s="798" t="s">
        <v>1372</v>
      </c>
      <c r="G81" s="796"/>
      <c r="H81" s="772"/>
      <c r="I81" s="793"/>
      <c r="J81" s="772"/>
      <c r="K81" s="772"/>
      <c r="L81" s="785"/>
      <c r="M81" s="240" t="s">
        <v>1373</v>
      </c>
      <c r="N81" s="772"/>
      <c r="O81" s="772"/>
      <c r="P81" s="772"/>
      <c r="Q81" s="772"/>
      <c r="R81" s="785"/>
      <c r="S81" s="840"/>
      <c r="T81" s="241" t="s">
        <v>1373</v>
      </c>
      <c r="U81" s="242" t="s">
        <v>1374</v>
      </c>
      <c r="V81" s="190" t="s">
        <v>1375</v>
      </c>
      <c r="W81" s="243">
        <v>1</v>
      </c>
      <c r="X81" s="144"/>
      <c r="Y81" s="181"/>
      <c r="Z81" s="156"/>
      <c r="AA81" s="148"/>
      <c r="AB81" s="133"/>
      <c r="AC81" s="811"/>
      <c r="AD81" s="133"/>
      <c r="AE81" s="145"/>
      <c r="AF81" s="194"/>
      <c r="AG81" s="148"/>
      <c r="AH81" s="244"/>
      <c r="AI81" s="772"/>
      <c r="AJ81" s="239"/>
      <c r="AK81" s="145"/>
      <c r="AL81" s="163"/>
      <c r="AM81" s="163"/>
      <c r="AN81" s="147"/>
      <c r="AO81" s="772"/>
      <c r="AP81" s="147"/>
      <c r="AQ81" s="145"/>
      <c r="AR81" s="163"/>
      <c r="AS81" s="163"/>
      <c r="AT81" s="147"/>
      <c r="AU81" s="137"/>
      <c r="AV81" s="147"/>
    </row>
    <row r="82" spans="1:48" s="134" customFormat="1" ht="191.25" x14ac:dyDescent="0.2">
      <c r="A82" s="773"/>
      <c r="B82" s="773"/>
      <c r="C82" s="773"/>
      <c r="D82" s="773"/>
      <c r="E82" s="779"/>
      <c r="F82" s="800"/>
      <c r="G82" s="797"/>
      <c r="H82" s="773"/>
      <c r="I82" s="794"/>
      <c r="J82" s="773"/>
      <c r="K82" s="773"/>
      <c r="L82" s="786"/>
      <c r="M82" s="147" t="s">
        <v>1376</v>
      </c>
      <c r="N82" s="773"/>
      <c r="O82" s="773"/>
      <c r="P82" s="773"/>
      <c r="Q82" s="773"/>
      <c r="R82" s="786"/>
      <c r="S82" s="841"/>
      <c r="T82" s="133" t="s">
        <v>1377</v>
      </c>
      <c r="U82" s="147" t="s">
        <v>1378</v>
      </c>
      <c r="V82" s="190" t="s">
        <v>1379</v>
      </c>
      <c r="W82" s="159">
        <v>1</v>
      </c>
      <c r="X82" s="144"/>
      <c r="Y82" s="137"/>
      <c r="Z82" s="156"/>
      <c r="AA82" s="148"/>
      <c r="AB82" s="133"/>
      <c r="AC82" s="812"/>
      <c r="AD82" s="133"/>
      <c r="AE82" s="145"/>
      <c r="AF82" s="148"/>
      <c r="AG82" s="148"/>
      <c r="AH82" s="163"/>
      <c r="AI82" s="773"/>
      <c r="AJ82" s="239"/>
      <c r="AK82" s="145"/>
      <c r="AL82" s="163"/>
      <c r="AM82" s="163"/>
      <c r="AN82" s="147"/>
      <c r="AO82" s="773"/>
      <c r="AP82" s="147"/>
      <c r="AQ82" s="145"/>
      <c r="AR82" s="163"/>
      <c r="AS82" s="163"/>
      <c r="AT82" s="147"/>
      <c r="AU82" s="137"/>
      <c r="AV82" s="147"/>
    </row>
    <row r="83" spans="1:48" s="134" customFormat="1" ht="140.25" x14ac:dyDescent="0.2">
      <c r="A83" s="771" t="s">
        <v>1380</v>
      </c>
      <c r="B83" s="771" t="s">
        <v>1381</v>
      </c>
      <c r="C83" s="807" t="s">
        <v>1382</v>
      </c>
      <c r="D83" s="795" t="s">
        <v>963</v>
      </c>
      <c r="E83" s="795" t="s">
        <v>1383</v>
      </c>
      <c r="F83" s="204" t="s">
        <v>1384</v>
      </c>
      <c r="G83" s="795" t="s">
        <v>1385</v>
      </c>
      <c r="H83" s="771" t="s">
        <v>967</v>
      </c>
      <c r="I83" s="771" t="s">
        <v>982</v>
      </c>
      <c r="J83" s="771" t="s">
        <v>1090</v>
      </c>
      <c r="K83" s="771" t="s">
        <v>1313</v>
      </c>
      <c r="L83" s="842" t="str">
        <f>VLOOKUP(J83,'[22]2. Anexos'!$B$35:$G$41,(HLOOKUP(K83,'[22]2. Anexos'!$C$35:$G$36,2,0)),0)</f>
        <v>Moderado</v>
      </c>
      <c r="M83" s="147" t="s">
        <v>1386</v>
      </c>
      <c r="N83" s="771" t="s">
        <v>972</v>
      </c>
      <c r="O83" s="771" t="s">
        <v>973</v>
      </c>
      <c r="P83" s="795" t="s">
        <v>1006</v>
      </c>
      <c r="Q83" s="771" t="s">
        <v>1313</v>
      </c>
      <c r="R83" s="784" t="str">
        <f>VLOOKUP(P83,'[23]2. Anexos'!$B$35:$G$41,(HLOOKUP(Q83,'[23]2. Anexos'!$C$35:$G$36,2,0)),0)</f>
        <v>Bajo</v>
      </c>
      <c r="S83" s="771" t="s">
        <v>986</v>
      </c>
      <c r="T83" s="147" t="s">
        <v>1386</v>
      </c>
      <c r="U83" s="137" t="s">
        <v>1387</v>
      </c>
      <c r="V83" s="137" t="s">
        <v>1388</v>
      </c>
      <c r="W83" s="159">
        <v>0.9</v>
      </c>
      <c r="X83" s="144"/>
      <c r="Y83" s="144"/>
      <c r="Z83" s="130"/>
      <c r="AA83" s="245"/>
      <c r="AB83" s="226"/>
      <c r="AC83" s="771"/>
      <c r="AD83" s="125"/>
      <c r="AE83" s="211"/>
      <c r="AF83" s="131"/>
      <c r="AG83" s="213"/>
      <c r="AH83" s="204"/>
      <c r="AI83" s="795"/>
      <c r="AJ83" s="133"/>
      <c r="AK83" s="246"/>
      <c r="AL83" s="131"/>
      <c r="AM83" s="213"/>
      <c r="AN83" s="190"/>
      <c r="AO83" s="795"/>
      <c r="AP83" s="190"/>
      <c r="AQ83" s="130"/>
      <c r="AR83" s="247"/>
      <c r="AS83" s="247"/>
      <c r="AT83" s="125"/>
      <c r="AU83" s="122"/>
      <c r="AV83" s="125"/>
    </row>
    <row r="84" spans="1:48" s="134" customFormat="1" ht="153" x14ac:dyDescent="0.2">
      <c r="A84" s="772"/>
      <c r="B84" s="772"/>
      <c r="C84" s="808"/>
      <c r="D84" s="796"/>
      <c r="E84" s="796"/>
      <c r="F84" s="204" t="s">
        <v>1389</v>
      </c>
      <c r="G84" s="796"/>
      <c r="H84" s="772"/>
      <c r="I84" s="772"/>
      <c r="J84" s="772" t="s">
        <v>1090</v>
      </c>
      <c r="K84" s="772" t="s">
        <v>1313</v>
      </c>
      <c r="L84" s="843"/>
      <c r="M84" s="147" t="s">
        <v>1390</v>
      </c>
      <c r="N84" s="772" t="s">
        <v>972</v>
      </c>
      <c r="O84" s="772" t="s">
        <v>973</v>
      </c>
      <c r="P84" s="796"/>
      <c r="Q84" s="772"/>
      <c r="R84" s="785"/>
      <c r="S84" s="772"/>
      <c r="T84" s="147" t="s">
        <v>1390</v>
      </c>
      <c r="U84" s="137" t="s">
        <v>1391</v>
      </c>
      <c r="V84" s="137" t="s">
        <v>1392</v>
      </c>
      <c r="W84" s="159">
        <v>1</v>
      </c>
      <c r="X84" s="144"/>
      <c r="Y84" s="144"/>
      <c r="Z84" s="130"/>
      <c r="AA84" s="131"/>
      <c r="AB84" s="226"/>
      <c r="AC84" s="772"/>
      <c r="AD84" s="226"/>
      <c r="AE84" s="211"/>
      <c r="AF84" s="131"/>
      <c r="AG84" s="131"/>
      <c r="AH84" s="133"/>
      <c r="AI84" s="796"/>
      <c r="AJ84" s="133"/>
      <c r="AK84" s="246"/>
      <c r="AL84" s="131"/>
      <c r="AM84" s="131"/>
      <c r="AN84" s="190"/>
      <c r="AO84" s="796"/>
      <c r="AP84" s="190"/>
      <c r="AQ84" s="130"/>
      <c r="AR84" s="247"/>
      <c r="AS84" s="247"/>
      <c r="AT84" s="125"/>
      <c r="AU84" s="122"/>
      <c r="AV84" s="125"/>
    </row>
    <row r="85" spans="1:48" s="134" customFormat="1" ht="114.75" x14ac:dyDescent="0.2">
      <c r="A85" s="772"/>
      <c r="B85" s="772"/>
      <c r="C85" s="809"/>
      <c r="D85" s="797"/>
      <c r="E85" s="797"/>
      <c r="F85" s="147" t="s">
        <v>1393</v>
      </c>
      <c r="G85" s="797"/>
      <c r="H85" s="773"/>
      <c r="I85" s="773"/>
      <c r="J85" s="773" t="s">
        <v>1090</v>
      </c>
      <c r="K85" s="773" t="s">
        <v>1313</v>
      </c>
      <c r="L85" s="844"/>
      <c r="M85" s="147" t="s">
        <v>1394</v>
      </c>
      <c r="N85" s="773" t="s">
        <v>972</v>
      </c>
      <c r="O85" s="773" t="s">
        <v>973</v>
      </c>
      <c r="P85" s="797"/>
      <c r="Q85" s="773"/>
      <c r="R85" s="786"/>
      <c r="S85" s="773"/>
      <c r="T85" s="147" t="s">
        <v>1394</v>
      </c>
      <c r="U85" s="137" t="s">
        <v>1391</v>
      </c>
      <c r="V85" s="137" t="s">
        <v>1395</v>
      </c>
      <c r="W85" s="159">
        <v>1</v>
      </c>
      <c r="X85" s="144"/>
      <c r="Y85" s="144"/>
      <c r="Z85" s="130"/>
      <c r="AA85" s="131"/>
      <c r="AB85" s="125"/>
      <c r="AC85" s="773"/>
      <c r="AD85" s="125"/>
      <c r="AE85" s="211"/>
      <c r="AF85" s="131"/>
      <c r="AG85" s="131"/>
      <c r="AH85" s="133"/>
      <c r="AI85" s="797"/>
      <c r="AJ85" s="248"/>
      <c r="AK85" s="246"/>
      <c r="AL85" s="131"/>
      <c r="AM85" s="131"/>
      <c r="AN85" s="190"/>
      <c r="AO85" s="797"/>
      <c r="AP85" s="190"/>
      <c r="AQ85" s="130"/>
      <c r="AR85" s="247"/>
      <c r="AS85" s="247"/>
      <c r="AT85" s="125"/>
      <c r="AU85" s="122"/>
      <c r="AV85" s="125"/>
    </row>
    <row r="86" spans="1:48" s="134" customFormat="1" ht="216.75" x14ac:dyDescent="0.2">
      <c r="A86" s="773"/>
      <c r="B86" s="773"/>
      <c r="C86" s="204" t="s">
        <v>1382</v>
      </c>
      <c r="D86" s="122" t="s">
        <v>963</v>
      </c>
      <c r="E86" s="122" t="s">
        <v>1396</v>
      </c>
      <c r="F86" s="147" t="s">
        <v>1393</v>
      </c>
      <c r="G86" s="137" t="s">
        <v>1397</v>
      </c>
      <c r="H86" s="125" t="s">
        <v>967</v>
      </c>
      <c r="I86" s="249" t="s">
        <v>982</v>
      </c>
      <c r="J86" s="125" t="s">
        <v>1090</v>
      </c>
      <c r="K86" s="122" t="s">
        <v>984</v>
      </c>
      <c r="L86" s="250" t="str">
        <f>VLOOKUP(J86,'[22]2. Anexos'!$B$35:$G$41,(HLOOKUP(K86,'[22]2. Anexos'!$C$35:$G$36,2,0)),0)</f>
        <v>Moderado</v>
      </c>
      <c r="M86" s="125" t="s">
        <v>1398</v>
      </c>
      <c r="N86" s="127" t="s">
        <v>972</v>
      </c>
      <c r="O86" s="122" t="s">
        <v>973</v>
      </c>
      <c r="P86" s="204" t="s">
        <v>983</v>
      </c>
      <c r="Q86" s="125" t="s">
        <v>984</v>
      </c>
      <c r="R86" s="126" t="str">
        <f>VLOOKUP(P86,'[23]2. Anexos'!$B$35:$G$41,(HLOOKUP(Q86,'[23]2. Anexos'!$C$35:$G$36,2,0)),0)</f>
        <v>Moderado</v>
      </c>
      <c r="S86" s="125" t="s">
        <v>986</v>
      </c>
      <c r="T86" s="125" t="s">
        <v>1398</v>
      </c>
      <c r="U86" s="251" t="s">
        <v>1387</v>
      </c>
      <c r="V86" s="137" t="s">
        <v>1399</v>
      </c>
      <c r="W86" s="159">
        <v>1</v>
      </c>
      <c r="X86" s="144"/>
      <c r="Y86" s="129"/>
      <c r="Z86" s="130"/>
      <c r="AA86" s="131"/>
      <c r="AB86" s="125"/>
      <c r="AC86" s="122"/>
      <c r="AD86" s="125"/>
      <c r="AE86" s="252"/>
      <c r="AF86" s="253"/>
      <c r="AG86" s="253"/>
      <c r="AH86" s="133"/>
      <c r="AI86" s="120"/>
      <c r="AJ86" s="133"/>
      <c r="AK86" s="211"/>
      <c r="AL86" s="213"/>
      <c r="AM86" s="213"/>
      <c r="AN86" s="190"/>
      <c r="AO86" s="122"/>
      <c r="AP86" s="190"/>
      <c r="AQ86" s="130"/>
      <c r="AR86" s="247"/>
      <c r="AS86" s="247"/>
      <c r="AT86" s="125"/>
      <c r="AU86" s="122"/>
      <c r="AV86" s="125"/>
    </row>
    <row r="87" spans="1:48" s="134" customFormat="1" ht="357" customHeight="1" x14ac:dyDescent="0.2">
      <c r="A87" s="771" t="s">
        <v>1400</v>
      </c>
      <c r="B87" s="771" t="s">
        <v>1401</v>
      </c>
      <c r="C87" s="147" t="s">
        <v>1402</v>
      </c>
      <c r="D87" s="147" t="s">
        <v>1403</v>
      </c>
      <c r="E87" s="186" t="s">
        <v>1404</v>
      </c>
      <c r="F87" s="147" t="s">
        <v>1405</v>
      </c>
      <c r="G87" s="142" t="s">
        <v>1406</v>
      </c>
      <c r="H87" s="147" t="s">
        <v>967</v>
      </c>
      <c r="I87" s="166" t="s">
        <v>968</v>
      </c>
      <c r="J87" s="147" t="s">
        <v>983</v>
      </c>
      <c r="K87" s="147" t="s">
        <v>994</v>
      </c>
      <c r="L87" s="124" t="str">
        <f>VLOOKUP(J87,'[24]2. Anexos'!$B$35:$G$41,(HLOOKUP(K87,'[24]2. Anexos'!$C$35:$G$36,2,0)),0)</f>
        <v>Moderado</v>
      </c>
      <c r="M87" s="133" t="s">
        <v>1407</v>
      </c>
      <c r="N87" s="137" t="s">
        <v>972</v>
      </c>
      <c r="O87" s="137" t="s">
        <v>973</v>
      </c>
      <c r="P87" s="147" t="s">
        <v>969</v>
      </c>
      <c r="Q87" s="147" t="s">
        <v>994</v>
      </c>
      <c r="R87" s="124" t="str">
        <f>VLOOKUP(P87,'[24]2. Anexos'!$B$35:$G$41,(HLOOKUP(Q87,'[24]2. Anexos'!$C$35:$G$36,2,0)),0)</f>
        <v>Moderado</v>
      </c>
      <c r="S87" s="140" t="s">
        <v>986</v>
      </c>
      <c r="T87" s="133" t="s">
        <v>1407</v>
      </c>
      <c r="U87" s="137" t="s">
        <v>1408</v>
      </c>
      <c r="V87" s="147" t="s">
        <v>1409</v>
      </c>
      <c r="W87" s="159" t="s">
        <v>1410</v>
      </c>
      <c r="X87" s="144"/>
      <c r="Y87" s="144"/>
      <c r="Z87" s="156"/>
      <c r="AA87" s="148"/>
      <c r="AB87" s="147"/>
      <c r="AC87" s="137"/>
      <c r="AD87" s="147"/>
      <c r="AE87" s="156"/>
      <c r="AF87" s="148"/>
      <c r="AG87" s="148"/>
      <c r="AH87" s="147"/>
      <c r="AI87" s="137"/>
      <c r="AJ87" s="147"/>
      <c r="AK87" s="156"/>
      <c r="AL87" s="148"/>
      <c r="AM87" s="148"/>
      <c r="AN87" s="254"/>
      <c r="AO87" s="255"/>
      <c r="AP87" s="254"/>
      <c r="AQ87" s="145"/>
      <c r="AR87" s="163"/>
      <c r="AS87" s="163"/>
      <c r="AT87" s="147"/>
      <c r="AU87" s="137"/>
      <c r="AV87" s="147"/>
    </row>
    <row r="88" spans="1:48" s="134" customFormat="1" ht="216.75" x14ac:dyDescent="0.2">
      <c r="A88" s="773"/>
      <c r="B88" s="773"/>
      <c r="C88" s="147" t="s">
        <v>1411</v>
      </c>
      <c r="D88" s="147" t="s">
        <v>1403</v>
      </c>
      <c r="E88" s="186" t="s">
        <v>1412</v>
      </c>
      <c r="F88" s="147" t="s">
        <v>1413</v>
      </c>
      <c r="G88" s="142" t="s">
        <v>1414</v>
      </c>
      <c r="H88" s="147" t="s">
        <v>967</v>
      </c>
      <c r="I88" s="166" t="s">
        <v>968</v>
      </c>
      <c r="J88" s="147" t="s">
        <v>969</v>
      </c>
      <c r="K88" s="147" t="s">
        <v>984</v>
      </c>
      <c r="L88" s="124" t="str">
        <f>VLOOKUP(J88,'[24]2. Anexos'!$B$35:$G$41,(HLOOKUP(K88,'[24]2. Anexos'!$C$35:$G$36,2,0)),0)</f>
        <v>Moderado</v>
      </c>
      <c r="M88" s="133" t="s">
        <v>1415</v>
      </c>
      <c r="N88" s="137" t="s">
        <v>972</v>
      </c>
      <c r="O88" s="137" t="s">
        <v>973</v>
      </c>
      <c r="P88" s="147" t="s">
        <v>969</v>
      </c>
      <c r="Q88" s="147" t="s">
        <v>984</v>
      </c>
      <c r="R88" s="124" t="str">
        <f>VLOOKUP(P88,'[24]2. Anexos'!$B$35:$G$41,(HLOOKUP(Q88,'[24]2. Anexos'!$C$35:$G$36,2,0)),0)</f>
        <v>Moderado</v>
      </c>
      <c r="S88" s="140" t="s">
        <v>986</v>
      </c>
      <c r="T88" s="133" t="s">
        <v>1415</v>
      </c>
      <c r="U88" s="137" t="s">
        <v>1416</v>
      </c>
      <c r="V88" s="147" t="s">
        <v>1417</v>
      </c>
      <c r="W88" s="137" t="s">
        <v>1418</v>
      </c>
      <c r="X88" s="144"/>
      <c r="Y88" s="144"/>
      <c r="Z88" s="156"/>
      <c r="AA88" s="148"/>
      <c r="AB88" s="147"/>
      <c r="AC88" s="137"/>
      <c r="AD88" s="147"/>
      <c r="AE88" s="156"/>
      <c r="AF88" s="148"/>
      <c r="AG88" s="148"/>
      <c r="AH88" s="147"/>
      <c r="AI88" s="137"/>
      <c r="AJ88" s="147"/>
      <c r="AK88" s="156"/>
      <c r="AL88" s="148"/>
      <c r="AM88" s="148"/>
      <c r="AN88" s="254"/>
      <c r="AO88" s="255"/>
      <c r="AP88" s="254"/>
      <c r="AQ88" s="145"/>
      <c r="AR88" s="163"/>
      <c r="AS88" s="163"/>
      <c r="AT88" s="147"/>
      <c r="AU88" s="137"/>
      <c r="AV88" s="147"/>
    </row>
    <row r="89" spans="1:48" s="134" customFormat="1" ht="191.25" customHeight="1" x14ac:dyDescent="0.2">
      <c r="A89" s="790" t="s">
        <v>1419</v>
      </c>
      <c r="B89" s="790" t="s">
        <v>1420</v>
      </c>
      <c r="C89" s="790" t="s">
        <v>1421</v>
      </c>
      <c r="D89" s="798" t="s">
        <v>1042</v>
      </c>
      <c r="E89" s="777" t="s">
        <v>1422</v>
      </c>
      <c r="F89" s="790" t="s">
        <v>1423</v>
      </c>
      <c r="G89" s="771" t="s">
        <v>1424</v>
      </c>
      <c r="H89" s="790" t="s">
        <v>981</v>
      </c>
      <c r="I89" s="836" t="s">
        <v>982</v>
      </c>
      <c r="J89" s="798" t="s">
        <v>983</v>
      </c>
      <c r="K89" s="798" t="s">
        <v>994</v>
      </c>
      <c r="L89" s="784" t="str">
        <f>VLOOKUP(J89,'[25]2. Anexos'!$B$35:$G$41,(HLOOKUP(K89,'[25]2. Anexos'!$C$35:$G$36,2,0)),0)</f>
        <v>Moderado</v>
      </c>
      <c r="M89" s="147" t="s">
        <v>1425</v>
      </c>
      <c r="N89" s="137" t="s">
        <v>972</v>
      </c>
      <c r="O89" s="137" t="s">
        <v>973</v>
      </c>
      <c r="P89" s="798" t="s">
        <v>969</v>
      </c>
      <c r="Q89" s="798" t="s">
        <v>994</v>
      </c>
      <c r="R89" s="784" t="str">
        <f>VLOOKUP(P89,'[25]2. Anexos'!$B$35:$G$41,(HLOOKUP(Q89,'[25]2. Anexos'!$C$35:$G$36,2,0)),0)</f>
        <v>Moderado</v>
      </c>
      <c r="S89" s="823" t="s">
        <v>986</v>
      </c>
      <c r="T89" s="147" t="s">
        <v>1425</v>
      </c>
      <c r="U89" s="147" t="s">
        <v>1426</v>
      </c>
      <c r="V89" s="147" t="s">
        <v>1427</v>
      </c>
      <c r="W89" s="159">
        <v>1</v>
      </c>
      <c r="X89" s="144"/>
      <c r="Y89" s="144"/>
      <c r="Z89" s="156"/>
      <c r="AA89" s="148"/>
      <c r="AB89" s="147"/>
      <c r="AC89" s="771"/>
      <c r="AD89" s="147"/>
      <c r="AE89" s="156"/>
      <c r="AF89" s="148"/>
      <c r="AG89" s="148"/>
      <c r="AH89" s="133"/>
      <c r="AI89" s="771"/>
      <c r="AJ89" s="133"/>
      <c r="AK89" s="156"/>
      <c r="AL89" s="148"/>
      <c r="AM89" s="148"/>
      <c r="AN89" s="133"/>
      <c r="AO89" s="771"/>
      <c r="AP89" s="133"/>
      <c r="AQ89" s="145"/>
      <c r="AR89" s="163"/>
      <c r="AS89" s="163"/>
      <c r="AT89" s="147"/>
      <c r="AU89" s="771"/>
      <c r="AV89" s="147"/>
    </row>
    <row r="90" spans="1:48" s="134" customFormat="1" ht="102" customHeight="1" x14ac:dyDescent="0.2">
      <c r="A90" s="803"/>
      <c r="B90" s="803"/>
      <c r="C90" s="791"/>
      <c r="D90" s="800"/>
      <c r="E90" s="779"/>
      <c r="F90" s="791"/>
      <c r="G90" s="773"/>
      <c r="H90" s="791"/>
      <c r="I90" s="845"/>
      <c r="J90" s="800"/>
      <c r="K90" s="800"/>
      <c r="L90" s="786"/>
      <c r="M90" s="147" t="s">
        <v>1428</v>
      </c>
      <c r="N90" s="137" t="s">
        <v>972</v>
      </c>
      <c r="O90" s="137" t="s">
        <v>973</v>
      </c>
      <c r="P90" s="800"/>
      <c r="Q90" s="800"/>
      <c r="R90" s="786"/>
      <c r="S90" s="824"/>
      <c r="T90" s="147" t="s">
        <v>1428</v>
      </c>
      <c r="U90" s="147" t="s">
        <v>1429</v>
      </c>
      <c r="V90" s="147" t="s">
        <v>1430</v>
      </c>
      <c r="W90" s="159">
        <v>1</v>
      </c>
      <c r="X90" s="144"/>
      <c r="Y90" s="144"/>
      <c r="Z90" s="156"/>
      <c r="AA90" s="148"/>
      <c r="AB90" s="147"/>
      <c r="AC90" s="773"/>
      <c r="AD90" s="147"/>
      <c r="AE90" s="156"/>
      <c r="AF90" s="148"/>
      <c r="AG90" s="148"/>
      <c r="AH90" s="133"/>
      <c r="AI90" s="773"/>
      <c r="AJ90" s="133"/>
      <c r="AK90" s="156"/>
      <c r="AL90" s="148"/>
      <c r="AM90" s="148"/>
      <c r="AN90" s="133"/>
      <c r="AO90" s="773"/>
      <c r="AP90" s="133"/>
      <c r="AQ90" s="145"/>
      <c r="AR90" s="163"/>
      <c r="AS90" s="163"/>
      <c r="AT90" s="147"/>
      <c r="AU90" s="773"/>
      <c r="AV90" s="147"/>
    </row>
    <row r="91" spans="1:48" s="134" customFormat="1" ht="165.75" x14ac:dyDescent="0.2">
      <c r="A91" s="791"/>
      <c r="B91" s="791"/>
      <c r="C91" s="147" t="s">
        <v>1431</v>
      </c>
      <c r="D91" s="137" t="s">
        <v>1042</v>
      </c>
      <c r="E91" s="158" t="s">
        <v>1432</v>
      </c>
      <c r="F91" s="147" t="s">
        <v>1433</v>
      </c>
      <c r="G91" s="137" t="s">
        <v>1434</v>
      </c>
      <c r="H91" s="147" t="s">
        <v>981</v>
      </c>
      <c r="I91" s="166" t="s">
        <v>982</v>
      </c>
      <c r="J91" s="164" t="s">
        <v>969</v>
      </c>
      <c r="K91" s="164" t="s">
        <v>984</v>
      </c>
      <c r="L91" s="124" t="str">
        <f>VLOOKUP(J91,'[25]2. Anexos'!$B$35:$G$41,(HLOOKUP(K91,'[25]2. Anexos'!$C$35:$G$36,2,0)),0)</f>
        <v>Moderado</v>
      </c>
      <c r="M91" s="147" t="s">
        <v>1435</v>
      </c>
      <c r="N91" s="137" t="s">
        <v>972</v>
      </c>
      <c r="O91" s="137" t="s">
        <v>973</v>
      </c>
      <c r="P91" s="164" t="s">
        <v>969</v>
      </c>
      <c r="Q91" s="164" t="s">
        <v>984</v>
      </c>
      <c r="R91" s="124" t="str">
        <f>VLOOKUP(P91,'[25]2. Anexos'!$B$35:$G$41,(HLOOKUP(Q91,'[25]2. Anexos'!$C$35:$G$36,2,0)),0)</f>
        <v>Moderado</v>
      </c>
      <c r="S91" s="207" t="s">
        <v>986</v>
      </c>
      <c r="T91" s="147" t="s">
        <v>1435</v>
      </c>
      <c r="U91" s="147" t="s">
        <v>1426</v>
      </c>
      <c r="V91" s="147" t="s">
        <v>1436</v>
      </c>
      <c r="W91" s="159">
        <v>1</v>
      </c>
      <c r="X91" s="144"/>
      <c r="Y91" s="144"/>
      <c r="Z91" s="156"/>
      <c r="AA91" s="148"/>
      <c r="AB91" s="147"/>
      <c r="AC91" s="137"/>
      <c r="AD91" s="147"/>
      <c r="AE91" s="156"/>
      <c r="AF91" s="148"/>
      <c r="AG91" s="148"/>
      <c r="AH91" s="133"/>
      <c r="AI91" s="137"/>
      <c r="AJ91" s="133"/>
      <c r="AK91" s="156"/>
      <c r="AL91" s="148"/>
      <c r="AM91" s="148"/>
      <c r="AN91" s="133"/>
      <c r="AO91" s="137"/>
      <c r="AP91" s="133"/>
      <c r="AQ91" s="145"/>
      <c r="AR91" s="163"/>
      <c r="AS91" s="163"/>
      <c r="AT91" s="147"/>
      <c r="AU91" s="137"/>
      <c r="AV91" s="147"/>
    </row>
    <row r="92" spans="1:48" s="134" customFormat="1" ht="204" x14ac:dyDescent="0.2">
      <c r="A92" s="137" t="s">
        <v>190</v>
      </c>
      <c r="B92" s="147" t="s">
        <v>1437</v>
      </c>
      <c r="C92" s="142" t="s">
        <v>1438</v>
      </c>
      <c r="D92" s="137" t="s">
        <v>963</v>
      </c>
      <c r="E92" s="158" t="s">
        <v>1439</v>
      </c>
      <c r="F92" s="147" t="s">
        <v>1440</v>
      </c>
      <c r="G92" s="147" t="s">
        <v>1441</v>
      </c>
      <c r="H92" s="137" t="s">
        <v>981</v>
      </c>
      <c r="I92" s="138" t="s">
        <v>982</v>
      </c>
      <c r="J92" s="137" t="s">
        <v>969</v>
      </c>
      <c r="K92" s="137" t="s">
        <v>994</v>
      </c>
      <c r="L92" s="124" t="str">
        <f>VLOOKUP(J92,'[26]2. Anexos'!$B$35:$G$41,(HLOOKUP(K92,'[26]2. Anexos'!$C$35:$G$36,2,0)),0)</f>
        <v>Moderado</v>
      </c>
      <c r="M92" s="225" t="s">
        <v>1442</v>
      </c>
      <c r="N92" s="137" t="s">
        <v>972</v>
      </c>
      <c r="O92" s="137" t="s">
        <v>973</v>
      </c>
      <c r="P92" s="137" t="s">
        <v>969</v>
      </c>
      <c r="Q92" s="137" t="s">
        <v>994</v>
      </c>
      <c r="R92" s="124" t="str">
        <f>VLOOKUP(P92,'[26]2. Anexos'!$B$35:$G$41,(HLOOKUP(Q92,'[26]2. Anexos'!$C$35:$G$36,2,0)),0)</f>
        <v>Moderado</v>
      </c>
      <c r="S92" s="140" t="s">
        <v>986</v>
      </c>
      <c r="T92" s="225" t="s">
        <v>1442</v>
      </c>
      <c r="U92" s="256" t="s">
        <v>1443</v>
      </c>
      <c r="V92" s="137" t="s">
        <v>1444</v>
      </c>
      <c r="W92" s="159">
        <v>1</v>
      </c>
      <c r="X92" s="257"/>
      <c r="Y92" s="257"/>
      <c r="Z92" s="145"/>
      <c r="AA92" s="148"/>
      <c r="AB92" s="133"/>
      <c r="AC92" s="137"/>
      <c r="AD92" s="147"/>
      <c r="AE92" s="145"/>
      <c r="AF92" s="148"/>
      <c r="AG92" s="148"/>
      <c r="AH92" s="225"/>
      <c r="AI92" s="255"/>
      <c r="AJ92" s="254"/>
      <c r="AK92" s="156"/>
      <c r="AL92" s="148"/>
      <c r="AM92" s="148"/>
      <c r="AN92" s="133"/>
      <c r="AO92" s="137"/>
      <c r="AP92" s="147"/>
      <c r="AQ92" s="145"/>
      <c r="AR92" s="163"/>
      <c r="AS92" s="163"/>
      <c r="AT92" s="147"/>
      <c r="AU92" s="137"/>
      <c r="AV92" s="147"/>
    </row>
    <row r="93" spans="1:48" s="134" customFormat="1" ht="178.5" x14ac:dyDescent="0.2">
      <c r="A93" s="771" t="s">
        <v>1445</v>
      </c>
      <c r="B93" s="771" t="s">
        <v>1446</v>
      </c>
      <c r="C93" s="180" t="s">
        <v>1447</v>
      </c>
      <c r="D93" s="137" t="s">
        <v>1448</v>
      </c>
      <c r="E93" s="137" t="s">
        <v>1449</v>
      </c>
      <c r="F93" s="147" t="s">
        <v>1450</v>
      </c>
      <c r="G93" s="137" t="s">
        <v>1451</v>
      </c>
      <c r="H93" s="147" t="s">
        <v>981</v>
      </c>
      <c r="I93" s="166" t="s">
        <v>993</v>
      </c>
      <c r="J93" s="147" t="s">
        <v>1090</v>
      </c>
      <c r="K93" s="147" t="s">
        <v>994</v>
      </c>
      <c r="L93" s="124" t="str">
        <f>VLOOKUP(J93,'[27]2. Anexos'!$B$35:$G$41,(HLOOKUP(K93,'[27]2. Anexos'!$C$35:$G$36,2,0)),0)</f>
        <v>Alto</v>
      </c>
      <c r="M93" s="190" t="s">
        <v>1452</v>
      </c>
      <c r="N93" s="137" t="s">
        <v>972</v>
      </c>
      <c r="O93" s="137" t="s">
        <v>973</v>
      </c>
      <c r="P93" s="147" t="s">
        <v>983</v>
      </c>
      <c r="Q93" s="147" t="s">
        <v>994</v>
      </c>
      <c r="R93" s="124" t="str">
        <f>VLOOKUP(P93,'[27]2. Anexos'!$B$35:$G$41,(HLOOKUP(Q93,'[27]2. Anexos'!$C$35:$G$36,2,0)),0)</f>
        <v>Moderado</v>
      </c>
      <c r="S93" s="140" t="s">
        <v>986</v>
      </c>
      <c r="T93" s="190" t="s">
        <v>1452</v>
      </c>
      <c r="U93" s="137" t="s">
        <v>1453</v>
      </c>
      <c r="V93" s="137" t="s">
        <v>1454</v>
      </c>
      <c r="W93" s="159">
        <v>1</v>
      </c>
      <c r="X93" s="144"/>
      <c r="Y93" s="144"/>
      <c r="Z93" s="156"/>
      <c r="AA93" s="148"/>
      <c r="AB93" s="149"/>
      <c r="AC93" s="137"/>
      <c r="AD93" s="147"/>
      <c r="AE93" s="156"/>
      <c r="AF93" s="148"/>
      <c r="AG93" s="148"/>
      <c r="AH93" s="149"/>
      <c r="AI93" s="137"/>
      <c r="AJ93" s="147"/>
      <c r="AK93" s="145"/>
      <c r="AL93" s="148"/>
      <c r="AM93" s="148"/>
      <c r="AN93" s="149"/>
      <c r="AO93" s="137"/>
      <c r="AP93" s="149"/>
      <c r="AQ93" s="145"/>
      <c r="AR93" s="148"/>
      <c r="AS93" s="148"/>
      <c r="AT93" s="149"/>
      <c r="AU93" s="137"/>
      <c r="AV93" s="147"/>
    </row>
    <row r="94" spans="1:48" s="134" customFormat="1" ht="178.5" customHeight="1" x14ac:dyDescent="0.2">
      <c r="A94" s="772"/>
      <c r="B94" s="772"/>
      <c r="C94" s="801" t="s">
        <v>1455</v>
      </c>
      <c r="D94" s="795" t="s">
        <v>1448</v>
      </c>
      <c r="E94" s="795" t="s">
        <v>1456</v>
      </c>
      <c r="F94" s="798" t="s">
        <v>1457</v>
      </c>
      <c r="G94" s="771" t="s">
        <v>1458</v>
      </c>
      <c r="H94" s="801" t="s">
        <v>981</v>
      </c>
      <c r="I94" s="805" t="s">
        <v>993</v>
      </c>
      <c r="J94" s="798" t="s">
        <v>969</v>
      </c>
      <c r="K94" s="798" t="s">
        <v>970</v>
      </c>
      <c r="L94" s="784" t="str">
        <f>VLOOKUP(J94,'[27]2. Anexos'!$B$35:$G$41,(HLOOKUP(K94,'[27]2. Anexos'!$C$35:$G$36,2,0)),0)</f>
        <v>Alto</v>
      </c>
      <c r="M94" s="190" t="s">
        <v>1459</v>
      </c>
      <c r="N94" s="195" t="s">
        <v>972</v>
      </c>
      <c r="O94" s="195" t="s">
        <v>973</v>
      </c>
      <c r="P94" s="795" t="s">
        <v>1006</v>
      </c>
      <c r="Q94" s="795" t="s">
        <v>970</v>
      </c>
      <c r="R94" s="784" t="str">
        <f>VLOOKUP(P94,'[27]2. Anexos'!$B$35:$G$41,(HLOOKUP(Q94,'[27]2. Anexos'!$C$35:$G$36,2,0)),0)</f>
        <v>Alto</v>
      </c>
      <c r="S94" s="787" t="s">
        <v>986</v>
      </c>
      <c r="T94" s="190" t="s">
        <v>1459</v>
      </c>
      <c r="U94" s="137" t="s">
        <v>1460</v>
      </c>
      <c r="V94" s="137" t="s">
        <v>1461</v>
      </c>
      <c r="W94" s="148">
        <v>1</v>
      </c>
      <c r="X94" s="144"/>
      <c r="Y94" s="144"/>
      <c r="Z94" s="156"/>
      <c r="AA94" s="148"/>
      <c r="AB94" s="149"/>
      <c r="AC94" s="771"/>
      <c r="AD94" s="147"/>
      <c r="AE94" s="156"/>
      <c r="AF94" s="148"/>
      <c r="AG94" s="148"/>
      <c r="AH94" s="149"/>
      <c r="AI94" s="771"/>
      <c r="AJ94" s="147"/>
      <c r="AK94" s="145"/>
      <c r="AL94" s="148"/>
      <c r="AM94" s="148"/>
      <c r="AN94" s="149"/>
      <c r="AO94" s="771"/>
      <c r="AP94" s="149"/>
      <c r="AQ94" s="145"/>
      <c r="AR94" s="148"/>
      <c r="AS94" s="148"/>
      <c r="AT94" s="149"/>
      <c r="AU94" s="137"/>
      <c r="AV94" s="147"/>
    </row>
    <row r="95" spans="1:48" s="134" customFormat="1" ht="140.25" x14ac:dyDescent="0.2">
      <c r="A95" s="772"/>
      <c r="B95" s="772"/>
      <c r="C95" s="830"/>
      <c r="D95" s="796"/>
      <c r="E95" s="796"/>
      <c r="F95" s="799"/>
      <c r="G95" s="772"/>
      <c r="H95" s="830"/>
      <c r="I95" s="806"/>
      <c r="J95" s="799"/>
      <c r="K95" s="799"/>
      <c r="L95" s="785"/>
      <c r="M95" s="190" t="s">
        <v>1462</v>
      </c>
      <c r="N95" s="195" t="s">
        <v>972</v>
      </c>
      <c r="O95" s="195" t="s">
        <v>973</v>
      </c>
      <c r="P95" s="796"/>
      <c r="Q95" s="796"/>
      <c r="R95" s="785"/>
      <c r="S95" s="788"/>
      <c r="T95" s="190" t="s">
        <v>1463</v>
      </c>
      <c r="U95" s="137" t="s">
        <v>1460</v>
      </c>
      <c r="V95" s="137" t="s">
        <v>1464</v>
      </c>
      <c r="W95" s="148">
        <v>1</v>
      </c>
      <c r="X95" s="144"/>
      <c r="Y95" s="144"/>
      <c r="Z95" s="156"/>
      <c r="AA95" s="148"/>
      <c r="AB95" s="147"/>
      <c r="AC95" s="772"/>
      <c r="AD95" s="147"/>
      <c r="AE95" s="156"/>
      <c r="AF95" s="148"/>
      <c r="AG95" s="148"/>
      <c r="AH95" s="149"/>
      <c r="AI95" s="772"/>
      <c r="AJ95" s="147"/>
      <c r="AK95" s="145"/>
      <c r="AL95" s="148"/>
      <c r="AM95" s="148"/>
      <c r="AN95" s="149"/>
      <c r="AO95" s="772"/>
      <c r="AP95" s="149"/>
      <c r="AQ95" s="145"/>
      <c r="AR95" s="148"/>
      <c r="AS95" s="148"/>
      <c r="AT95" s="149"/>
      <c r="AU95" s="137"/>
      <c r="AV95" s="147"/>
    </row>
    <row r="96" spans="1:48" s="134" customFormat="1" ht="127.5" x14ac:dyDescent="0.2">
      <c r="A96" s="773"/>
      <c r="B96" s="773"/>
      <c r="C96" s="802"/>
      <c r="D96" s="797"/>
      <c r="E96" s="797"/>
      <c r="F96" s="800"/>
      <c r="G96" s="773"/>
      <c r="H96" s="802"/>
      <c r="I96" s="825"/>
      <c r="J96" s="800"/>
      <c r="K96" s="800"/>
      <c r="L96" s="786"/>
      <c r="M96" s="190" t="s">
        <v>1465</v>
      </c>
      <c r="N96" s="204" t="s">
        <v>972</v>
      </c>
      <c r="O96" s="204" t="s">
        <v>973</v>
      </c>
      <c r="P96" s="797"/>
      <c r="Q96" s="797"/>
      <c r="R96" s="786"/>
      <c r="S96" s="789"/>
      <c r="T96" s="190" t="s">
        <v>1465</v>
      </c>
      <c r="U96" s="137" t="s">
        <v>1460</v>
      </c>
      <c r="V96" s="137" t="s">
        <v>1466</v>
      </c>
      <c r="W96" s="159">
        <v>1</v>
      </c>
      <c r="X96" s="144"/>
      <c r="Y96" s="144"/>
      <c r="Z96" s="156"/>
      <c r="AA96" s="148"/>
      <c r="AB96" s="147"/>
      <c r="AC96" s="773"/>
      <c r="AD96" s="147"/>
      <c r="AE96" s="156"/>
      <c r="AF96" s="148"/>
      <c r="AG96" s="148"/>
      <c r="AH96" s="149"/>
      <c r="AI96" s="773"/>
      <c r="AJ96" s="147"/>
      <c r="AK96" s="145"/>
      <c r="AL96" s="148"/>
      <c r="AM96" s="148"/>
      <c r="AN96" s="149"/>
      <c r="AO96" s="773"/>
      <c r="AP96" s="149"/>
      <c r="AQ96" s="145"/>
      <c r="AR96" s="148"/>
      <c r="AS96" s="148"/>
      <c r="AT96" s="149"/>
      <c r="AU96" s="137"/>
      <c r="AV96" s="147"/>
    </row>
  </sheetData>
  <sheetProtection formatCells="0" formatColumns="0" formatRows="0" insertColumns="0" insertRows="0" insertHyperlinks="0" deleteColumns="0" deleteRows="0" sort="0" autoFilter="0" pivotTables="0"/>
  <autoFilter ref="A8:AV96" xr:uid="{A3C037DB-2ECE-41BD-99F8-CEAADB49AD9A}">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autoFilter>
  <mergeCells count="474">
    <mergeCell ref="AC94:AC96"/>
    <mergeCell ref="AI94:AI96"/>
    <mergeCell ref="AO94:AO96"/>
    <mergeCell ref="I94:I96"/>
    <mergeCell ref="J94:J96"/>
    <mergeCell ref="K94:K96"/>
    <mergeCell ref="L94:L96"/>
    <mergeCell ref="P94:P96"/>
    <mergeCell ref="Q94:Q96"/>
    <mergeCell ref="AO89:AO90"/>
    <mergeCell ref="AU89:AU90"/>
    <mergeCell ref="A93:A96"/>
    <mergeCell ref="B93:B96"/>
    <mergeCell ref="C94:C96"/>
    <mergeCell ref="D94:D96"/>
    <mergeCell ref="E94:E96"/>
    <mergeCell ref="F94:F96"/>
    <mergeCell ref="G94:G96"/>
    <mergeCell ref="H94:H96"/>
    <mergeCell ref="P89:P90"/>
    <mergeCell ref="Q89:Q90"/>
    <mergeCell ref="R89:R90"/>
    <mergeCell ref="S89:S90"/>
    <mergeCell ref="AC89:AC90"/>
    <mergeCell ref="AI89:AI90"/>
    <mergeCell ref="G89:G90"/>
    <mergeCell ref="H89:H90"/>
    <mergeCell ref="I89:I90"/>
    <mergeCell ref="J89:J90"/>
    <mergeCell ref="K89:K90"/>
    <mergeCell ref="L89:L90"/>
    <mergeCell ref="R94:R96"/>
    <mergeCell ref="S94:S96"/>
    <mergeCell ref="P83:P85"/>
    <mergeCell ref="Q83:Q85"/>
    <mergeCell ref="R83:R85"/>
    <mergeCell ref="S83:S85"/>
    <mergeCell ref="AC83:AC85"/>
    <mergeCell ref="H83:H85"/>
    <mergeCell ref="I83:I85"/>
    <mergeCell ref="J83:J85"/>
    <mergeCell ref="K83:K85"/>
    <mergeCell ref="L83:L85"/>
    <mergeCell ref="N83:N85"/>
    <mergeCell ref="A87:A88"/>
    <mergeCell ref="B87:B88"/>
    <mergeCell ref="A89:A91"/>
    <mergeCell ref="B89:B91"/>
    <mergeCell ref="C89:C90"/>
    <mergeCell ref="D89:D90"/>
    <mergeCell ref="E89:E90"/>
    <mergeCell ref="F89:F90"/>
    <mergeCell ref="O83:O85"/>
    <mergeCell ref="AC80:AC82"/>
    <mergeCell ref="AI80:AI82"/>
    <mergeCell ref="AO80:AO82"/>
    <mergeCell ref="F81:F82"/>
    <mergeCell ref="A83:A86"/>
    <mergeCell ref="B83:B86"/>
    <mergeCell ref="C83:C85"/>
    <mergeCell ref="D83:D85"/>
    <mergeCell ref="E83:E85"/>
    <mergeCell ref="G83:G85"/>
    <mergeCell ref="N80:N82"/>
    <mergeCell ref="O80:O82"/>
    <mergeCell ref="P80:P82"/>
    <mergeCell ref="Q80:Q82"/>
    <mergeCell ref="R80:R82"/>
    <mergeCell ref="S80:S82"/>
    <mergeCell ref="G80:G82"/>
    <mergeCell ref="H80:H82"/>
    <mergeCell ref="I80:I82"/>
    <mergeCell ref="J80:J82"/>
    <mergeCell ref="K80:K82"/>
    <mergeCell ref="L80:L82"/>
    <mergeCell ref="AI83:AI85"/>
    <mergeCell ref="AO83:AO85"/>
    <mergeCell ref="A80:A82"/>
    <mergeCell ref="B80:B82"/>
    <mergeCell ref="C80:C82"/>
    <mergeCell ref="D80:D82"/>
    <mergeCell ref="E80:E82"/>
    <mergeCell ref="J77:J78"/>
    <mergeCell ref="K77:K78"/>
    <mergeCell ref="L77:L78"/>
    <mergeCell ref="P77:P78"/>
    <mergeCell ref="AU75:AU76"/>
    <mergeCell ref="C77:C78"/>
    <mergeCell ref="D77:D78"/>
    <mergeCell ref="E77:E78"/>
    <mergeCell ref="F77:F78"/>
    <mergeCell ref="G77:G78"/>
    <mergeCell ref="H77:H78"/>
    <mergeCell ref="I77:I78"/>
    <mergeCell ref="L75:L76"/>
    <mergeCell ref="P75:P76"/>
    <mergeCell ref="Q75:Q76"/>
    <mergeCell ref="R75:R76"/>
    <mergeCell ref="S75:S76"/>
    <mergeCell ref="AC75:AC76"/>
    <mergeCell ref="S77:S78"/>
    <mergeCell ref="AC77:AC78"/>
    <mergeCell ref="AI77:AI78"/>
    <mergeCell ref="AO77:AO78"/>
    <mergeCell ref="AU77:AU78"/>
    <mergeCell ref="Q77:Q78"/>
    <mergeCell ref="R77:R78"/>
    <mergeCell ref="AU72:AU74"/>
    <mergeCell ref="C75:C76"/>
    <mergeCell ref="D75:D76"/>
    <mergeCell ref="E75:E76"/>
    <mergeCell ref="F75:F76"/>
    <mergeCell ref="G75:G76"/>
    <mergeCell ref="H75:H76"/>
    <mergeCell ref="I75:I76"/>
    <mergeCell ref="J75:J76"/>
    <mergeCell ref="K75:K76"/>
    <mergeCell ref="Q72:Q74"/>
    <mergeCell ref="R72:R74"/>
    <mergeCell ref="S72:S74"/>
    <mergeCell ref="AC72:AC74"/>
    <mergeCell ref="AI72:AI74"/>
    <mergeCell ref="AO72:AO74"/>
    <mergeCell ref="H72:H74"/>
    <mergeCell ref="I72:I74"/>
    <mergeCell ref="J72:J74"/>
    <mergeCell ref="K72:K74"/>
    <mergeCell ref="L72:L74"/>
    <mergeCell ref="P72:P74"/>
    <mergeCell ref="AI75:AI76"/>
    <mergeCell ref="AO75:AO76"/>
    <mergeCell ref="C72:C74"/>
    <mergeCell ref="D72:D74"/>
    <mergeCell ref="E72:E74"/>
    <mergeCell ref="F72:F74"/>
    <mergeCell ref="G72:G74"/>
    <mergeCell ref="J69:J71"/>
    <mergeCell ref="K69:K71"/>
    <mergeCell ref="L69:L71"/>
    <mergeCell ref="P69:P71"/>
    <mergeCell ref="AU67:AU68"/>
    <mergeCell ref="C69:C71"/>
    <mergeCell ref="D69:D71"/>
    <mergeCell ref="E69:E71"/>
    <mergeCell ref="F69:F71"/>
    <mergeCell ref="G69:G71"/>
    <mergeCell ref="H69:H71"/>
    <mergeCell ref="I69:I71"/>
    <mergeCell ref="L67:L68"/>
    <mergeCell ref="P67:P68"/>
    <mergeCell ref="Q67:Q68"/>
    <mergeCell ref="R67:R68"/>
    <mergeCell ref="S67:S68"/>
    <mergeCell ref="AC67:AC68"/>
    <mergeCell ref="S69:S71"/>
    <mergeCell ref="AC69:AC71"/>
    <mergeCell ref="AI69:AI71"/>
    <mergeCell ref="AO69:AO71"/>
    <mergeCell ref="AU69:AU71"/>
    <mergeCell ref="Q69:Q71"/>
    <mergeCell ref="R69:R71"/>
    <mergeCell ref="AU65:AU66"/>
    <mergeCell ref="C67:C68"/>
    <mergeCell ref="D67:D68"/>
    <mergeCell ref="E67:E68"/>
    <mergeCell ref="F67:F68"/>
    <mergeCell ref="G67:G68"/>
    <mergeCell ref="H67:H68"/>
    <mergeCell ref="I67:I68"/>
    <mergeCell ref="J67:J68"/>
    <mergeCell ref="K67:K68"/>
    <mergeCell ref="Q65:Q66"/>
    <mergeCell ref="R65:R66"/>
    <mergeCell ref="S65:S66"/>
    <mergeCell ref="AC65:AC66"/>
    <mergeCell ref="AI65:AI66"/>
    <mergeCell ref="AO65:AO66"/>
    <mergeCell ref="H65:H66"/>
    <mergeCell ref="I65:I66"/>
    <mergeCell ref="J65:J66"/>
    <mergeCell ref="K65:K66"/>
    <mergeCell ref="L65:L66"/>
    <mergeCell ref="P65:P66"/>
    <mergeCell ref="AI67:AI68"/>
    <mergeCell ref="AO67:AO68"/>
    <mergeCell ref="Q57:Q59"/>
    <mergeCell ref="R57:R59"/>
    <mergeCell ref="S57:S59"/>
    <mergeCell ref="AC63:AC64"/>
    <mergeCell ref="AI63:AI64"/>
    <mergeCell ref="AO63:AO64"/>
    <mergeCell ref="A65:A79"/>
    <mergeCell ref="B65:B79"/>
    <mergeCell ref="C65:C66"/>
    <mergeCell ref="D65:D66"/>
    <mergeCell ref="E65:E66"/>
    <mergeCell ref="F65:F66"/>
    <mergeCell ref="G65:G66"/>
    <mergeCell ref="N63:N64"/>
    <mergeCell ref="O63:O64"/>
    <mergeCell ref="P63:P64"/>
    <mergeCell ref="Q63:Q64"/>
    <mergeCell ref="R63:R64"/>
    <mergeCell ref="S63:S64"/>
    <mergeCell ref="G63:G64"/>
    <mergeCell ref="H63:H64"/>
    <mergeCell ref="I63:I64"/>
    <mergeCell ref="J63:J64"/>
    <mergeCell ref="K63:K64"/>
    <mergeCell ref="J57:J59"/>
    <mergeCell ref="K57:K59"/>
    <mergeCell ref="L57:L59"/>
    <mergeCell ref="P57:P59"/>
    <mergeCell ref="F58:F59"/>
    <mergeCell ref="A61:A64"/>
    <mergeCell ref="B61:B64"/>
    <mergeCell ref="C63:C64"/>
    <mergeCell ref="D63:D64"/>
    <mergeCell ref="E63:E64"/>
    <mergeCell ref="L63:L64"/>
    <mergeCell ref="P49:P53"/>
    <mergeCell ref="Q49:Q53"/>
    <mergeCell ref="R49:R53"/>
    <mergeCell ref="S54:S55"/>
    <mergeCell ref="AC54:AC55"/>
    <mergeCell ref="AI54:AI55"/>
    <mergeCell ref="AO54:AO55"/>
    <mergeCell ref="A57:A60"/>
    <mergeCell ref="B57:B60"/>
    <mergeCell ref="C57:C59"/>
    <mergeCell ref="D57:D59"/>
    <mergeCell ref="E57:E59"/>
    <mergeCell ref="G57:G59"/>
    <mergeCell ref="J54:J55"/>
    <mergeCell ref="K54:K55"/>
    <mergeCell ref="L54:L55"/>
    <mergeCell ref="P54:P55"/>
    <mergeCell ref="Q54:Q55"/>
    <mergeCell ref="R54:R55"/>
    <mergeCell ref="AC57:AC59"/>
    <mergeCell ref="AI57:AI59"/>
    <mergeCell ref="AO57:AO59"/>
    <mergeCell ref="H57:H59"/>
    <mergeCell ref="I57:I59"/>
    <mergeCell ref="C54:C55"/>
    <mergeCell ref="D54:D55"/>
    <mergeCell ref="E54:E55"/>
    <mergeCell ref="G54:G55"/>
    <mergeCell ref="H54:H55"/>
    <mergeCell ref="I54:I55"/>
    <mergeCell ref="J49:J53"/>
    <mergeCell ref="K49:K53"/>
    <mergeCell ref="L49:L53"/>
    <mergeCell ref="AO45:AO48"/>
    <mergeCell ref="F47:F48"/>
    <mergeCell ref="A49:A56"/>
    <mergeCell ref="B49:B56"/>
    <mergeCell ref="C49:C53"/>
    <mergeCell ref="D49:D53"/>
    <mergeCell ref="E49:E53"/>
    <mergeCell ref="G49:G53"/>
    <mergeCell ref="H49:H53"/>
    <mergeCell ref="I49:I53"/>
    <mergeCell ref="P45:P48"/>
    <mergeCell ref="Q45:Q48"/>
    <mergeCell ref="R45:R48"/>
    <mergeCell ref="S45:S48"/>
    <mergeCell ref="AC45:AC48"/>
    <mergeCell ref="AI45:AI48"/>
    <mergeCell ref="A43:A48"/>
    <mergeCell ref="B43:B48"/>
    <mergeCell ref="E43:E44"/>
    <mergeCell ref="G43:G44"/>
    <mergeCell ref="S49:S53"/>
    <mergeCell ref="AC49:AC53"/>
    <mergeCell ref="AI49:AI53"/>
    <mergeCell ref="AO49:AO53"/>
    <mergeCell ref="AU43:AU44"/>
    <mergeCell ref="C45:C48"/>
    <mergeCell ref="D45:D48"/>
    <mergeCell ref="E45:E48"/>
    <mergeCell ref="G45:G48"/>
    <mergeCell ref="H45:H48"/>
    <mergeCell ref="I45:I48"/>
    <mergeCell ref="J45:J48"/>
    <mergeCell ref="K45:K48"/>
    <mergeCell ref="L45:L48"/>
    <mergeCell ref="Q43:Q44"/>
    <mergeCell ref="R43:R44"/>
    <mergeCell ref="S43:S44"/>
    <mergeCell ref="AC43:AC44"/>
    <mergeCell ref="AI43:AI44"/>
    <mergeCell ref="AO43:AO44"/>
    <mergeCell ref="H43:H44"/>
    <mergeCell ref="I43:I44"/>
    <mergeCell ref="J43:J44"/>
    <mergeCell ref="K43:K44"/>
    <mergeCell ref="L43:L44"/>
    <mergeCell ref="P43:P44"/>
    <mergeCell ref="C43:C44"/>
    <mergeCell ref="D43:D44"/>
    <mergeCell ref="Q40:Q42"/>
    <mergeCell ref="R40:R42"/>
    <mergeCell ref="S40:S42"/>
    <mergeCell ref="AC40:AC42"/>
    <mergeCell ref="AI40:AI42"/>
    <mergeCell ref="AO40:AO42"/>
    <mergeCell ref="H40:H42"/>
    <mergeCell ref="I40:I42"/>
    <mergeCell ref="J40:J42"/>
    <mergeCell ref="K40:K42"/>
    <mergeCell ref="L40:L42"/>
    <mergeCell ref="P40:P42"/>
    <mergeCell ref="A38:A42"/>
    <mergeCell ref="B38:B42"/>
    <mergeCell ref="C40:C42"/>
    <mergeCell ref="D40:D42"/>
    <mergeCell ref="E40:E42"/>
    <mergeCell ref="F40:F41"/>
    <mergeCell ref="G40:G42"/>
    <mergeCell ref="K36:K37"/>
    <mergeCell ref="L36:L37"/>
    <mergeCell ref="AU34:AU35"/>
    <mergeCell ref="C36:C37"/>
    <mergeCell ref="D36:D37"/>
    <mergeCell ref="E36:E37"/>
    <mergeCell ref="F36:F37"/>
    <mergeCell ref="G36:G37"/>
    <mergeCell ref="H36:H37"/>
    <mergeCell ref="I36:I37"/>
    <mergeCell ref="J36:J37"/>
    <mergeCell ref="P34:P35"/>
    <mergeCell ref="Q34:Q35"/>
    <mergeCell ref="R34:R35"/>
    <mergeCell ref="S34:S35"/>
    <mergeCell ref="AC34:AC35"/>
    <mergeCell ref="AI34:AI35"/>
    <mergeCell ref="G34:G35"/>
    <mergeCell ref="H34:H35"/>
    <mergeCell ref="I34:I35"/>
    <mergeCell ref="J34:J35"/>
    <mergeCell ref="K34:K35"/>
    <mergeCell ref="L34:L35"/>
    <mergeCell ref="AC36:AC37"/>
    <mergeCell ref="AI36:AI37"/>
    <mergeCell ref="AO36:AO37"/>
    <mergeCell ref="AI28:AI32"/>
    <mergeCell ref="AO28:AO32"/>
    <mergeCell ref="A34:A37"/>
    <mergeCell ref="B34:B37"/>
    <mergeCell ref="C34:C35"/>
    <mergeCell ref="D34:D35"/>
    <mergeCell ref="E34:E35"/>
    <mergeCell ref="F34:F35"/>
    <mergeCell ref="J28:J32"/>
    <mergeCell ref="K28:K32"/>
    <mergeCell ref="L28:L32"/>
    <mergeCell ref="P28:P32"/>
    <mergeCell ref="Q28:Q32"/>
    <mergeCell ref="R28:R32"/>
    <mergeCell ref="AO34:AO35"/>
    <mergeCell ref="P36:P37"/>
    <mergeCell ref="Q36:Q37"/>
    <mergeCell ref="R36:R37"/>
    <mergeCell ref="S36:S37"/>
    <mergeCell ref="A23:A33"/>
    <mergeCell ref="B23:B33"/>
    <mergeCell ref="C23:C25"/>
    <mergeCell ref="D23:D25"/>
    <mergeCell ref="E23:E25"/>
    <mergeCell ref="S26:S27"/>
    <mergeCell ref="AC26:AC27"/>
    <mergeCell ref="AI26:AI27"/>
    <mergeCell ref="AO26:AO27"/>
    <mergeCell ref="C28:C32"/>
    <mergeCell ref="D28:D32"/>
    <mergeCell ref="E28:E32"/>
    <mergeCell ref="G28:G32"/>
    <mergeCell ref="H28:H32"/>
    <mergeCell ref="I28:I32"/>
    <mergeCell ref="J26:J27"/>
    <mergeCell ref="K26:K27"/>
    <mergeCell ref="L26:L27"/>
    <mergeCell ref="P26:P27"/>
    <mergeCell ref="Q26:Q27"/>
    <mergeCell ref="R26:R27"/>
    <mergeCell ref="C26:C27"/>
    <mergeCell ref="D26:D27"/>
    <mergeCell ref="E26:E27"/>
    <mergeCell ref="G26:G27"/>
    <mergeCell ref="H26:H27"/>
    <mergeCell ref="I26:I27"/>
    <mergeCell ref="S28:S32"/>
    <mergeCell ref="AC28:AC32"/>
    <mergeCell ref="Q23:Q25"/>
    <mergeCell ref="R23:R25"/>
    <mergeCell ref="S23:S25"/>
    <mergeCell ref="AC23:AC25"/>
    <mergeCell ref="AI23:AI25"/>
    <mergeCell ref="AO23:AO25"/>
    <mergeCell ref="H23:H25"/>
    <mergeCell ref="I23:I25"/>
    <mergeCell ref="J23:J25"/>
    <mergeCell ref="K23:K25"/>
    <mergeCell ref="L23:L25"/>
    <mergeCell ref="P23:P25"/>
    <mergeCell ref="F23:F25"/>
    <mergeCell ref="G23:G25"/>
    <mergeCell ref="N19:N20"/>
    <mergeCell ref="O19:O20"/>
    <mergeCell ref="G19:G20"/>
    <mergeCell ref="H19:H20"/>
    <mergeCell ref="I19:I20"/>
    <mergeCell ref="J19:J20"/>
    <mergeCell ref="K19:K20"/>
    <mergeCell ref="L19:L20"/>
    <mergeCell ref="R14:R17"/>
    <mergeCell ref="S14:S17"/>
    <mergeCell ref="AC14:AC17"/>
    <mergeCell ref="AI14:AI17"/>
    <mergeCell ref="AO14:AO17"/>
    <mergeCell ref="A18:A20"/>
    <mergeCell ref="B18:B20"/>
    <mergeCell ref="C19:C20"/>
    <mergeCell ref="D19:D20"/>
    <mergeCell ref="E19:E20"/>
    <mergeCell ref="I14:I17"/>
    <mergeCell ref="J14:J17"/>
    <mergeCell ref="K14:K17"/>
    <mergeCell ref="L14:L17"/>
    <mergeCell ref="P14:P17"/>
    <mergeCell ref="Q14:Q17"/>
    <mergeCell ref="AC19:AC20"/>
    <mergeCell ref="AI19:AI20"/>
    <mergeCell ref="AO19:AO20"/>
    <mergeCell ref="P19:P20"/>
    <mergeCell ref="Q19:Q20"/>
    <mergeCell ref="R19:R20"/>
    <mergeCell ref="S19:S20"/>
    <mergeCell ref="A11:A17"/>
    <mergeCell ref="B11:B17"/>
    <mergeCell ref="C14:C17"/>
    <mergeCell ref="D14:D17"/>
    <mergeCell ref="E14:E17"/>
    <mergeCell ref="F14:F17"/>
    <mergeCell ref="G14:G17"/>
    <mergeCell ref="H14:H17"/>
    <mergeCell ref="O9:O10"/>
    <mergeCell ref="G9:G10"/>
    <mergeCell ref="H9:H10"/>
    <mergeCell ref="I9:I10"/>
    <mergeCell ref="J9:L9"/>
    <mergeCell ref="M9:M10"/>
    <mergeCell ref="N9:N10"/>
    <mergeCell ref="A9:A10"/>
    <mergeCell ref="B9:B10"/>
    <mergeCell ref="C9:C10"/>
    <mergeCell ref="D9:D10"/>
    <mergeCell ref="E9:E10"/>
    <mergeCell ref="F9:F10"/>
    <mergeCell ref="A1:B4"/>
    <mergeCell ref="C1:AT4"/>
    <mergeCell ref="A5:AU5"/>
    <mergeCell ref="A6:B6"/>
    <mergeCell ref="A8:L8"/>
    <mergeCell ref="M8:Y8"/>
    <mergeCell ref="Z8:AV8"/>
    <mergeCell ref="AK9:AP9"/>
    <mergeCell ref="AQ9:AV9"/>
    <mergeCell ref="P9:R9"/>
    <mergeCell ref="S9:S10"/>
    <mergeCell ref="T9:Y9"/>
    <mergeCell ref="Z9:AD9"/>
    <mergeCell ref="AE9:AJ9"/>
  </mergeCells>
  <conditionalFormatting sqref="K13">
    <cfRule type="duplicateValues" dxfId="144" priority="145"/>
  </conditionalFormatting>
  <conditionalFormatting sqref="K26">
    <cfRule type="duplicateValues" dxfId="143" priority="70"/>
  </conditionalFormatting>
  <conditionalFormatting sqref="K39">
    <cfRule type="duplicateValues" dxfId="142" priority="117"/>
  </conditionalFormatting>
  <conditionalFormatting sqref="K49">
    <cfRule type="duplicateValues" dxfId="141" priority="84"/>
  </conditionalFormatting>
  <conditionalFormatting sqref="K60">
    <cfRule type="duplicateValues" dxfId="140" priority="21"/>
  </conditionalFormatting>
  <conditionalFormatting sqref="K91">
    <cfRule type="duplicateValues" dxfId="139" priority="75"/>
  </conditionalFormatting>
  <conditionalFormatting sqref="L11:L14">
    <cfRule type="containsText" dxfId="138" priority="141" operator="containsText" text="Bajo">
      <formula>NOT(ISERROR(SEARCH("Bajo",L11)))</formula>
    </cfRule>
    <cfRule type="containsText" dxfId="137" priority="142" operator="containsText" text="Moderado">
      <formula>NOT(ISERROR(SEARCH("Moderado",L11)))</formula>
    </cfRule>
    <cfRule type="containsText" dxfId="136" priority="143" operator="containsText" text="Alto">
      <formula>NOT(ISERROR(SEARCH("Alto",L11)))</formula>
    </cfRule>
    <cfRule type="containsText" dxfId="135" priority="144" operator="containsText" text="Extremo">
      <formula>NOT(ISERROR(SEARCH("Extremo",L11)))</formula>
    </cfRule>
  </conditionalFormatting>
  <conditionalFormatting sqref="L18:L19 R18:R19">
    <cfRule type="containsText" dxfId="134" priority="123" operator="containsText" text="Bajo">
      <formula>NOT(ISERROR(SEARCH("Bajo",L18)))</formula>
    </cfRule>
    <cfRule type="containsText" dxfId="133" priority="124" operator="containsText" text="Moderado">
      <formula>NOT(ISERROR(SEARCH("Moderado",L18)))</formula>
    </cfRule>
    <cfRule type="containsText" dxfId="132" priority="125" operator="containsText" text="Alto">
      <formula>NOT(ISERROR(SEARCH("Alto",L18)))</formula>
    </cfRule>
    <cfRule type="containsText" dxfId="131" priority="126" operator="containsText" text="Extremo">
      <formula>NOT(ISERROR(SEARCH("Extremo",L18)))</formula>
    </cfRule>
  </conditionalFormatting>
  <conditionalFormatting sqref="L21:L23">
    <cfRule type="containsText" dxfId="130" priority="5" operator="containsText" text="Bajo">
      <formula>NOT(ISERROR(SEARCH("Bajo",L21)))</formula>
    </cfRule>
    <cfRule type="containsText" dxfId="129" priority="6" operator="containsText" text="Moderado">
      <formula>NOT(ISERROR(SEARCH("Moderado",L21)))</formula>
    </cfRule>
    <cfRule type="containsText" dxfId="128" priority="7" operator="containsText" text="Alto">
      <formula>NOT(ISERROR(SEARCH("Alto",L21)))</formula>
    </cfRule>
    <cfRule type="containsText" dxfId="127" priority="8" operator="containsText" text="Extremo">
      <formula>NOT(ISERROR(SEARCH("Extremo",L21)))</formula>
    </cfRule>
  </conditionalFormatting>
  <conditionalFormatting sqref="L26">
    <cfRule type="containsText" dxfId="126" priority="71" operator="containsText" text="Bajo">
      <formula>NOT(ISERROR(SEARCH("Bajo",L26)))</formula>
    </cfRule>
    <cfRule type="containsText" dxfId="125" priority="72" operator="containsText" text="Moderado">
      <formula>NOT(ISERROR(SEARCH("Moderado",L26)))</formula>
    </cfRule>
    <cfRule type="containsText" dxfId="124" priority="73" operator="containsText" text="Alto">
      <formula>NOT(ISERROR(SEARCH("Alto",L26)))</formula>
    </cfRule>
    <cfRule type="containsText" dxfId="123" priority="74" operator="containsText" text="Extremo">
      <formula>NOT(ISERROR(SEARCH("Extremo",L26)))</formula>
    </cfRule>
  </conditionalFormatting>
  <conditionalFormatting sqref="L28">
    <cfRule type="containsText" dxfId="122" priority="62" operator="containsText" text="Bajo">
      <formula>NOT(ISERROR(SEARCH("Bajo",L28)))</formula>
    </cfRule>
    <cfRule type="containsText" dxfId="121" priority="63" operator="containsText" text="Moderado">
      <formula>NOT(ISERROR(SEARCH("Moderado",L28)))</formula>
    </cfRule>
    <cfRule type="containsText" dxfId="120" priority="64" operator="containsText" text="Alto">
      <formula>NOT(ISERROR(SEARCH("Alto",L28)))</formula>
    </cfRule>
    <cfRule type="containsText" dxfId="119" priority="65" operator="containsText" text="Extremo">
      <formula>NOT(ISERROR(SEARCH("Extremo",L28)))</formula>
    </cfRule>
  </conditionalFormatting>
  <conditionalFormatting sqref="L33:L34">
    <cfRule type="containsText" dxfId="118" priority="13" operator="containsText" text="Bajo">
      <formula>NOT(ISERROR(SEARCH("Bajo",L33)))</formula>
    </cfRule>
    <cfRule type="containsText" dxfId="117" priority="14" operator="containsText" text="Moderado">
      <formula>NOT(ISERROR(SEARCH("Moderado",L33)))</formula>
    </cfRule>
    <cfRule type="containsText" dxfId="116" priority="15" operator="containsText" text="Alto">
      <formula>NOT(ISERROR(SEARCH("Alto",L33)))</formula>
    </cfRule>
    <cfRule type="containsText" dxfId="115" priority="16" operator="containsText" text="Extremo">
      <formula>NOT(ISERROR(SEARCH("Extremo",L33)))</formula>
    </cfRule>
  </conditionalFormatting>
  <conditionalFormatting sqref="L36">
    <cfRule type="containsText" dxfId="114" priority="54" operator="containsText" text="Bajo">
      <formula>NOT(ISERROR(SEARCH("Bajo",L36)))</formula>
    </cfRule>
    <cfRule type="containsText" dxfId="113" priority="55" operator="containsText" text="Moderado">
      <formula>NOT(ISERROR(SEARCH("Moderado",L36)))</formula>
    </cfRule>
    <cfRule type="containsText" dxfId="112" priority="56" operator="containsText" text="Alto">
      <formula>NOT(ISERROR(SEARCH("Alto",L36)))</formula>
    </cfRule>
    <cfRule type="containsText" dxfId="111" priority="57" operator="containsText" text="Extremo">
      <formula>NOT(ISERROR(SEARCH("Extremo",L36)))</formula>
    </cfRule>
  </conditionalFormatting>
  <conditionalFormatting sqref="L38:L40">
    <cfRule type="containsText" dxfId="110" priority="118" operator="containsText" text="Bajo">
      <formula>NOT(ISERROR(SEARCH("Bajo",L38)))</formula>
    </cfRule>
    <cfRule type="containsText" dxfId="109" priority="119" operator="containsText" text="Moderado">
      <formula>NOT(ISERROR(SEARCH("Moderado",L38)))</formula>
    </cfRule>
    <cfRule type="containsText" dxfId="108" priority="120" operator="containsText" text="Alto">
      <formula>NOT(ISERROR(SEARCH("Alto",L38)))</formula>
    </cfRule>
    <cfRule type="containsText" dxfId="107" priority="121" operator="containsText" text="Extremo">
      <formula>NOT(ISERROR(SEARCH("Extremo",L38)))</formula>
    </cfRule>
  </conditionalFormatting>
  <conditionalFormatting sqref="L43">
    <cfRule type="containsText" dxfId="106" priority="107" operator="containsText" text="Bajo">
      <formula>NOT(ISERROR(SEARCH("Bajo",L43)))</formula>
    </cfRule>
    <cfRule type="containsText" dxfId="105" priority="108" operator="containsText" text="Moderado">
      <formula>NOT(ISERROR(SEARCH("Moderado",L43)))</formula>
    </cfRule>
    <cfRule type="containsText" dxfId="104" priority="109" operator="containsText" text="Alto">
      <formula>NOT(ISERROR(SEARCH("Alto",L43)))</formula>
    </cfRule>
    <cfRule type="containsText" dxfId="103" priority="110" operator="containsText" text="Extremo">
      <formula>NOT(ISERROR(SEARCH("Extremo",L43)))</formula>
    </cfRule>
  </conditionalFormatting>
  <conditionalFormatting sqref="L45">
    <cfRule type="containsText" dxfId="102" priority="99" operator="containsText" text="Bajo">
      <formula>NOT(ISERROR(SEARCH("Bajo",L45)))</formula>
    </cfRule>
    <cfRule type="containsText" dxfId="101" priority="100" operator="containsText" text="Moderado">
      <formula>NOT(ISERROR(SEARCH("Moderado",L45)))</formula>
    </cfRule>
    <cfRule type="containsText" dxfId="100" priority="101" operator="containsText" text="Alto">
      <formula>NOT(ISERROR(SEARCH("Alto",L45)))</formula>
    </cfRule>
    <cfRule type="containsText" dxfId="99" priority="102" operator="containsText" text="Extremo">
      <formula>NOT(ISERROR(SEARCH("Extremo",L45)))</formula>
    </cfRule>
  </conditionalFormatting>
  <conditionalFormatting sqref="L49 R49">
    <cfRule type="containsText" dxfId="98" priority="85" operator="containsText" text="Bajo">
      <formula>NOT(ISERROR(SEARCH("Bajo",L49)))</formula>
    </cfRule>
    <cfRule type="containsText" dxfId="97" priority="86" operator="containsText" text="Moderado">
      <formula>NOT(ISERROR(SEARCH("Moderado",L49)))</formula>
    </cfRule>
    <cfRule type="containsText" dxfId="96" priority="87" operator="containsText" text="Alto">
      <formula>NOT(ISERROR(SEARCH("Alto",L49)))</formula>
    </cfRule>
    <cfRule type="containsText" dxfId="95" priority="88" operator="containsText" text="Extremo">
      <formula>NOT(ISERROR(SEARCH("Extremo",L49)))</formula>
    </cfRule>
  </conditionalFormatting>
  <conditionalFormatting sqref="L54 R54">
    <cfRule type="containsText" dxfId="94" priority="89" operator="containsText" text="Bajo">
      <formula>NOT(ISERROR(SEARCH("Bajo",L54)))</formula>
    </cfRule>
    <cfRule type="containsText" dxfId="93" priority="90" operator="containsText" text="Moderado">
      <formula>NOT(ISERROR(SEARCH("Moderado",L54)))</formula>
    </cfRule>
    <cfRule type="containsText" dxfId="92" priority="91" operator="containsText" text="Alto">
      <formula>NOT(ISERROR(SEARCH("Alto",L54)))</formula>
    </cfRule>
    <cfRule type="containsText" dxfId="91" priority="92" operator="containsText" text="Extremo">
      <formula>NOT(ISERROR(SEARCH("Extremo",L54)))</formula>
    </cfRule>
  </conditionalFormatting>
  <conditionalFormatting sqref="L56:L57 L60:L63">
    <cfRule type="containsText" dxfId="90" priority="26" operator="containsText" text="Bajo">
      <formula>NOT(ISERROR(SEARCH("Bajo",L56)))</formula>
    </cfRule>
    <cfRule type="containsText" dxfId="89" priority="27" operator="containsText" text="Moderado">
      <formula>NOT(ISERROR(SEARCH("Moderado",L56)))</formula>
    </cfRule>
    <cfRule type="containsText" dxfId="88" priority="28" operator="containsText" text="Alto">
      <formula>NOT(ISERROR(SEARCH("Alto",L56)))</formula>
    </cfRule>
    <cfRule type="containsText" dxfId="87" priority="29" operator="containsText" text="Extremo">
      <formula>NOT(ISERROR(SEARCH("Extremo",L56)))</formula>
    </cfRule>
  </conditionalFormatting>
  <conditionalFormatting sqref="L65 L67 L69 L72 L75 L77">
    <cfRule type="containsText" dxfId="86" priority="46" operator="containsText" text="Bajo">
      <formula>NOT(ISERROR(SEARCH("Bajo",L65)))</formula>
    </cfRule>
    <cfRule type="containsText" dxfId="85" priority="47" operator="containsText" text="Moderado">
      <formula>NOT(ISERROR(SEARCH("Moderado",L65)))</formula>
    </cfRule>
    <cfRule type="containsText" dxfId="84" priority="48" operator="containsText" text="Alto">
      <formula>NOT(ISERROR(SEARCH("Alto",L65)))</formula>
    </cfRule>
    <cfRule type="containsText" dxfId="83" priority="49" operator="containsText" text="Extremo">
      <formula>NOT(ISERROR(SEARCH("Extremo",L65)))</formula>
    </cfRule>
  </conditionalFormatting>
  <conditionalFormatting sqref="L79:L80">
    <cfRule type="containsText" dxfId="82" priority="34" operator="containsText" text="Bajo">
      <formula>NOT(ISERROR(SEARCH("Bajo",L79)))</formula>
    </cfRule>
    <cfRule type="containsText" dxfId="81" priority="35" operator="containsText" text="Moderado">
      <formula>NOT(ISERROR(SEARCH("Moderado",L79)))</formula>
    </cfRule>
    <cfRule type="containsText" dxfId="80" priority="36" operator="containsText" text="Alto">
      <formula>NOT(ISERROR(SEARCH("Alto",L79)))</formula>
    </cfRule>
    <cfRule type="containsText" dxfId="79" priority="37" operator="containsText" text="Extremo">
      <formula>NOT(ISERROR(SEARCH("Extremo",L79)))</formula>
    </cfRule>
  </conditionalFormatting>
  <conditionalFormatting sqref="L83">
    <cfRule type="containsText" dxfId="78" priority="133" operator="containsText" text="Bajo">
      <formula>NOT(ISERROR(SEARCH("Bajo",L83)))</formula>
    </cfRule>
    <cfRule type="containsText" dxfId="77" priority="134" operator="containsText" text="Moderado">
      <formula>NOT(ISERROR(SEARCH("Moderado",L83)))</formula>
    </cfRule>
    <cfRule type="containsText" dxfId="76" priority="135" operator="containsText" text="Alto">
      <formula>NOT(ISERROR(SEARCH("Alto",L83)))</formula>
    </cfRule>
    <cfRule type="containsText" dxfId="75" priority="136" operator="containsText" text="Extremo">
      <formula>NOT(ISERROR(SEARCH("Extremo",L83)))</formula>
    </cfRule>
  </conditionalFormatting>
  <conditionalFormatting sqref="L86:L89 L91:L94">
    <cfRule type="containsText" dxfId="74" priority="80" operator="containsText" text="Bajo">
      <formula>NOT(ISERROR(SEARCH("Bajo",L86)))</formula>
    </cfRule>
    <cfRule type="containsText" dxfId="73" priority="81" operator="containsText" text="Moderado">
      <formula>NOT(ISERROR(SEARCH("Moderado",L86)))</formula>
    </cfRule>
    <cfRule type="containsText" dxfId="72" priority="82" operator="containsText" text="Alto">
      <formula>NOT(ISERROR(SEARCH("Alto",L86)))</formula>
    </cfRule>
    <cfRule type="containsText" dxfId="71" priority="83" operator="containsText" text="Extremo">
      <formula>NOT(ISERROR(SEARCH("Extremo",L86)))</formula>
    </cfRule>
  </conditionalFormatting>
  <conditionalFormatting sqref="P54">
    <cfRule type="duplicateValues" dxfId="70" priority="93"/>
  </conditionalFormatting>
  <conditionalFormatting sqref="P19:Q19">
    <cfRule type="duplicateValues" dxfId="69" priority="122"/>
  </conditionalFormatting>
  <conditionalFormatting sqref="P80:Q80">
    <cfRule type="duplicateValues" dxfId="68" priority="112"/>
  </conditionalFormatting>
  <conditionalFormatting sqref="P88:Q88">
    <cfRule type="duplicateValues" dxfId="67" priority="111"/>
  </conditionalFormatting>
  <conditionalFormatting sqref="P92:Q92">
    <cfRule type="duplicateValues" dxfId="66" priority="128"/>
  </conditionalFormatting>
  <conditionalFormatting sqref="P94:Q94">
    <cfRule type="duplicateValues" dxfId="65" priority="127"/>
  </conditionalFormatting>
  <conditionalFormatting sqref="Q54">
    <cfRule type="duplicateValues" dxfId="64" priority="94"/>
  </conditionalFormatting>
  <conditionalFormatting sqref="R11:R14">
    <cfRule type="containsText" dxfId="63" priority="137" operator="containsText" text="Bajo">
      <formula>NOT(ISERROR(SEARCH("Bajo",R11)))</formula>
    </cfRule>
    <cfRule type="containsText" dxfId="62" priority="138" operator="containsText" text="Moderado">
      <formula>NOT(ISERROR(SEARCH("Moderado",R11)))</formula>
    </cfRule>
    <cfRule type="containsText" dxfId="61" priority="139" operator="containsText" text="Alto">
      <formula>NOT(ISERROR(SEARCH("Alto",R11)))</formula>
    </cfRule>
    <cfRule type="containsText" dxfId="60" priority="140" operator="containsText" text="Extremo">
      <formula>NOT(ISERROR(SEARCH("Extremo",R11)))</formula>
    </cfRule>
  </conditionalFormatting>
  <conditionalFormatting sqref="R21:R23">
    <cfRule type="containsText" dxfId="59" priority="1" operator="containsText" text="Bajo">
      <formula>NOT(ISERROR(SEARCH("Bajo",R21)))</formula>
    </cfRule>
    <cfRule type="containsText" dxfId="58" priority="2" operator="containsText" text="Moderado">
      <formula>NOT(ISERROR(SEARCH("Moderado",R21)))</formula>
    </cfRule>
    <cfRule type="containsText" dxfId="57" priority="3" operator="containsText" text="Alto">
      <formula>NOT(ISERROR(SEARCH("Alto",R21)))</formula>
    </cfRule>
    <cfRule type="containsText" dxfId="56" priority="4" operator="containsText" text="Extremo">
      <formula>NOT(ISERROR(SEARCH("Extremo",R21)))</formula>
    </cfRule>
  </conditionalFormatting>
  <conditionalFormatting sqref="R26">
    <cfRule type="containsText" dxfId="55" priority="66" operator="containsText" text="Bajo">
      <formula>NOT(ISERROR(SEARCH("Bajo",R26)))</formula>
    </cfRule>
    <cfRule type="containsText" dxfId="54" priority="67" operator="containsText" text="Moderado">
      <formula>NOT(ISERROR(SEARCH("Moderado",R26)))</formula>
    </cfRule>
    <cfRule type="containsText" dxfId="53" priority="68" operator="containsText" text="Alto">
      <formula>NOT(ISERROR(SEARCH("Alto",R26)))</formula>
    </cfRule>
    <cfRule type="containsText" dxfId="52" priority="69" operator="containsText" text="Extremo">
      <formula>NOT(ISERROR(SEARCH("Extremo",R26)))</formula>
    </cfRule>
  </conditionalFormatting>
  <conditionalFormatting sqref="R28">
    <cfRule type="containsText" dxfId="51" priority="58" operator="containsText" text="Bajo">
      <formula>NOT(ISERROR(SEARCH("Bajo",R28)))</formula>
    </cfRule>
    <cfRule type="containsText" dxfId="50" priority="59" operator="containsText" text="Moderado">
      <formula>NOT(ISERROR(SEARCH("Moderado",R28)))</formula>
    </cfRule>
    <cfRule type="containsText" dxfId="49" priority="60" operator="containsText" text="Alto">
      <formula>NOT(ISERROR(SEARCH("Alto",R28)))</formula>
    </cfRule>
    <cfRule type="containsText" dxfId="48" priority="61" operator="containsText" text="Extremo">
      <formula>NOT(ISERROR(SEARCH("Extremo",R28)))</formula>
    </cfRule>
  </conditionalFormatting>
  <conditionalFormatting sqref="R33:R34">
    <cfRule type="containsText" dxfId="47" priority="9" operator="containsText" text="Bajo">
      <formula>NOT(ISERROR(SEARCH("Bajo",R33)))</formula>
    </cfRule>
    <cfRule type="containsText" dxfId="46" priority="10" operator="containsText" text="Moderado">
      <formula>NOT(ISERROR(SEARCH("Moderado",R33)))</formula>
    </cfRule>
    <cfRule type="containsText" dxfId="45" priority="11" operator="containsText" text="Alto">
      <formula>NOT(ISERROR(SEARCH("Alto",R33)))</formula>
    </cfRule>
    <cfRule type="containsText" dxfId="44" priority="12" operator="containsText" text="Extremo">
      <formula>NOT(ISERROR(SEARCH("Extremo",R33)))</formula>
    </cfRule>
  </conditionalFormatting>
  <conditionalFormatting sqref="R36">
    <cfRule type="containsText" dxfId="43" priority="50" operator="containsText" text="Bajo">
      <formula>NOT(ISERROR(SEARCH("Bajo",R36)))</formula>
    </cfRule>
    <cfRule type="containsText" dxfId="42" priority="51" operator="containsText" text="Moderado">
      <formula>NOT(ISERROR(SEARCH("Moderado",R36)))</formula>
    </cfRule>
    <cfRule type="containsText" dxfId="41" priority="52" operator="containsText" text="Alto">
      <formula>NOT(ISERROR(SEARCH("Alto",R36)))</formula>
    </cfRule>
    <cfRule type="containsText" dxfId="40" priority="53" operator="containsText" text="Extremo">
      <formula>NOT(ISERROR(SEARCH("Extremo",R36)))</formula>
    </cfRule>
  </conditionalFormatting>
  <conditionalFormatting sqref="R38:R40">
    <cfRule type="containsText" dxfId="39" priority="113" operator="containsText" text="Bajo">
      <formula>NOT(ISERROR(SEARCH("Bajo",R38)))</formula>
    </cfRule>
    <cfRule type="containsText" dxfId="38" priority="114" operator="containsText" text="Moderado">
      <formula>NOT(ISERROR(SEARCH("Moderado",R38)))</formula>
    </cfRule>
    <cfRule type="containsText" dxfId="37" priority="115" operator="containsText" text="Alto">
      <formula>NOT(ISERROR(SEARCH("Alto",R38)))</formula>
    </cfRule>
    <cfRule type="containsText" dxfId="36" priority="116" operator="containsText" text="Extremo">
      <formula>NOT(ISERROR(SEARCH("Extremo",R38)))</formula>
    </cfRule>
  </conditionalFormatting>
  <conditionalFormatting sqref="R43">
    <cfRule type="containsText" dxfId="35" priority="103" operator="containsText" text="Bajo">
      <formula>NOT(ISERROR(SEARCH("Bajo",R43)))</formula>
    </cfRule>
    <cfRule type="containsText" dxfId="34" priority="104" operator="containsText" text="Moderado">
      <formula>NOT(ISERROR(SEARCH("Moderado",R43)))</formula>
    </cfRule>
    <cfRule type="containsText" dxfId="33" priority="105" operator="containsText" text="Alto">
      <formula>NOT(ISERROR(SEARCH("Alto",R43)))</formula>
    </cfRule>
    <cfRule type="containsText" dxfId="32" priority="106" operator="containsText" text="Extremo">
      <formula>NOT(ISERROR(SEARCH("Extremo",R43)))</formula>
    </cfRule>
  </conditionalFormatting>
  <conditionalFormatting sqref="R45">
    <cfRule type="containsText" dxfId="31" priority="95" operator="containsText" text="Bajo">
      <formula>NOT(ISERROR(SEARCH("Bajo",R45)))</formula>
    </cfRule>
    <cfRule type="containsText" dxfId="30" priority="96" operator="containsText" text="Moderado">
      <formula>NOT(ISERROR(SEARCH("Moderado",R45)))</formula>
    </cfRule>
    <cfRule type="containsText" dxfId="29" priority="97" operator="containsText" text="Alto">
      <formula>NOT(ISERROR(SEARCH("Alto",R45)))</formula>
    </cfRule>
    <cfRule type="containsText" dxfId="28" priority="98" operator="containsText" text="Extremo">
      <formula>NOT(ISERROR(SEARCH("Extremo",R45)))</formula>
    </cfRule>
  </conditionalFormatting>
  <conditionalFormatting sqref="R56:R57">
    <cfRule type="containsText" dxfId="27" priority="22" operator="containsText" text="Bajo">
      <formula>NOT(ISERROR(SEARCH("Bajo",R56)))</formula>
    </cfRule>
    <cfRule type="containsText" dxfId="26" priority="23" operator="containsText" text="Moderado">
      <formula>NOT(ISERROR(SEARCH("Moderado",R56)))</formula>
    </cfRule>
    <cfRule type="containsText" dxfId="25" priority="24" operator="containsText" text="Alto">
      <formula>NOT(ISERROR(SEARCH("Alto",R56)))</formula>
    </cfRule>
    <cfRule type="containsText" dxfId="24" priority="25" operator="containsText" text="Extremo">
      <formula>NOT(ISERROR(SEARCH("Extremo",R56)))</formula>
    </cfRule>
  </conditionalFormatting>
  <conditionalFormatting sqref="R60:R63">
    <cfRule type="containsText" dxfId="23" priority="17" operator="containsText" text="Bajo">
      <formula>NOT(ISERROR(SEARCH("Bajo",R60)))</formula>
    </cfRule>
    <cfRule type="containsText" dxfId="22" priority="18" operator="containsText" text="Moderado">
      <formula>NOT(ISERROR(SEARCH("Moderado",R60)))</formula>
    </cfRule>
    <cfRule type="containsText" dxfId="21" priority="19" operator="containsText" text="Alto">
      <formula>NOT(ISERROR(SEARCH("Alto",R60)))</formula>
    </cfRule>
    <cfRule type="containsText" dxfId="20" priority="20" operator="containsText" text="Extremo">
      <formula>NOT(ISERROR(SEARCH("Extremo",R60)))</formula>
    </cfRule>
  </conditionalFormatting>
  <conditionalFormatting sqref="R65 R69 R72 R75 R77">
    <cfRule type="containsText" dxfId="19" priority="42" operator="containsText" text="Bajo">
      <formula>NOT(ISERROR(SEARCH("Bajo",R65)))</formula>
    </cfRule>
    <cfRule type="containsText" dxfId="18" priority="43" operator="containsText" text="Moderado">
      <formula>NOT(ISERROR(SEARCH("Moderado",R65)))</formula>
    </cfRule>
    <cfRule type="containsText" dxfId="17" priority="44" operator="containsText" text="Alto">
      <formula>NOT(ISERROR(SEARCH("Alto",R65)))</formula>
    </cfRule>
    <cfRule type="containsText" dxfId="16" priority="45" operator="containsText" text="Extremo">
      <formula>NOT(ISERROR(SEARCH("Extremo",R65)))</formula>
    </cfRule>
  </conditionalFormatting>
  <conditionalFormatting sqref="R67">
    <cfRule type="containsText" dxfId="15" priority="38" operator="containsText" text="Bajo">
      <formula>NOT(ISERROR(SEARCH("Bajo",R67)))</formula>
    </cfRule>
    <cfRule type="containsText" dxfId="14" priority="39" operator="containsText" text="Moderado">
      <formula>NOT(ISERROR(SEARCH("Moderado",R67)))</formula>
    </cfRule>
    <cfRule type="containsText" dxfId="13" priority="40" operator="containsText" text="Alto">
      <formula>NOT(ISERROR(SEARCH("Alto",R67)))</formula>
    </cfRule>
    <cfRule type="containsText" dxfId="12" priority="41" operator="containsText" text="Extremo">
      <formula>NOT(ISERROR(SEARCH("Extremo",R67)))</formula>
    </cfRule>
  </conditionalFormatting>
  <conditionalFormatting sqref="R79:R80">
    <cfRule type="containsText" dxfId="11" priority="30" operator="containsText" text="Bajo">
      <formula>NOT(ISERROR(SEARCH("Bajo",R79)))</formula>
    </cfRule>
    <cfRule type="containsText" dxfId="10" priority="31" operator="containsText" text="Moderado">
      <formula>NOT(ISERROR(SEARCH("Moderado",R79)))</formula>
    </cfRule>
    <cfRule type="containsText" dxfId="9" priority="32" operator="containsText" text="Alto">
      <formula>NOT(ISERROR(SEARCH("Alto",R79)))</formula>
    </cfRule>
    <cfRule type="containsText" dxfId="8" priority="33" operator="containsText" text="Extremo">
      <formula>NOT(ISERROR(SEARCH("Extremo",R79)))</formula>
    </cfRule>
  </conditionalFormatting>
  <conditionalFormatting sqref="R83">
    <cfRule type="containsText" dxfId="7" priority="129" operator="containsText" text="Bajo">
      <formula>NOT(ISERROR(SEARCH("Bajo",R83)))</formula>
    </cfRule>
    <cfRule type="containsText" dxfId="6" priority="130" operator="containsText" text="Moderado">
      <formula>NOT(ISERROR(SEARCH("Moderado",R83)))</formula>
    </cfRule>
    <cfRule type="containsText" dxfId="5" priority="131" operator="containsText" text="Alto">
      <formula>NOT(ISERROR(SEARCH("Alto",R83)))</formula>
    </cfRule>
    <cfRule type="containsText" dxfId="4" priority="132" operator="containsText" text="Extremo">
      <formula>NOT(ISERROR(SEARCH("Extremo",R83)))</formula>
    </cfRule>
  </conditionalFormatting>
  <conditionalFormatting sqref="R86:R89 R91:R94">
    <cfRule type="containsText" dxfId="3" priority="76" operator="containsText" text="Bajo">
      <formula>NOT(ISERROR(SEARCH("Bajo",R86)))</formula>
    </cfRule>
    <cfRule type="containsText" dxfId="2" priority="77" operator="containsText" text="Moderado">
      <formula>NOT(ISERROR(SEARCH("Moderado",R86)))</formula>
    </cfRule>
    <cfRule type="containsText" dxfId="1" priority="78" operator="containsText" text="Alto">
      <formula>NOT(ISERROR(SEARCH("Alto",R86)))</formula>
    </cfRule>
    <cfRule type="containsText" dxfId="0" priority="79" operator="containsText" text="Extremo">
      <formula>NOT(ISERROR(SEARCH("Extremo",R86)))</formula>
    </cfRule>
  </conditionalFormatting>
  <dataValidations count="14">
    <dataValidation allowBlank="1" showInputMessage="1" showErrorMessage="1" prompt="Registre los motivos o aspectos que puedan dar origen al riesgo y sobre los cuales se establecerán controles. Use las celdas que sean necesarias, una por cada causa." sqref="F83 F49" xr:uid="{CF550104-C950-4057-B3AD-0FFC8154AFBE}"/>
    <dataValidation allowBlank="1" showInputMessage="1" showErrorMessage="1" prompt="Registre el código asignado al riesgo. Se incluye por parte de la Subdirección de Diseño, Evaluación y Sistematización al momento de avalar la versión final del riesgo." sqref="E83 E49" xr:uid="{20B22A04-FD8C-469A-BABE-5F5A6548ECD5}"/>
    <dataValidation allowBlank="1" showInputMessage="1" showErrorMessage="1" prompt="Registre la circular y fecha de creación o actualización del riesgo. Se incluye por parte de la Subdirección de Diseño, Evaluación y Sistematización al momento de contar con circular de oficialización del riesgo." sqref="D83 D49" xr:uid="{1D31D702-E9A7-4D31-B9E2-964155BD9453}"/>
    <dataValidation allowBlank="1" showInputMessage="1" showErrorMessage="1" promptTitle="Posibilidad de..." prompt="Describa el posible evento identificado, incluyendo en la redacción: ¿qué? (impacto económico o reputacional), ¿cómo? (causa inmediata-situación evidente sobre la cual se presenta el riesgo) y ¿por qué? (breve referencia a las causas raiz)." sqref="G83" xr:uid="{26DF2D32-37AE-46B8-9899-10B0EB35C487}"/>
    <dataValidation allowBlank="1" showInputMessage="1" showErrorMessage="1" prompt="Registre el nivel de avance acumulado desde el inicio de la actividad en la vigencia, hasta la fecha de monitoreo. En caso de ser una meta constante, corresponde al mismo avance del periodo." sqref="AG53 AG49 AM49" xr:uid="{E1FF7157-4987-412E-8037-D475975D7478}"/>
    <dataValidation allowBlank="1" showInputMessage="1" showErrorMessage="1" promptTitle="Para cada causa identificada" prompt="registre la actividad de control de acuerdo con la estructura y variables definidas en el Lineamiento Administración de riesgos. Un control puede ser tan eficiente que mitigue varias causas, pero se debe registrar o asociar a cada causa por separado." sqref="M49 T49" xr:uid="{D55753CF-E7C6-4187-B507-1C82A3CF65E4}"/>
    <dataValidation allowBlank="1" showInputMessage="1" showErrorMessage="1" prompt="Describa los avances en el cumplimiento de la actividad definida y relacione las evidencias que los soportan." sqref="AB49 AT49 AH49 AN49" xr:uid="{88208D4A-8A20-4B68-B8B6-5680BA019936}"/>
    <dataValidation allowBlank="1" showInputMessage="1" showErrorMessage="1" prompt="Registre las observaciones o resultados de la revisión al monitoreo reportado por la primera línea de defensa. Se diligencia por parte de la segunda línea de defensa al recibir el reporte del monitoreo." sqref="AD49:AD51 AJ49:AJ56 AV49:AV50 AP49:AP56" xr:uid="{AD46028F-4C21-486E-8F0E-9FDD17C4C3B4}"/>
    <dataValidation allowBlank="1" showInputMessage="1" showErrorMessage="1" prompt="Registre la formula o criterio con el cual se calculará el avance porcentual en el cumplimiento de la actividad en cada periodo de monitoreo._x000a_Nota: En lo posible se sugiere que la fórmula arroje resultados acumulados en los periodos que se van reportando." sqref="V49 V53" xr:uid="{7ACC1FE1-009D-4F87-8816-02CAE4441AA7}"/>
    <dataValidation allowBlank="1" showInputMessage="1" showErrorMessage="1" prompt="Registre el nivel de avance en el cumplimiento de la actividad. Corresponde al resultado en términos porcentuales del indicador definido." sqref="AA49 AF53 AF49 AL49" xr:uid="{B6390C50-1817-4AFC-8253-222E13955790}"/>
    <dataValidation allowBlank="1" showInputMessage="1" showErrorMessage="1" prompt="Registre la fecha de realización del monitoreo, DD/MM/AAA." sqref="AE53:AE56 Z49:Z56" xr:uid="{D137C341-8894-4F08-922C-1866CF4F61B0}"/>
    <dataValidation allowBlank="1" showInputMessage="1" showErrorMessage="1" prompt="Seleccione de la lista desplegable si durante el periodo se ha materializado el riesgo. En caso de materialización se debe diligenciar y remitir el Formato Plan de restablecimiento (FOR-GS-006)." sqref="AI56 AI54 AO54 AO56" xr:uid="{96BCE34A-C425-4E26-A04F-2E78BE45B1A2}"/>
    <dataValidation allowBlank="1" showInputMessage="1" showErrorMessage="1" prompt="Registre el resultado que se pretende alcanzar, considerando el indicador o criterio de medición definido." sqref="W49" xr:uid="{7EDF75D6-8690-46F2-9141-607D27F9DDE5}"/>
    <dataValidation allowBlank="1" showInputMessage="1" showErrorMessage="1" prompt="Registre el cargo o rol del responsable de ejecutar la actividad, en coherencia con la descripción en el diseño de la actividad de control._x000a_Nota: en cualquier caso, el responsable de coordinar y asegurar el cumplimiento es el líder del proceso." sqref="U49 U53:U56" xr:uid="{F7B3944C-7E82-450F-8115-0037786F0C92}"/>
  </dataValidations>
  <pageMargins left="0.35433070866141736" right="0.35433070866141736" top="0.98425196850393704" bottom="0.98425196850393704" header="0" footer="0"/>
  <pageSetup scale="28" orientation="landscape" r:id="rId1"/>
  <headerFooter alignWithMargins="0"/>
  <colBreaks count="1" manualBreakCount="1">
    <brk id="25" max="3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Menú</vt:lpstr>
      <vt:lpstr>Plan de Acción Institucional In</vt:lpstr>
      <vt:lpstr>Control de cambios</vt:lpstr>
      <vt:lpstr>Objetivos y metas proyectos</vt:lpstr>
      <vt:lpstr>Metas e indicadores PDD</vt:lpstr>
      <vt:lpstr>Presupuesto</vt:lpstr>
      <vt:lpstr>Indicadores de Gestión</vt:lpstr>
      <vt:lpstr>Mapa y plan de riesgos</vt:lpstr>
      <vt:lpstr>'Mapa y plan de riesgos'!Área_de_impresión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Quitian Alvarez</dc:creator>
  <cp:keywords/>
  <dc:description/>
  <cp:lastModifiedBy>Laura Saavedra</cp:lastModifiedBy>
  <cp:revision/>
  <cp:lastPrinted>2023-12-26T22:22:50Z</cp:lastPrinted>
  <dcterms:created xsi:type="dcterms:W3CDTF">2019-02-26T19:23:01Z</dcterms:created>
  <dcterms:modified xsi:type="dcterms:W3CDTF">2024-04-05T20:29:41Z</dcterms:modified>
  <cp:category/>
  <cp:contentStatus/>
</cp:coreProperties>
</file>