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updateLinks="always" defaultThemeVersion="166925"/>
  <mc:AlternateContent xmlns:mc="http://schemas.openxmlformats.org/markup-compatibility/2006">
    <mc:Choice Requires="x15">
      <x15ac:absPath xmlns:x15ac="http://schemas.microsoft.com/office/spreadsheetml/2010/11/ac" url="https://sdisgovco-my.sharepoint.com/personal/lsaavedraa_sdis_gov_co/Documents/lauras/2020 SDIS/2020-SDIS/SDIS/780_2021/Plan de Acción Institucional Integrado/Seguimiento/II Trimestre/"/>
    </mc:Choice>
  </mc:AlternateContent>
  <xr:revisionPtr revIDLastSave="1338" documentId="14_{7AEB9350-A869-4548-9F4C-4F6CE5239297}" xr6:coauthVersionLast="47" xr6:coauthVersionMax="47" xr10:uidLastSave="{152BB9B1-06B0-4765-A880-56E35CB94B0C}"/>
  <bookViews>
    <workbookView xWindow="-120" yWindow="-120" windowWidth="20730" windowHeight="11160" tabRatio="586" firstSheet="1" activeTab="1" xr2:uid="{00000000-000D-0000-FFFF-FFFF00000000}"/>
  </bookViews>
  <sheets>
    <sheet name="LISTAS DESPLEGABLES " sheetId="3" state="hidden" r:id="rId1"/>
    <sheet name="PLAN DE ACCIÓN INTEGRADO " sheetId="2" r:id="rId2"/>
    <sheet name="Control de cambios" sheetId="8" r:id="rId3"/>
  </sheets>
  <externalReferences>
    <externalReference r:id="rId4"/>
  </externalReferences>
  <definedNames>
    <definedName name="_xlnm._FilterDatabase" localSheetId="0" hidden="1">'LISTAS DESPLEGABLES '!$AD$1:$AE$13</definedName>
    <definedName name="_xlnm._FilterDatabase" localSheetId="1" hidden="1">'PLAN DE ACCIÓN INTEGRADO '!$AU$13:$AX$165</definedName>
    <definedName name="MetaSect">[1]Listas!$I$51:$I$93</definedName>
    <definedName name="SegmentaciónDeDatos_Dependencia_responsable">#N/A</definedName>
  </definedNames>
  <calcPr calcId="18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94" i="2" l="1"/>
  <c r="AV132" i="2" l="1"/>
  <c r="AL133" i="2"/>
  <c r="AV133" i="2"/>
  <c r="AV131" i="2"/>
  <c r="AV130" i="2"/>
  <c r="AV123" i="2"/>
  <c r="AV119" i="2"/>
  <c r="AV63" i="2"/>
  <c r="AV62" i="2"/>
  <c r="AU62" i="2"/>
  <c r="AV157" i="2"/>
  <c r="AV158" i="2"/>
  <c r="AV146" i="2"/>
  <c r="AU146" i="2"/>
  <c r="AL14" i="2"/>
  <c r="AL15" i="2"/>
  <c r="AL16" i="2"/>
  <c r="AL18" i="2"/>
  <c r="AL19" i="2"/>
  <c r="AL20" i="2"/>
  <c r="AL21" i="2"/>
  <c r="AL22" i="2"/>
  <c r="AL23" i="2"/>
  <c r="AL24" i="2"/>
  <c r="AL25" i="2"/>
  <c r="AL26" i="2"/>
  <c r="AL27" i="2"/>
  <c r="AL28" i="2"/>
  <c r="AL29" i="2"/>
  <c r="AL30" i="2"/>
  <c r="AL31" i="2"/>
  <c r="AL32" i="2"/>
  <c r="AL33" i="2"/>
  <c r="AL34" i="2"/>
  <c r="AL35" i="2"/>
  <c r="AL52" i="2"/>
  <c r="AL53" i="2"/>
  <c r="AL55" i="2"/>
  <c r="AL56" i="2"/>
  <c r="AL57" i="2"/>
  <c r="AL62" i="2"/>
  <c r="AL63" i="2"/>
  <c r="AL64" i="2"/>
  <c r="AL65" i="2"/>
  <c r="AL66" i="2"/>
  <c r="AL67" i="2"/>
  <c r="AL68" i="2"/>
  <c r="AL70" i="2"/>
  <c r="AL71" i="2"/>
  <c r="AL72" i="2"/>
  <c r="AL73" i="2"/>
  <c r="AL80" i="2"/>
  <c r="AL81" i="2"/>
  <c r="AL82" i="2"/>
  <c r="AL83" i="2"/>
  <c r="AL84" i="2"/>
  <c r="AL86" i="2"/>
  <c r="AL87" i="2"/>
  <c r="AL89" i="2"/>
  <c r="AL90" i="2"/>
  <c r="AL94" i="2"/>
  <c r="AL97" i="2"/>
  <c r="AL98" i="2"/>
  <c r="AL99" i="2"/>
  <c r="AL100" i="2"/>
  <c r="AL101" i="2"/>
  <c r="AL102" i="2"/>
  <c r="AL103" i="2"/>
  <c r="AL105" i="2"/>
  <c r="AL106" i="2"/>
  <c r="AL107" i="2"/>
  <c r="AL108" i="2"/>
  <c r="AL109" i="2"/>
  <c r="AL110" i="2"/>
  <c r="AL111" i="2"/>
  <c r="AL112" i="2"/>
  <c r="AL113" i="2"/>
  <c r="AL114" i="2"/>
  <c r="AL115" i="2"/>
  <c r="AL116" i="2"/>
  <c r="AL117" i="2"/>
  <c r="AL118" i="2"/>
  <c r="AL119" i="2"/>
  <c r="AL120" i="2"/>
  <c r="AL121" i="2"/>
  <c r="AL122" i="2"/>
  <c r="AL124" i="2"/>
  <c r="AL125" i="2"/>
  <c r="AL126" i="2"/>
  <c r="AL127" i="2"/>
  <c r="AL128" i="2"/>
  <c r="AL129" i="2"/>
  <c r="AL130" i="2"/>
  <c r="AL131" i="2"/>
  <c r="AL134" i="2"/>
  <c r="AL135" i="2"/>
  <c r="AL137" i="2"/>
  <c r="AL139" i="2"/>
  <c r="AL140" i="2"/>
  <c r="AL141" i="2"/>
  <c r="AL142" i="2"/>
  <c r="AL143" i="2"/>
  <c r="AL144" i="2"/>
  <c r="AL145" i="2"/>
  <c r="AL146" i="2"/>
  <c r="AL147" i="2"/>
  <c r="AL148" i="2"/>
  <c r="AL149" i="2"/>
  <c r="AL150" i="2"/>
  <c r="AL153" i="2"/>
  <c r="AL154" i="2"/>
  <c r="AL156" i="2"/>
  <c r="AL157" i="2"/>
  <c r="AL158" i="2"/>
  <c r="AL159" i="2"/>
  <c r="AL160" i="2"/>
  <c r="AL161" i="2"/>
  <c r="AL162" i="2"/>
  <c r="AL163" i="2"/>
  <c r="AL164" i="2"/>
  <c r="AL165" i="2"/>
  <c r="AU80" i="2"/>
  <c r="AV80" i="2"/>
  <c r="AK88" i="2"/>
  <c r="AL88" i="2" s="1"/>
  <c r="AI16" i="2"/>
  <c r="AV165" i="2"/>
  <c r="AV164" i="2"/>
  <c r="AV163" i="2"/>
  <c r="AV162" i="2"/>
  <c r="AV152" i="2"/>
  <c r="AV151" i="2"/>
  <c r="AV136" i="2"/>
  <c r="AV129" i="2"/>
  <c r="AV134" i="2"/>
  <c r="AV128" i="2"/>
  <c r="AV117" i="2"/>
  <c r="AU117" i="2"/>
  <c r="AV113" i="2"/>
  <c r="AV111" i="2"/>
  <c r="AV106" i="2"/>
  <c r="AV104" i="2"/>
  <c r="AV103" i="2"/>
  <c r="AV102" i="2"/>
  <c r="AV101" i="2"/>
  <c r="AV100" i="2"/>
  <c r="AV99" i="2"/>
  <c r="AV98" i="2"/>
  <c r="AV97" i="2"/>
  <c r="AV84" i="2"/>
  <c r="AV83" i="2"/>
  <c r="AV64" i="2"/>
  <c r="AV53" i="2"/>
  <c r="AV52" i="2"/>
  <c r="AV16" i="2"/>
  <c r="AV15" i="2"/>
  <c r="AU14" i="2"/>
  <c r="AV14" i="2"/>
  <c r="AU165" i="2"/>
  <c r="AU164" i="2"/>
  <c r="AU163" i="2"/>
  <c r="AU162" i="2"/>
  <c r="AU158" i="2"/>
  <c r="AU157" i="2"/>
  <c r="AU154" i="2"/>
  <c r="AU152" i="2"/>
  <c r="AU151" i="2"/>
  <c r="AU136" i="2"/>
  <c r="AU134" i="2"/>
  <c r="AU133" i="2"/>
  <c r="AU132" i="2"/>
  <c r="AU131" i="2"/>
  <c r="AU130" i="2"/>
  <c r="AU129" i="2"/>
  <c r="AU128" i="2"/>
  <c r="AU123" i="2"/>
  <c r="AU122" i="2"/>
  <c r="AU121" i="2"/>
  <c r="AU120" i="2"/>
  <c r="AU119" i="2"/>
  <c r="AU118" i="2"/>
  <c r="AU113" i="2"/>
  <c r="AU111" i="2"/>
  <c r="AU106" i="2"/>
  <c r="AU104" i="2"/>
  <c r="AU103" i="2"/>
  <c r="AU102" i="2"/>
  <c r="AU101" i="2"/>
  <c r="AU100" i="2"/>
  <c r="AU99" i="2"/>
  <c r="AU98" i="2"/>
  <c r="AU97" i="2"/>
  <c r="AU94" i="2"/>
  <c r="AU83" i="2"/>
  <c r="AU63" i="2"/>
  <c r="AU53" i="2"/>
  <c r="AU52" i="2"/>
  <c r="AU16" i="2"/>
  <c r="AU156" i="2"/>
  <c r="AU149" i="2"/>
  <c r="AU135" i="2"/>
  <c r="AU127" i="2"/>
  <c r="AU124" i="2"/>
  <c r="AU109" i="2"/>
  <c r="AU105" i="2"/>
  <c r="AU91" i="2"/>
  <c r="AU90" i="2"/>
  <c r="AU89" i="2"/>
  <c r="AU88" i="2"/>
  <c r="AU84" i="2"/>
  <c r="AU67" i="2"/>
  <c r="AU66" i="2"/>
  <c r="AU64" i="2"/>
  <c r="AU15" i="2"/>
  <c r="AV156" i="2"/>
  <c r="AW156" i="2" s="1"/>
  <c r="AV154" i="2"/>
  <c r="AV149" i="2"/>
  <c r="AV135" i="2"/>
  <c r="AV127" i="2"/>
  <c r="AV124" i="2"/>
  <c r="AV122" i="2"/>
  <c r="AV121" i="2"/>
  <c r="AV120" i="2"/>
  <c r="AV118" i="2"/>
  <c r="AV109" i="2"/>
  <c r="AV105" i="2"/>
  <c r="AV91" i="2"/>
  <c r="AV90" i="2"/>
  <c r="AV89" i="2"/>
  <c r="AV88" i="2"/>
  <c r="AV67" i="2"/>
  <c r="AW67" i="2" s="1"/>
  <c r="AV66" i="2"/>
  <c r="AV161" i="2"/>
  <c r="AU161" i="2"/>
  <c r="AV160" i="2"/>
  <c r="AU160" i="2"/>
  <c r="AV159" i="2"/>
  <c r="AU159" i="2"/>
  <c r="AV155" i="2"/>
  <c r="AU155" i="2"/>
  <c r="AV153" i="2"/>
  <c r="AU153" i="2"/>
  <c r="AV150" i="2"/>
  <c r="AU150" i="2"/>
  <c r="AV148" i="2"/>
  <c r="AU148" i="2"/>
  <c r="AV147" i="2"/>
  <c r="AU147" i="2"/>
  <c r="AV145" i="2"/>
  <c r="AU145" i="2"/>
  <c r="AV144" i="2"/>
  <c r="AU144" i="2"/>
  <c r="AV143" i="2"/>
  <c r="AU143" i="2"/>
  <c r="AV142" i="2"/>
  <c r="AU142" i="2"/>
  <c r="AV141" i="2"/>
  <c r="AU141" i="2"/>
  <c r="AV140" i="2"/>
  <c r="AU140" i="2"/>
  <c r="AV139" i="2"/>
  <c r="AU139" i="2"/>
  <c r="AV138" i="2"/>
  <c r="AU138" i="2"/>
  <c r="AV137" i="2"/>
  <c r="AU137" i="2"/>
  <c r="AV126" i="2"/>
  <c r="AU126" i="2"/>
  <c r="AV125" i="2"/>
  <c r="AU125" i="2"/>
  <c r="AV116" i="2"/>
  <c r="AU116" i="2"/>
  <c r="AV115" i="2"/>
  <c r="AU115" i="2"/>
  <c r="AV114" i="2"/>
  <c r="AU114" i="2"/>
  <c r="AV112" i="2"/>
  <c r="AU112" i="2"/>
  <c r="AV110" i="2"/>
  <c r="AU110" i="2"/>
  <c r="AV108" i="2"/>
  <c r="AU108" i="2"/>
  <c r="AV107" i="2"/>
  <c r="AU107" i="2"/>
  <c r="AV96" i="2"/>
  <c r="AU96" i="2"/>
  <c r="AV95" i="2"/>
  <c r="AU95" i="2"/>
  <c r="AV93" i="2"/>
  <c r="AU93" i="2"/>
  <c r="AV92" i="2"/>
  <c r="AU92" i="2"/>
  <c r="AV87" i="2"/>
  <c r="AU87" i="2"/>
  <c r="AV86" i="2"/>
  <c r="AU86" i="2"/>
  <c r="AV85" i="2"/>
  <c r="AU85" i="2"/>
  <c r="AV82" i="2"/>
  <c r="AU82" i="2"/>
  <c r="AV81" i="2"/>
  <c r="AU81" i="2"/>
  <c r="AV79" i="2"/>
  <c r="AU79" i="2"/>
  <c r="AV78" i="2"/>
  <c r="AU78" i="2"/>
  <c r="AV77" i="2"/>
  <c r="AU77" i="2"/>
  <c r="AV76" i="2"/>
  <c r="AU76" i="2"/>
  <c r="AV75" i="2"/>
  <c r="AU75" i="2"/>
  <c r="AV74" i="2"/>
  <c r="AU74" i="2"/>
  <c r="AV73" i="2"/>
  <c r="AU73" i="2"/>
  <c r="AV72" i="2"/>
  <c r="AU72" i="2"/>
  <c r="AV71" i="2"/>
  <c r="AU71" i="2"/>
  <c r="AV70" i="2"/>
  <c r="AU70" i="2"/>
  <c r="AV69" i="2"/>
  <c r="AU69" i="2"/>
  <c r="AV68" i="2"/>
  <c r="AU68" i="2"/>
  <c r="AV65" i="2"/>
  <c r="AU65" i="2"/>
  <c r="AV61" i="2"/>
  <c r="AU61" i="2"/>
  <c r="AV60" i="2"/>
  <c r="AU60" i="2"/>
  <c r="AV59" i="2"/>
  <c r="AU59" i="2"/>
  <c r="AV58" i="2"/>
  <c r="AU58" i="2"/>
  <c r="AV57" i="2"/>
  <c r="AU57" i="2"/>
  <c r="AV56" i="2"/>
  <c r="AU56" i="2"/>
  <c r="AV55" i="2"/>
  <c r="AU55" i="2"/>
  <c r="AV54" i="2"/>
  <c r="AU54" i="2"/>
  <c r="AV51" i="2"/>
  <c r="AU51" i="2"/>
  <c r="AV50" i="2"/>
  <c r="AU50" i="2"/>
  <c r="AV49" i="2"/>
  <c r="AU49" i="2"/>
  <c r="AV48" i="2"/>
  <c r="AU48" i="2"/>
  <c r="AV47" i="2"/>
  <c r="AU47" i="2"/>
  <c r="AV46" i="2"/>
  <c r="AU46" i="2"/>
  <c r="AV45" i="2"/>
  <c r="AU45" i="2"/>
  <c r="AV44" i="2"/>
  <c r="AU44" i="2"/>
  <c r="AV43" i="2"/>
  <c r="AU43" i="2"/>
  <c r="AV42" i="2"/>
  <c r="AU42" i="2"/>
  <c r="AV41" i="2"/>
  <c r="AU41" i="2"/>
  <c r="AV40" i="2"/>
  <c r="AU40" i="2"/>
  <c r="AV39" i="2"/>
  <c r="AU39" i="2"/>
  <c r="AV38" i="2"/>
  <c r="AU38" i="2"/>
  <c r="AV37" i="2"/>
  <c r="AU37" i="2"/>
  <c r="AV36" i="2"/>
  <c r="AU36" i="2"/>
  <c r="AV35" i="2"/>
  <c r="AU35" i="2"/>
  <c r="AV34" i="2"/>
  <c r="AU34" i="2"/>
  <c r="AV33" i="2"/>
  <c r="AU33" i="2"/>
  <c r="AV32" i="2"/>
  <c r="AU32" i="2"/>
  <c r="AV31" i="2"/>
  <c r="AU31" i="2"/>
  <c r="AV30" i="2"/>
  <c r="AU30" i="2"/>
  <c r="AV29" i="2"/>
  <c r="AU29" i="2"/>
  <c r="AV28" i="2"/>
  <c r="AU28" i="2"/>
  <c r="AV27" i="2"/>
  <c r="AU27" i="2"/>
  <c r="AV26" i="2"/>
  <c r="AU26" i="2"/>
  <c r="AV25" i="2"/>
  <c r="AU25" i="2"/>
  <c r="AV24" i="2"/>
  <c r="AU24" i="2"/>
  <c r="AV23" i="2"/>
  <c r="AU23" i="2"/>
  <c r="AV22" i="2"/>
  <c r="AU22" i="2"/>
  <c r="AV21" i="2"/>
  <c r="AU21" i="2"/>
  <c r="AV20" i="2"/>
  <c r="AU20" i="2"/>
  <c r="AV19" i="2"/>
  <c r="AU19" i="2"/>
  <c r="AV18" i="2"/>
  <c r="AU18" i="2"/>
  <c r="AV17" i="2"/>
  <c r="AU17" i="2"/>
  <c r="AI161" i="2"/>
  <c r="AI158" i="2"/>
  <c r="AI156" i="2"/>
  <c r="AI155" i="2"/>
  <c r="AI153" i="2"/>
  <c r="AI150" i="2"/>
  <c r="AI149" i="2"/>
  <c r="AI148" i="2"/>
  <c r="AI147" i="2"/>
  <c r="AI146" i="2"/>
  <c r="AI145" i="2"/>
  <c r="AI144" i="2"/>
  <c r="AI143" i="2"/>
  <c r="AI142" i="2"/>
  <c r="AI141" i="2"/>
  <c r="AI140" i="2"/>
  <c r="AI139" i="2"/>
  <c r="AI135" i="2"/>
  <c r="AI134" i="2"/>
  <c r="AI133" i="2"/>
  <c r="AI131" i="2"/>
  <c r="AI130" i="2"/>
  <c r="AI128" i="2"/>
  <c r="AI127" i="2"/>
  <c r="AI125" i="2"/>
  <c r="AI124" i="2"/>
  <c r="AI121" i="2"/>
  <c r="AI120" i="2"/>
  <c r="AI119" i="2"/>
  <c r="AI118" i="2"/>
  <c r="AI117" i="2"/>
  <c r="AI116" i="2"/>
  <c r="AI115" i="2"/>
  <c r="AI114" i="2"/>
  <c r="AI113" i="2"/>
  <c r="AI111" i="2"/>
  <c r="AI110" i="2"/>
  <c r="AI109" i="2"/>
  <c r="AI108" i="2"/>
  <c r="AI105" i="2"/>
  <c r="AI94" i="2"/>
  <c r="AI93" i="2"/>
  <c r="AI92" i="2"/>
  <c r="AI91" i="2"/>
  <c r="AI90" i="2"/>
  <c r="AI89" i="2"/>
  <c r="AI88" i="2"/>
  <c r="AI86" i="2"/>
  <c r="AI84" i="2"/>
  <c r="AI83" i="2"/>
  <c r="AI82" i="2"/>
  <c r="AI81" i="2"/>
  <c r="AI68" i="2"/>
  <c r="AI67" i="2"/>
  <c r="AI66" i="2"/>
  <c r="AI65" i="2"/>
  <c r="AI64" i="2"/>
  <c r="AI53" i="2"/>
  <c r="AI52" i="2"/>
  <c r="AW132" i="2" l="1"/>
  <c r="AW118" i="2"/>
  <c r="AW158" i="2"/>
  <c r="AW15" i="2"/>
  <c r="AW157" i="2"/>
  <c r="AW66" i="2"/>
  <c r="AW120" i="2"/>
  <c r="AW91" i="2"/>
  <c r="AW127" i="2"/>
  <c r="AW165" i="2"/>
  <c r="AW111" i="2"/>
  <c r="AW99" i="2"/>
  <c r="AW128" i="2"/>
  <c r="AW84" i="2"/>
  <c r="AW98" i="2"/>
  <c r="AW119" i="2"/>
  <c r="AW123" i="2"/>
  <c r="AW163" i="2"/>
  <c r="AW62" i="2"/>
  <c r="AW136" i="2"/>
  <c r="AW164" i="2"/>
  <c r="AW17" i="2"/>
  <c r="AW21" i="2"/>
  <c r="AW23" i="2"/>
  <c r="AW27" i="2"/>
  <c r="AW31" i="2"/>
  <c r="AW55" i="2"/>
  <c r="AW57" i="2"/>
  <c r="AW59" i="2"/>
  <c r="AW61" i="2"/>
  <c r="AW70" i="2"/>
  <c r="AW74" i="2"/>
  <c r="AW76" i="2"/>
  <c r="AW78" i="2"/>
  <c r="AW81" i="2"/>
  <c r="AW85" i="2"/>
  <c r="AW87" i="2"/>
  <c r="AW93" i="2"/>
  <c r="AW96" i="2"/>
  <c r="AW108" i="2"/>
  <c r="AW112" i="2"/>
  <c r="AW115" i="2"/>
  <c r="AW125" i="2"/>
  <c r="AW137" i="2"/>
  <c r="AW139" i="2"/>
  <c r="AW141" i="2"/>
  <c r="AW143" i="2"/>
  <c r="AW145" i="2"/>
  <c r="AW148" i="2"/>
  <c r="AW153" i="2"/>
  <c r="AW159" i="2"/>
  <c r="AW161" i="2"/>
  <c r="AW88" i="2"/>
  <c r="AW105" i="2"/>
  <c r="AW135" i="2"/>
  <c r="AW83" i="2"/>
  <c r="AW103" i="2"/>
  <c r="AW113" i="2"/>
  <c r="AW121" i="2"/>
  <c r="AW129" i="2"/>
  <c r="AW133" i="2"/>
  <c r="AW16" i="2"/>
  <c r="AW63" i="2"/>
  <c r="AW146" i="2"/>
  <c r="AW18" i="2"/>
  <c r="AW20" i="2"/>
  <c r="AW22" i="2"/>
  <c r="AW24" i="2"/>
  <c r="AW26" i="2"/>
  <c r="AW28" i="2"/>
  <c r="AW30" i="2"/>
  <c r="AW32" i="2"/>
  <c r="AW34" i="2"/>
  <c r="AW36" i="2"/>
  <c r="AW38" i="2"/>
  <c r="AW40" i="2"/>
  <c r="AW42" i="2"/>
  <c r="AW44" i="2"/>
  <c r="AW46" i="2"/>
  <c r="AW48" i="2"/>
  <c r="AW50" i="2"/>
  <c r="AW54" i="2"/>
  <c r="AW56" i="2"/>
  <c r="AW58" i="2"/>
  <c r="AW60" i="2"/>
  <c r="AW65" i="2"/>
  <c r="AW69" i="2"/>
  <c r="AW71" i="2"/>
  <c r="AW73" i="2"/>
  <c r="AW75" i="2"/>
  <c r="AW77" i="2"/>
  <c r="AW82" i="2"/>
  <c r="AW86" i="2"/>
  <c r="AW92" i="2"/>
  <c r="AW95" i="2"/>
  <c r="AW107" i="2"/>
  <c r="AW114" i="2"/>
  <c r="AW116" i="2"/>
  <c r="AW126" i="2"/>
  <c r="AW138" i="2"/>
  <c r="AW142" i="2"/>
  <c r="AW144" i="2"/>
  <c r="AW147" i="2"/>
  <c r="AW150" i="2"/>
  <c r="AW160" i="2"/>
  <c r="AW90" i="2"/>
  <c r="AW124" i="2"/>
  <c r="AW154" i="2"/>
  <c r="AW53" i="2"/>
  <c r="AW152" i="2"/>
  <c r="AW101" i="2"/>
  <c r="AW106" i="2"/>
  <c r="AW89" i="2"/>
  <c r="AW149" i="2"/>
  <c r="AW100" i="2"/>
  <c r="AW131" i="2"/>
  <c r="AW130" i="2"/>
  <c r="AW162" i="2"/>
  <c r="AW79" i="2"/>
  <c r="AW110" i="2"/>
  <c r="AW140" i="2"/>
  <c r="AW102" i="2"/>
  <c r="AW109" i="2"/>
  <c r="AW94" i="2"/>
  <c r="AW104" i="2"/>
  <c r="AW122" i="2"/>
  <c r="AW14" i="2"/>
  <c r="AW52" i="2"/>
  <c r="AW64" i="2"/>
  <c r="AW97" i="2"/>
  <c r="AW117" i="2"/>
  <c r="AW134" i="2"/>
  <c r="AW19" i="2"/>
  <c r="AW25" i="2"/>
  <c r="AW35" i="2"/>
  <c r="AW37" i="2"/>
  <c r="AW39" i="2"/>
  <c r="AW43" i="2"/>
  <c r="AW45" i="2"/>
  <c r="AW47" i="2"/>
  <c r="AW49" i="2"/>
  <c r="AW51" i="2"/>
  <c r="AW29" i="2"/>
  <c r="AW33" i="2"/>
  <c r="AW41" i="2"/>
  <c r="AW68" i="2"/>
  <c r="AW72" i="2"/>
  <c r="AW80" i="2"/>
  <c r="AW155" i="2"/>
  <c r="AW151" i="2"/>
</calcChain>
</file>

<file path=xl/sharedStrings.xml><?xml version="1.0" encoding="utf-8"?>
<sst xmlns="http://schemas.openxmlformats.org/spreadsheetml/2006/main" count="4347" uniqueCount="1689">
  <si>
    <t>N.</t>
  </si>
  <si>
    <t xml:space="preserve">ODS </t>
  </si>
  <si>
    <t>Propósito Plan de Desarrollo</t>
  </si>
  <si>
    <t>Meta Plan de Desarrollo</t>
  </si>
  <si>
    <t>Objetivo estratégico sectorial</t>
  </si>
  <si>
    <t>Meta sectorial</t>
  </si>
  <si>
    <t>Política o componente MIPG</t>
  </si>
  <si>
    <t>Proceso relacionado</t>
  </si>
  <si>
    <t xml:space="preserve">Fuente de Financiación </t>
  </si>
  <si>
    <t xml:space="preserve">Meta proyecto de inversión </t>
  </si>
  <si>
    <t>Plan asociado</t>
  </si>
  <si>
    <t>Dependencia responsable</t>
  </si>
  <si>
    <t xml:space="preserve">Plan De Acción Política Pública Poblacional Asociada  </t>
  </si>
  <si>
    <t xml:space="preserve">1. Fin de la pobreza </t>
  </si>
  <si>
    <t xml:space="preserve">1. Hacer un nuevo contrato social con igualdad de oportunidades para la inclusión social, productiva
y política.
</t>
  </si>
  <si>
    <t xml:space="preserve">Atender 2.400 adolescentes y jóvenes con sanciones no privativas de la libertad o en apoyo al restablecimiento en administración de justicia en los Centros Forjar, con oportunidades que favorezcan sus proyectos de vida e inclusión social. </t>
  </si>
  <si>
    <t xml:space="preserve">Gestión Estratégica del Talento Humano </t>
  </si>
  <si>
    <t xml:space="preserve">Formulación y articulación de las políticas sociales </t>
  </si>
  <si>
    <t xml:space="preserve">Funcionamiento </t>
  </si>
  <si>
    <t xml:space="preserve">Implementar un (1) modelo itinerante e  intersectorial distrital para la atención de la población proveniente  flujos migratorios 
</t>
  </si>
  <si>
    <t xml:space="preserve">Plan institucional de archivos  PINAR </t>
  </si>
  <si>
    <t xml:space="preserve">Oficina asesora de Comunicaciones </t>
  </si>
  <si>
    <t>Política pública de infancia y adolescencia de Bogotá 2011-2021 - Decreto 520 de 2011</t>
  </si>
  <si>
    <t xml:space="preserve">2. Hambre Cero </t>
  </si>
  <si>
    <t xml:space="preserve">3. Inspirar confianza y legitimidad para vivir sin miedo y ser epicentro
de cultura ciudadana, paz y reconciliación
</t>
  </si>
  <si>
    <t>Implementar una estrategia de oportunidades juveniles, por medio de la entrega de transferencias monetarias condicionadas a 5.900 jóvenes con alto grado de vulnerabilidad</t>
  </si>
  <si>
    <t xml:space="preserve">Integridad </t>
  </si>
  <si>
    <t xml:space="preserve">Diseño e innovación de los servicios sociales </t>
  </si>
  <si>
    <t xml:space="preserve">7730. Servicio de atención a la  población proveniente de flujos migratorios mixtos en  Bogotá
</t>
  </si>
  <si>
    <t xml:space="preserve">Promover 16 alianzas  estratégicas
</t>
  </si>
  <si>
    <t>Plan anual de adquisiciones</t>
  </si>
  <si>
    <t xml:space="preserve">Oficina Asesora Jurídica </t>
  </si>
  <si>
    <t>Política pública de y para la adultez 2011-2044 - Decreto 544 de 2011</t>
  </si>
  <si>
    <t xml:space="preserve">3. Salud Y Bienestar </t>
  </si>
  <si>
    <t xml:space="preserve">5.Construir Bogotá-Región con gobierno abierto, ciudadanía
consciente
</t>
  </si>
  <si>
    <r>
      <t>Incrementar en 100% el número de jóvenes atendidos con estrategias móviles, canales virtuales y servicios sociales con especial énfasis en jóvenes NiNis y vulnerables, acordes a las necesidades de la población, teniendo en cuenta los impactos de la</t>
    </r>
    <r>
      <rPr>
        <sz val="11"/>
        <color rgb="FFFF0000"/>
        <rFont val="Calibri"/>
        <family val="2"/>
        <scheme val="minor"/>
      </rPr>
      <t xml:space="preserve"> </t>
    </r>
    <r>
      <rPr>
        <sz val="11"/>
        <rFont val="Calibri"/>
        <family val="2"/>
        <scheme val="minor"/>
      </rPr>
      <t>emergencia.</t>
    </r>
  </si>
  <si>
    <t xml:space="preserve">Planeación Institucional </t>
  </si>
  <si>
    <t xml:space="preserve">Prestación de Servicios sociales para la inclusión social </t>
  </si>
  <si>
    <t xml:space="preserve">7740.  Generación "SER JOVEN  CON DERECHOS” en Bogotá
</t>
  </si>
  <si>
    <t xml:space="preserve">Beneficiar a 51.369  personas de flujos  migratorios mixtos
mediante estabilización e  inclusión socioeconómica  y cultural.
</t>
  </si>
  <si>
    <t>Plan anual de vacantes</t>
  </si>
  <si>
    <t xml:space="preserve">Oficina de Control Interno </t>
  </si>
  <si>
    <t>Política pública de juventud 2019-2030 - CONPES D.C. 08 de 2020</t>
  </si>
  <si>
    <t xml:space="preserve">4. Educación de calidad </t>
  </si>
  <si>
    <t>Vincular 7.000 jóvenes del modelo pedagógico del IDIPRON a las estrategias de generación de oportunidades para su desarrollo socioeconómico.</t>
  </si>
  <si>
    <t>Gestión Presupuestal y Eficiencia del Gasto Público</t>
  </si>
  <si>
    <t xml:space="preserve">Atención a la ciudadanía </t>
  </si>
  <si>
    <t xml:space="preserve">7744. Generación de  Oportunidades para el Desarrollo Integral de la Niñez  y la Adolescencia de Bogotá
</t>
  </si>
  <si>
    <t xml:space="preserve">Incrementar en  100% el número de  jóvenes   atendidos  Con estrategias  móviles, canales  virtuales y servicios  sociales.
</t>
  </si>
  <si>
    <t>Plan de previsión de recursos humanos</t>
  </si>
  <si>
    <t xml:space="preserve">Oficina de asuntos disciplinarios </t>
  </si>
  <si>
    <t>Política pública para el fenómeno de habitabilidad en calle 2015-2025 - Decreto 560 de 2015</t>
  </si>
  <si>
    <t xml:space="preserve">5. gualdad de Género </t>
  </si>
  <si>
    <t>Desarrollar en las 20  localidades del Distrito una (1) estrategia de prevención, participación y movilización social que favorezca la transformación de imaginarios y la disminución del conflicto social asociado al fenómeno de habitabilidad en calle</t>
  </si>
  <si>
    <t xml:space="preserve">Fortalecimiento organizacional y simplificación de procesos
</t>
  </si>
  <si>
    <t xml:space="preserve">Gestión del Talento Humano </t>
  </si>
  <si>
    <t xml:space="preserve">7745. Compromiso por una  alimentación integral en Bogotá
</t>
  </si>
  <si>
    <t xml:space="preserve">Atender Al 2400 jóvenes y adolescentes con sanciones no privativas de la libertad
</t>
  </si>
  <si>
    <t>Plan estratégico de  Talento  humano</t>
  </si>
  <si>
    <t xml:space="preserve">Subsecretaria </t>
  </si>
  <si>
    <t>Política pública para las familias 2011-2025 - Decreto 545 de 2011</t>
  </si>
  <si>
    <t>10. Reducción de las desigualdades</t>
  </si>
  <si>
    <t xml:space="preserve">Implementar una (1) estrategia de gestión interinstitucional que permita la  movilización social y el desarrollo de capacidades de los adultos y adultas identificados en pobreza oculta, vulnerabilidad,  fragilidad social o afectados por emergencias sanitarias en la  ciudad de Bogotá. </t>
  </si>
  <si>
    <t>Gobierno digital</t>
  </si>
  <si>
    <t xml:space="preserve">Gestión de soporte y mantenimiento tecnológico </t>
  </si>
  <si>
    <t xml:space="preserve">7749. Implementación de la  estrategia de territorios  cuidadores en Bogotá
</t>
  </si>
  <si>
    <t xml:space="preserve">Coordinar la  implementación en el  distrito de (1) Política  Pública de Juventud
</t>
  </si>
  <si>
    <t>Plan institucional de capacitación</t>
  </si>
  <si>
    <t xml:space="preserve">Dirección de Gestión Corporativa </t>
  </si>
  <si>
    <t>Política pública social para el envejecimiento y para la vejez 2010-2025- Decreto 345 de 2010</t>
  </si>
  <si>
    <t xml:space="preserve">16. Paz, justicia e instituciones sólidas </t>
  </si>
  <si>
    <t xml:space="preserve">Implementar una estrategia de acompañamiento de hogares pobres,  en vulnerabilidad y riesgo social derivada de la pandemia del COVID 19,  identificados poblacional diferencial  y geográficamente en los barrios con mayor pobreza evidente y oculta del distrito. </t>
  </si>
  <si>
    <t>Seguridad digital</t>
  </si>
  <si>
    <t xml:space="preserve">Gestión contractual </t>
  </si>
  <si>
    <t xml:space="preserve">7752. Contribución a la  protección de los derechos de las familias  especialmente de sus  integrantes afectados por la  violencia intrafamiliar en la  ciudad de Bogotá
</t>
  </si>
  <si>
    <t xml:space="preserve">Diseñar e  implementar una estrategia de  comunicación y  difusión de los servicios sociales
</t>
  </si>
  <si>
    <t xml:space="preserve">Plan de incentivos institucionales o Plan de Bienestar e incentivos </t>
  </si>
  <si>
    <t xml:space="preserve">Subdirección de contratación </t>
  </si>
  <si>
    <t>Mujer y equidad de género - Decreto 166 de 2010</t>
  </si>
  <si>
    <t xml:space="preserve">17.Alianzas para lograr los objetivos </t>
  </si>
  <si>
    <t>Implementar una estrategia móvil de abordaje en calle dirigida a ciudadanos y ciudadanas habitantes de calle acorde al contexto social y sanitario de la emergencia.</t>
  </si>
  <si>
    <t>Defensa jurídica</t>
  </si>
  <si>
    <t xml:space="preserve">Gestión Financiera </t>
  </si>
  <si>
    <t xml:space="preserve"> 7753. Prevención de la  maternidad y la paternidad temprana en Bogotá
</t>
  </si>
  <si>
    <t xml:space="preserve">Entregar a 5900 jóvenes transferencias monetarias condicionadas en el marco de la estrategia de oportunidades. 
</t>
  </si>
  <si>
    <t>Plan de trabajo anual de seguridad y salud en el trabajo</t>
  </si>
  <si>
    <t xml:space="preserve">Sub dirección administrativa y Financiera </t>
  </si>
  <si>
    <t xml:space="preserve"> Discapacidad- Acuerdo 470 de 2007</t>
  </si>
  <si>
    <t>N/A</t>
  </si>
  <si>
    <t>Incrementar en 825 cupos la atención integral de ciudadanas y ciudadanos  habitantes de calle en los  servicios sociales que  tiene la Secretaría Distrital de Integración Social dispuestos para su atención, que considere los impactos sociales y sanitario</t>
  </si>
  <si>
    <t>Mejora normativa</t>
  </si>
  <si>
    <t xml:space="preserve">Gestión de Infraestructura Física </t>
  </si>
  <si>
    <t xml:space="preserve">7756. Compromiso Social Por la Diversidad en Bogotá </t>
  </si>
  <si>
    <t xml:space="preserve">Atender a 15.000 niñas,  niños y adolescentes del en riesgo de  trabajo infantil y  violencias sexuales
</t>
  </si>
  <si>
    <t xml:space="preserve">Plan anticorrupción y de atención al ciudadano </t>
  </si>
  <si>
    <t xml:space="preserve">Subdirección de plantas Físicas </t>
  </si>
  <si>
    <t>Población LGBTI- Acuerdo 371 de 2009</t>
  </si>
  <si>
    <t>Subir 9,45 puntos porcentuales los NNAJ que se vinculan al Modelo Pedagógico y son identificados por el IDIPRON como población vulnerable por las dinámicas del Fenómeno de Habitabilidad en Calle.</t>
  </si>
  <si>
    <t>Servicio al ciudadano</t>
  </si>
  <si>
    <t xml:space="preserve">Gestión ambiental </t>
  </si>
  <si>
    <t xml:space="preserve">7757. Implementación de  estrategias y servicios integrales para el abordaje  del fenómeno de  habitabilidad en calle en  Bogotá
</t>
  </si>
  <si>
    <t xml:space="preserve">Atender a 8.300 niñas niños y adolescentes  víctimas y afectados por  el conflicto armado 
</t>
  </si>
  <si>
    <t xml:space="preserve">Plan estratégico de tecnologías de la información y las comunicaciones PETI </t>
  </si>
  <si>
    <t xml:space="preserve">Subdirección de Gestión y Desarrollo del Talento Humano </t>
  </si>
  <si>
    <t>Población Afrodescendiente - Decreto 151 de 2008</t>
  </si>
  <si>
    <t>Atender en las 20 localidades del distrito a la población en flujos migratorios mixtos y retornados que solicitan la oferta de servicios de la SDIS</t>
  </si>
  <si>
    <t>Racionalización de trámites</t>
  </si>
  <si>
    <t xml:space="preserve">Gestión documental </t>
  </si>
  <si>
    <t xml:space="preserve">7768.  Implementación de una estrategia  de acompañamiento a hogares con  mayor pobreza evidente y oculta de  Bogotá
</t>
  </si>
  <si>
    <t xml:space="preserve">Atender con enfoque  diferencial a 71.000 niñas y niños
</t>
  </si>
  <si>
    <t>Plan de tratamiento de riesgos de seguridad y privacidad de la información</t>
  </si>
  <si>
    <t xml:space="preserve">Dirección de Análisis y diseño estratégico </t>
  </si>
  <si>
    <t>Población Raizal - Decreto 554 de 2011</t>
  </si>
  <si>
    <t>Fortalecer la implementación de la Política Pública LGBTI a través de la puesta en marcha de  2 nuevos centros comunitarios LGBTI con enfoque territorial para la prestación de  servicios sociales bajo modelos flexibles de atención integral en el marco de  la PPLGBTI.</t>
  </si>
  <si>
    <t>Participación ciudadana en la gestión pública</t>
  </si>
  <si>
    <t xml:space="preserve">Gestión Logística </t>
  </si>
  <si>
    <t xml:space="preserve">7770. Compromiso con el  envejecimiento activo y una Bogotá cuidadora e  incluyente
</t>
  </si>
  <si>
    <t xml:space="preserve">Atender 18,500 niños y niñas con discapacidad 
</t>
  </si>
  <si>
    <t>Plan de seguridad y privacidad de la información</t>
  </si>
  <si>
    <t xml:space="preserve">subdirección de diseño, evolución, y sistematización </t>
  </si>
  <si>
    <t>Pueblo Rom  o Gitano - Decreto 2957 de 2010-</t>
  </si>
  <si>
    <t>Implementar un modelo de inclusión social, a través de la  vinculación personas de los sectores sociales  LGBTI  en pobreza extrema y vulnerabilidad social  a la  oferta de servicios sociales de seguridad alimentaria, transferencias monetarias  y/o de cuidado  de la Secretaría Distrital de Integración Social,  teniendo en cuenta los impactos de la emergencia social y sanitaria sobre esta población</t>
  </si>
  <si>
    <t xml:space="preserve">Control Interno </t>
  </si>
  <si>
    <t xml:space="preserve">Gestión Jurídica </t>
  </si>
  <si>
    <t xml:space="preserve">7771. Fortalecimiento de las  oportunidades de inclusión de las personas con  discapacidad y sus familias,  cuidadores-as en Bogotá
</t>
  </si>
  <si>
    <t xml:space="preserve">Consolidar 1 herramienta de medición de la atención integral a niñas, niños y adolescentes 
</t>
  </si>
  <si>
    <t xml:space="preserve">Plan del Gasto público  </t>
  </si>
  <si>
    <t xml:space="preserve">Subdirección de investigación e información </t>
  </si>
  <si>
    <t>Pueblos indígenas - Decreto 543 de 2011</t>
  </si>
  <si>
    <t>Reducir la maternidad y paternidad temprana  en mujeres menores o iguales a 19 años, así como la violencia sexual contra niñas y mujeres jóvenes, fortaleciendo capacidades de niñas, niños, adolescentes, jóvenes y sus familias sobre derechos sexuales y de</t>
  </si>
  <si>
    <t xml:space="preserve">Seguimiento y evaluación del desempeño institucional </t>
  </si>
  <si>
    <t>Gestión del sistema integrado  - SIG-</t>
  </si>
  <si>
    <t xml:space="preserve">7565. Suministro de espacios  adecuados, inclusivos y seguros para el desarrollo  social integral en Bogotá
</t>
  </si>
  <si>
    <t>Actualizar la política pública</t>
  </si>
  <si>
    <t xml:space="preserve">Plan conservación Documental </t>
  </si>
  <si>
    <t xml:space="preserve">Dirección territorial </t>
  </si>
  <si>
    <t>Ley de víctimas</t>
  </si>
  <si>
    <t>Actualizar, implementar y hacer seguimiento a la política pública de infancia y adolescencia con la participación e incidencia de niñas, niños y adolescentes, sus familias y la movilización de la sociedad civil para la transformación de los territorios y la generación de entornos protectores desde la gestación hasta la adolescencia, teniendo en cuenta los impactos de la emergencia social y sanitaria sobre esta población.</t>
  </si>
  <si>
    <t xml:space="preserve">Archivos y gestión documental </t>
  </si>
  <si>
    <t xml:space="preserve">Auditoría y Control </t>
  </si>
  <si>
    <t xml:space="preserve">7735. Fortalecimiento De Los Procesos Territoriales Y La Construcción De Respuestas Integradoras E Innovadoras En Los Territorios De La Bogotá – Región
</t>
  </si>
  <si>
    <t xml:space="preserve">Formular e implementar  una estrategia de inclusión  social
</t>
  </si>
  <si>
    <t xml:space="preserve">Plan de Preservancia Digital </t>
  </si>
  <si>
    <t xml:space="preserve">Subdirección para la gestión Integral Local </t>
  </si>
  <si>
    <t xml:space="preserve">  Seguridad alimentaria y Nutricional - CONPES D.C.06 de 2019</t>
  </si>
  <si>
    <t>Atender con enfoque diferencial a 71.000 niñas y niños en servicios dirigidos a la primera infancia pertinentes y de calidad en el marco de la atención integral, a través de una oferta flexible que tenga en cuenta las dinámicas socioeconómicas de las familias y cuidadores y, que permita potenciar el desarrollo de las niñas y los niños, así como prevenir situaciones de riesgo para la garantía de sus derechos.</t>
  </si>
  <si>
    <t>Transparencia , acceso a la información pública y lucha contra la corrupción.</t>
  </si>
  <si>
    <t xml:space="preserve">Inspección, vigilancia y control </t>
  </si>
  <si>
    <t xml:space="preserve">7748. Fortalecimiento De La  Gestión Institucional Y  Desarrollo Integral Del Talento Humano En Bogotá
</t>
  </si>
  <si>
    <t xml:space="preserve">Implementar 1  estrategia de agricultura  urbana orgánica, manejo,
disposición y  aprovechamiento de  residuos sólidos para los  servicios sociales de la  Secretaría.
</t>
  </si>
  <si>
    <t xml:space="preserve">Plan de Estrategia de participación
</t>
  </si>
  <si>
    <t xml:space="preserve">Subdirección para la identificación, caracterización e integración  </t>
  </si>
  <si>
    <t xml:space="preserve"> Prevención y atención del consumo de SPA - Decreto 691 de 2011</t>
  </si>
  <si>
    <t xml:space="preserve">Atender con enfoque diferencial y de manera flexible a 15.000 niñas, niños y adolescentes del distrito en riesgo de trabajo infantil y violencias sexuales; y migrantes en riesgo de vulneración de sus derechos.
</t>
  </si>
  <si>
    <t xml:space="preserve">Gestión de la información estadística </t>
  </si>
  <si>
    <t xml:space="preserve">Planeación estratégica </t>
  </si>
  <si>
    <t xml:space="preserve">7733. Fortalecimiento  Institucional Para Una  Gestión Pública Efectiva Y Transparente En La  Ciudad De Bogotá
</t>
  </si>
  <si>
    <t xml:space="preserve">Beneficiar a 15.000 mujeres gestantes,  lactantes y niños menores  de 2 años con un apoyo  alimentario articulado a la  estrategia de nutrición,  alimentación y salud  basada en "1.000 días de  oportunidades para la vida”
</t>
  </si>
  <si>
    <t>Plan Institucional de Gestión Ambiental</t>
  </si>
  <si>
    <t xml:space="preserve"> Subdirección Local Rafael Uribe Uribe </t>
  </si>
  <si>
    <t xml:space="preserve">N/A </t>
  </si>
  <si>
    <t>Atender integralmente al 100% de niñas y niños en ubicación institucional, generando procesos de fortalecimiento de sus familias para la garantía de sus derechos y para el reintegro familiar.</t>
  </si>
  <si>
    <t xml:space="preserve">Gestión del conocimiento y la innovación </t>
  </si>
  <si>
    <t xml:space="preserve">Comunicación estratégica </t>
  </si>
  <si>
    <t xml:space="preserve">7741. Fortalecimiento De La Gestión De La Información Y El Conocimiento Con  Enfoque Participativo Y Territorial
</t>
  </si>
  <si>
    <t xml:space="preserve">Beneficiar a 4.500  hogares mediante  apoyos económicos
</t>
  </si>
  <si>
    <t>Plan de ajuste y sostenibilidad MIPG</t>
  </si>
  <si>
    <t xml:space="preserve"> Subdirección Local Santa Fe - La Candelaria </t>
  </si>
  <si>
    <t>Beneficiar a 15.000 mujeres gestantes, lactantes y niños menores de 2 años con servicios nutricionales, con énfasis en los mil días de oportunidades para la vida</t>
  </si>
  <si>
    <t xml:space="preserve">Componente Ambiental </t>
  </si>
  <si>
    <t xml:space="preserve">Tecnologías de la información </t>
  </si>
  <si>
    <t xml:space="preserve">7564. Mejoramiento de la  capacidad de respuesta institucional de las  Comisarías de Familia en  Bogotá
</t>
  </si>
  <si>
    <t xml:space="preserve">Beneficiar al 100% de personas programadas mediante raciones de comida caliente en comedores comunitarios.
</t>
  </si>
  <si>
    <t xml:space="preserve">OTRO </t>
  </si>
  <si>
    <t xml:space="preserve"> Subdirección Local Usme- Suma Paz </t>
  </si>
  <si>
    <t>Beneficiar a 4.500 familias en situación de pobreza, vulnerabilidad y/o fragilidad social a través de una estrategia de inclusión social y de apoyos económicos, dirigidos a garantizar el acceso y consumo de alimentos, que favorezcan hábitos de vida saludable.</t>
  </si>
  <si>
    <t xml:space="preserve">Gestión del conocimiento </t>
  </si>
  <si>
    <t xml:space="preserve"> Entregar el 100%  de ayudas humanitarias dirigidas a atender  emergencias sociales
</t>
  </si>
  <si>
    <t xml:space="preserve"> Subdirección Local Puente Aranda- Antonio Nariño </t>
  </si>
  <si>
    <t>Contribuir a la construcción de la memoria, la convivencia y la reconciliación en el marco del acuerdo de paz, a través de la atención de 8.300 niños, niñas y adolescentes víctimas y afectados por el conflicto armado, desde un enfoque territorial.</t>
  </si>
  <si>
    <t xml:space="preserve">Implementar 2  comedores móviles  para la entrega de
comida caliente
</t>
  </si>
  <si>
    <t xml:space="preserve"> Subdirección Local Fontibón </t>
  </si>
  <si>
    <t>Dinamizar la creación de redes de cuidado comunitario en las 20 localidades entre las personas mayores y actores del territorio que promuevan la asociación, el acompañamiento, la vinculación a procesos de arte, cultura, recreación, deporte y hábitos de vida saludable y la disminución de la exclusión por razones de edad a través de estrategias móviles en la ciudad.</t>
  </si>
  <si>
    <t xml:space="preserve"> Beneficiar al 100%  de personas programadas con la entrega de  los apoyos  alimentarios   mediante Bonos  canjeables por alimentos  y apoyos en  especie.
</t>
  </si>
  <si>
    <t xml:space="preserve"> Subdirección Local Suba </t>
  </si>
  <si>
    <t>Entregar el 100% de apoyos alimentarios a través de los comedores comunitarios en sus diferentes modalidades,  teniendo en cuenta las necesidades de los territorios y poblaciones</t>
  </si>
  <si>
    <t>Entregar el 100%  de kits alimentarios  humanitarios  programados para  atender necesidades  poblacionales  territoriales</t>
  </si>
  <si>
    <t xml:space="preserve">  Subdirección Local Barrios Unidos - Teusaquillo </t>
  </si>
  <si>
    <t>Entregar el 100% de los apoyos alimentarios requeridos por la población beneficiaria de los servicios sociales de integración social</t>
  </si>
  <si>
    <t xml:space="preserve">Fortalecer las  capacidades de 1.200 profesionales vinculados a la prestación de los  servicios sociales de la  Secretaría, en acciones de  vigilancia nutricional
</t>
  </si>
  <si>
    <t xml:space="preserve">  Subdirección Local San Cristóbal </t>
  </si>
  <si>
    <t>Formular, implementar y realizar seguimiento a una (1) estrategia de inclusión social, que contribuya a la transformación de las realidades de los beneficiarios de los servicios sociales y mejorar su calidad de vida,  reconociendo las diferentes formas de organización social, comunitaria y productiva de los territorios, en el marco de la Política Pública de Seguridad Alimentaria y Nutrición para Bogotá 2019-2031, del Sistema Distrital de Cuidado.</t>
  </si>
  <si>
    <t xml:space="preserve">Orientar a 36.000  personas frente a la promoción de estilos de
vida saludable con énfasis  alimentación, nutrición y  actividad física
</t>
  </si>
  <si>
    <t xml:space="preserve"> Subdirección Local Los Mártires </t>
  </si>
  <si>
    <t>Formular, implementar, monitorear y evaluar un Plan Distrital de Prevención Integral de las Violencias contra las niñas, los niños, adolescentes, mujeres y personas mayores, de carácter interinstitucional e intersectorial con enfoque de derechos, diferen</t>
  </si>
  <si>
    <t xml:space="preserve">Diseñar una estrategia en territorios cuidadores
</t>
  </si>
  <si>
    <t xml:space="preserve"> Subdirección Local Usaquén </t>
  </si>
  <si>
    <t>Implementar una (1) estrategia territorial para cuidadores y cuidadoras de personas con discapacidad, que contribuya al reconocimiento socioeconómico y redistribución de roles en el marco del Sistema Distrital de Cuidado.</t>
  </si>
  <si>
    <t xml:space="preserve">Caracterizar 412 territorios  cuidadores 
</t>
  </si>
  <si>
    <t xml:space="preserve"> Subdirección Local Ciudad Bolívar </t>
  </si>
  <si>
    <t>Incrementar en 30% la atención de las personas  con discapacidad en Bogotá, mediante procesos de articulación intersectorial, con mayor capacidad de respuesta integral teniendo en cuenta el contexto social  e implementar el registro distrital de cuidador</t>
  </si>
  <si>
    <t xml:space="preserve">Atender a  106680 personas: Emergencia natural y Gestión del riesgo 
</t>
  </si>
  <si>
    <t xml:space="preserve">  Subdirección Local Chapinero </t>
  </si>
  <si>
    <t>Incrementar en 40% los procesos de inclusión educativa y productiva de las personas   con discapacidad, sus cuidadores y cuidadoras.</t>
  </si>
  <si>
    <t xml:space="preserve">Fortalecer 20 redes comunitarias de cuidado y gestión del riesgo en las localidades
</t>
  </si>
  <si>
    <t xml:space="preserve"> Subdirección Local Kennedy </t>
  </si>
  <si>
    <t>Incrementar en un 57% la participación de personas mayores en procesos que fortalezcan su autonomía, el desarrollo de sus capacidades, el cuidado, el reentrenamiento laboral para la generación de ingresos y la integración a la vida de la ciudad a través de la ampliación, cualificación e innovación en los servicios sociales con enfoque diferencial acorde a las necesidades de la población.</t>
  </si>
  <si>
    <t xml:space="preserve">Atender integralmente al 100%  de niñas, niños y adolescentes en centros proteger
</t>
  </si>
  <si>
    <t xml:space="preserve"> Subdirección Local Bosa </t>
  </si>
  <si>
    <t>Incrementar progresivamente en un 60% el valor de los apoyos económicos y ampliar los cupos para personas mayores contribuyendo a mejorar su calidad de vida e incrementar su autonomía en el entorno familiar y social</t>
  </si>
  <si>
    <t xml:space="preserve">Implementar un Plan Distrital de Prevención Integral de las Violencias contra las niñas, los niños, adolescentes, mujeres y personas mayores
</t>
  </si>
  <si>
    <t xml:space="preserve"> Subdirección Local Engativá </t>
  </si>
  <si>
    <t>Optimizar el 100% de la red de unidades operativas para la prestación de servicios sociales, a través de la construcción, restitución, mantenimiento, adecuación o habilitación de inmuebles para atención especial en respuesta a situaciones de impacto poblacional diferencial,  en el marco de la implementación del Sistema Distrital de Cuidado.</t>
  </si>
  <si>
    <t xml:space="preserve">Implementar un Plan de acción para coordinar la implementación y el seguimiento de la PPPF. 
</t>
  </si>
  <si>
    <t xml:space="preserve"> Subdirección Local Tunjuelito </t>
  </si>
  <si>
    <t>Promover en las 20 localidades una estrategia de territorios cuidadores a partir de la identificación y caracterización de las acciones para la respuesta a emergencias sociales, sanitarias, naturales, antrópicas y de vulnerabilidad inminente.</t>
  </si>
  <si>
    <t xml:space="preserve">Formar e informar a 70,000 niño, niñas adolescentes y sus familias en  derechos sexuales y reproductivos 
</t>
  </si>
  <si>
    <t xml:space="preserve">Dirección Poblacional </t>
  </si>
  <si>
    <t>Suministrar el 100% de apoyos humanitarios, impulsando las compras locales y el consumo sostenible, teniendo en cuenta las necesidades territoriales y poblacionales diferenciales.</t>
  </si>
  <si>
    <t xml:space="preserve">Fortalecer las capacidades de 10.000 agentes de cambio social, servidores públicos y contratistas
</t>
  </si>
  <si>
    <t xml:space="preserve">Subdirección para la infancia </t>
  </si>
  <si>
    <t>Fortalecer el 100% de las Comisarías de Familia en su estructura organizacional y su capacidad operativa, humana y tecnológica, para garantizar a las víctimas de violencia intrafamiliar el oportuno acceso a la justicia y la garantía integral de sus derecho</t>
  </si>
  <si>
    <t xml:space="preserve">Implementar un plan de acción intra e interinstitucional para la promoción de los derechos sexuales y derechos reproductivos de niñas, niños, adolescentes y jóvenes 
</t>
  </si>
  <si>
    <t xml:space="preserve">Subdirección para la juventud </t>
  </si>
  <si>
    <t>Aumentar 5 puntos en la calificación del índice distrital de servicio a la ciudadanía, de la Secretaría Distrital de Integración Social</t>
  </si>
  <si>
    <t xml:space="preserve">Desarrollar una estrategia de comunicación para la prevención de la maternidad y la paternidad temprana,  embarazo en niñas menores de 14 años y la violencia sexual contra niñas, niños, adolescentes y jóvenes 
</t>
  </si>
  <si>
    <t xml:space="preserve">Subdirección para la adultez </t>
  </si>
  <si>
    <t>Aumentar en un 43% la inspección y vigilancia en los servicios y programas prestados por la Secretaria Distrital de Integración Social que cuentan con estándares de calidad</t>
  </si>
  <si>
    <t xml:space="preserve">Implementar un  modelo de inclusión  social que permita la
vinculación de  personas de los  sectores LGBTI en  vulnerabilidad social  a la oferta de  servicios sociales de  la SDIS
</t>
  </si>
  <si>
    <t xml:space="preserve">Subdirección para la vejez </t>
  </si>
  <si>
    <t>Garantizar  la eficiencia  y la eficacia  ambiental, logística, operativa y de gestión documental de la entidad, para la oportuna prestación de los servicios sociales incluyendo componentes que demanden la reformulación de los programas.</t>
  </si>
  <si>
    <t xml:space="preserve">Apoyar a  7.164  personas de los  sectores LGBTI  identificadas en  vulnerabilidad con  apoyos económicos  para la ampliación
de capacidades
</t>
  </si>
  <si>
    <t xml:space="preserve">Subdirección para la Familia </t>
  </si>
  <si>
    <t>Implementar el 100% del plan de acción de la política pública de gestión integral del talento humano en la prestación de los servicios sociales con énfasis en los componentes de trabajo decente y digno garantizando las condiciones de protección y prevención en materia de seguridad y salud en el trabajo.</t>
  </si>
  <si>
    <t xml:space="preserve">Implementar un  plan de acción para  la transversalización  de la PPLGBTI desde el sector social
</t>
  </si>
  <si>
    <t>Subdirección para los asuntos LGTB</t>
  </si>
  <si>
    <t>Fortalecer procesos territoriales en las 20 localidades, a partir de la Estrategia Territorial Social - ETIS, vinculando instancias de participación local,   formas organizativas solidarias y comunitarias de la ciudadanía.</t>
  </si>
  <si>
    <t xml:space="preserve">Poner en  funcionamiento dos centros comunitarios para la  atención de  personas de los  sectores LGBTI en  los territorios  priorizados
</t>
  </si>
  <si>
    <t xml:space="preserve">Dirección de Nutrición y abastecimiento </t>
  </si>
  <si>
    <t>Implementar (1) una estrategia de innovación social que permita la construcción de acciones transectoriales para aprender y responder a las necesidades emergentes de los territorios de Bogotá y de ésta con la Región Central</t>
  </si>
  <si>
    <t xml:space="preserve"> Brindar atención a 16.000 personas de  los sectores LGBTI,  sus familias y redes de apoyo a los  servicios sociales de  la Subdirección para  asuntos LGBTI y  demás servicios de  la SDIS
</t>
  </si>
  <si>
    <t xml:space="preserve">Subdirección de nutrición </t>
  </si>
  <si>
    <t>Diseñar e implementar una estrategia de focalización ajustada a las realidades poblacionales y territoriales en el marco de la Estrategia Territorial Integral Social - ETIS.</t>
  </si>
  <si>
    <t xml:space="preserve">Implementar  una (1) estrategia  territorial para el desarrollo de
procesos de  prevención y  atención a la  población en  riesgo de habitar  en calle.
</t>
  </si>
  <si>
    <t xml:space="preserve">Sub dirección de abastecimiento </t>
  </si>
  <si>
    <t>Diseñar e implementar una solución tecnológica que facilite la participación de la ciudadanía en la gestión y oferta institucional</t>
  </si>
  <si>
    <t xml:space="preserve">Implementar una (1) estrategia  de abordaje  comunitaria del  fenómeno de  habitabilidad en  calle dirigida al  mejoramiento de  la convivencia  ciudadana
</t>
  </si>
  <si>
    <t xml:space="preserve">Despacho </t>
  </si>
  <si>
    <t xml:space="preserve">Realizar 17.000  atenciones a  ciudadanos y  ciudadanas  habitantes de calle a través de la  estrategia móvil  de abordaje en  calle
</t>
  </si>
  <si>
    <t xml:space="preserve">Atender 9795  ciudadanas y  ciudadanos en riesgo y  habitantes de
calle mediante la mitigación de  riesgos y daños  asociados al  fenómeno de  habitabilidad en  calle.
</t>
  </si>
  <si>
    <t xml:space="preserve">Desarrollar un (1) estrategia de  seguimiento y  monitoreo de las
acciones que contribuyen con la  implementación y  articulación de la  Política Pública  Distrital para la  Habitabilidad en  Calle.
</t>
  </si>
  <si>
    <t xml:space="preserve">Identificar el 100% de los territorios a intervenir con la estrategia, las dinámicas de segregación socio espacial 
</t>
  </si>
  <si>
    <t xml:space="preserve">Acompañar 22.720  hogares pobres o en  pobreza emergente
</t>
  </si>
  <si>
    <t xml:space="preserve">Monitorear la movilidad social 15.000 hogares pobres o en pobreza emergente acompañados a través  de la estrategia contra  la pobreza
</t>
  </si>
  <si>
    <t>Apoyar la reactivación económica de 4000 personas adultas y sus familias con pobreza oculta, vulnerabilidad, fragilidad social o afectados por emergencia sanitaria , identificadas en la estrategia.</t>
  </si>
  <si>
    <t xml:space="preserve">Ofertar 92.500 cupos para  personas mayores  en el servicio de  apoyos económicos,  proporcionándoles  un ingreso  económico para  mejorar su  autonomía y calidad  de vida
</t>
  </si>
  <si>
    <t xml:space="preserve">Vincular 38.300 personas mayores a  procesos  ocupacionales y de  participación social  que contribuyan  con la realización de  su proyecto de vida  a través de la  atención integral
</t>
  </si>
  <si>
    <t>Atender 2800 personas mayores en servicios de cuidado integral y protección en modalidad institucionalizada</t>
  </si>
  <si>
    <t xml:space="preserve"> Atender 940 personas mayores en procesos de autocuidado y dignificación a través de servicios de cuidado transitorio (día-noche)</t>
  </si>
  <si>
    <t>Dinamizar en 20  localidades de  Bogotá redes de cuidado  comunitario entre las personas  mayores y actores del territorio con la participación de  5000 personas</t>
  </si>
  <si>
    <t xml:space="preserve">Implementar el  100% de acciones  del Plan de Acción
de la PPSEV
</t>
  </si>
  <si>
    <t xml:space="preserve">Realizar 3 estudios que aporten las bases para la re - formulación de la Política Pública Social para el Envejecimiento y la Vejez
</t>
  </si>
  <si>
    <t xml:space="preserve">Atender 10.000 cuidadores-as en la estrategia territorial, para cuidadores y cuidadoras de personas con discapacidad, que contribuya al reconocimiento socioeconómico y redistribución de roles en el marco del Sistema Distrital de Cuidado
</t>
  </si>
  <si>
    <t xml:space="preserve">Atender 4.275 personas con discapacidad, sus familias y cuidadores-as, en los servicios sociales a cargo del proyecto, a través de procesos de articulación transectoriales. .
</t>
  </si>
  <si>
    <t xml:space="preserve">Brindar a 3.200 personas con discapacidad, sus familias y cuidadores-as apoyo en el desarrollo de sus competencias  orientadas a la inclusión social, en el marco de una articulación transectoriales
</t>
  </si>
  <si>
    <t>Contribuir en una (1)  Política Pública de  Discapacidad en el  Distrito Capital, en su reformulación e  implementación  mediante el desarrollo  de acciones  intersecciones con  otras políticas públicas  para favorecer la  inclusión de las  personas con  discapacidad, sus  cuidadoras y  cuidadores</t>
  </si>
  <si>
    <t xml:space="preserve">Incrementar  a 2.561 personas con discapacidad, sus familias y cuidadores-as en procesos de inclusión en los entornos educativo y productivo con enfoque territorial y diferencial, en el marco de una articulación transectoriales
</t>
  </si>
  <si>
    <t xml:space="preserve">Construir 3 centros día  para la  atención al  adulto mayor  que cumplan  con la  normatividad  vigente.
</t>
  </si>
  <si>
    <t xml:space="preserve">Construir 1  Centro de  Protección  para Adulto  Mayor que  cumpla la  normatividad  vigente entre  2020 y 2024
</t>
  </si>
  <si>
    <t>Completar  la construcción  de 6 jardines  infantiles de  acuerdo a la  normatividad  vigente para  niñas y niños  de 0 a 3 años</t>
  </si>
  <si>
    <t xml:space="preserve">Construir 1 Centro de  Protección del  adulto mayor y  habitante de  calle para  población  vulnerable  entre 2020 y
2024
</t>
  </si>
  <si>
    <t xml:space="preserve">Reforzar y/o restituir 6  equipamientos  administrados  por la SDIS  para la  prestación de  los servicios  sociales.
</t>
  </si>
  <si>
    <t xml:space="preserve">Adecuar el 100%  de los inmuebles  solicitados para  atención transitoria  o permanente con ocasión a  situaciones de  impacto poblacional  debido a  emergencias  sanitarias o sociales
</t>
  </si>
  <si>
    <t xml:space="preserve">Realizar  mantenimiento al  menos al 60% de los  equipamientos de SDIS.
</t>
  </si>
  <si>
    <t>Atender el 100%  de solicitudes de  viabilidades de equipamientos para  garantizar  infraestructura en condiciones adecuadas y seguras</t>
  </si>
  <si>
    <t xml:space="preserve">Realizar el  saneamiento jurídico y urbanístico, de 10  predios  administrados por  la SDIS.
</t>
  </si>
  <si>
    <t xml:space="preserve">Avanzar en el 100% en la etapa de Preconstrucción para Centros de Protección para población Vulnerable
</t>
  </si>
  <si>
    <t xml:space="preserve">Avanzar en el 100% de etapa de Preconstrucción para el reforzamiento estructural y/o restitución de equipamientos administrados por la SDIS
</t>
  </si>
  <si>
    <t>Diseñar e implementar una (1) estrategia territorial integral social - ETIS , para la gestión del territorio con el involucramiento de sus actores institucionales, sociales y comunitarios .</t>
  </si>
  <si>
    <t>Fortalecer técnica y/o financieramente 100 procesos territoriales y organizaciones sociales.</t>
  </si>
  <si>
    <t xml:space="preserve">Diseñar e implementar una (1) estrategia de innovación social </t>
  </si>
  <si>
    <t xml:space="preserve">Asistir 20 alcaldías locales en los procesos de formulación, implementación y seguimiento de los proyectos de inversión - Fondos de desarrollo Local </t>
  </si>
  <si>
    <t>Realizar 280.000 atenciones a personas por medio del servicio social Centro de Desarrollo comunitario.</t>
  </si>
  <si>
    <t xml:space="preserve">Implementar  el 100 por  ciento de las  soluciones en  materia de
servicios logísticos para  la atención  eficiente y  oportuna de las  necesidades  operativas de la  Entidad
</t>
  </si>
  <si>
    <t xml:space="preserve">Implementar  el 48 por ciento  del Subsistema Interno de
Gestión  Documental y  Archivo
</t>
  </si>
  <si>
    <t xml:space="preserve">Gestionar la implementación  del 100 por  ciento de los  lineamientos  Ambientales en  las Unidades  Operativas  activas de la  Entidad
</t>
  </si>
  <si>
    <t xml:space="preserve">Contar con el  100 por ciento  del Recurso  Humano acorde
a las   necesidades de  la Entidad
</t>
  </si>
  <si>
    <t xml:space="preserve">Realizar 1  Proceso de  Rediseño  Institucional  para ajustar la
estructura  organizacional y la planta de personal a las  necesidades de  la SDIS
</t>
  </si>
  <si>
    <t xml:space="preserve">Implementar  el 100 por  ciento del plan  de acción del  Subsistema de  Seguridad y  Salud en el  Trabajo
</t>
  </si>
  <si>
    <t xml:space="preserve">Implementar el 100 por  ciento del plan  de acción de la  política pública  de gestión y  desarrollo  integral del  Talento Humano  en la SDIS
</t>
  </si>
  <si>
    <t>Aumentar el 43% la  inspección y vigilancia en los servicios y
programas prestados  por la Secretaria  Distrital de  Integración Social que  cuentan con  estándares de calidad</t>
  </si>
  <si>
    <t xml:space="preserve">Gestionar el 100% de las peticiones  ciudadanas allegadas  a través de los canales  de interacción  dispuestos por la SDIS  y cargadas en Bogotá  te escucha.
</t>
  </si>
  <si>
    <t xml:space="preserve">Implementar el  100% de las acciones  correspondientes al  plan de acción de la Política Pública de  Transparencia  asociadas a la  Secretaría Distrital de  Integración Social.
</t>
  </si>
  <si>
    <t xml:space="preserve">Realizar el análisis de la gestión al 100%  de las políticas  públicas que lidera la  SDIS.
</t>
  </si>
  <si>
    <t xml:space="preserve">Modernizar y  mantener el 100% de la Infraestructura  tecnológica de la  Entidad para  garantizar la  operación de la  Secretaría
</t>
  </si>
  <si>
    <t xml:space="preserve">Actualizar y  mantener el 100%  de los sistemas de  información de la entidad para  contar con  información  accesible,  confiable y  oportuna
</t>
  </si>
  <si>
    <t xml:space="preserve">Construir 1  estrategia de  gestión del conocimiento y la  información
</t>
  </si>
  <si>
    <t xml:space="preserve"> Formular e  implementar 1  estrategia de focalización en el  marco de la  Estrategia  Territorial Integral  Social - ETIS.
</t>
  </si>
  <si>
    <t xml:space="preserve">Asesorar  técnicamente al  100% de las áreas  en la formulación y  seguimiento de las  políticas públicas, planes,  programas,  proyectos y gasto  público
</t>
  </si>
  <si>
    <t>Cumplir el 100% del programa  implementación y  sostenibilidad del  sistema de gestión  de la Secretaría  Distrital de  Integración Social</t>
  </si>
  <si>
    <t xml:space="preserve">Formular o actualizar 9  estándares de  calidad de los  servicios  sociales de la  Entidad
</t>
  </si>
  <si>
    <t xml:space="preserve">Implementar el  100% de la  política de comunicaciones  institucional
</t>
  </si>
  <si>
    <t>Implementar un plan de  acción para el fortalecimiento  de las Comisarias de Familia  en la atención integral para el acceso a la justicia y la  garantía de derechos frente a  la violencia intrafamiliar</t>
  </si>
  <si>
    <t>Atender oportunamente el  100% de las víctimas de  violencia intrafamiliar</t>
  </si>
  <si>
    <t>PROCESO PLANEACIÓN ESTRATÉGICA
FORMATO FORMULACIÓN Y SEGUIMIENTO DEL PLAN DE ACCIÓN INSTITUCIONAL INTEGRADO</t>
  </si>
  <si>
    <t xml:space="preserve">Código: FOR-PE-001 </t>
  </si>
  <si>
    <t>Versión: 2</t>
  </si>
  <si>
    <t>Fecha: Memo I2020031566 - 17/11/2020</t>
  </si>
  <si>
    <t>Página: 1 de 2</t>
  </si>
  <si>
    <t>ENTIDAD:</t>
  </si>
  <si>
    <t>Secretaría Distrital de Integración Social</t>
  </si>
  <si>
    <t>MISIÓN:</t>
  </si>
  <si>
    <t>La Secretaría Distrital de Integración Social, es una entidad pública de nivel central de la ciudad de Bogotá, líder del sector social, responsable de la formulación e implementación de políticas públicas poblacionales orientadas al ejercicio de derechos, ofrece servicios sociales y promueve de forma articulada, la inclusión social, el desarrollo de capacidades y la mejora en la calidad de vida de la población en mayor condición de vulnerabilidad, con un enfoque territorial.</t>
  </si>
  <si>
    <t>VISIÓN:</t>
  </si>
  <si>
    <t xml:space="preserve">La Secretaría Distrital de Integración Social, será en el 2030 una entidad líder y un referente en política poblacional y en la promoción de derechos, a nivel nacional, por contribuir a la inclusión social, al desarrollo de capacidades y a la innovación en la prestación de servicios de alta calidad, a través de un talento humano calificado, cercano a la ciudadanía y con un modelo de gestión flexible a las dinámicas del territorio. Lo anterior para alcanzar un Bogotá equitativa, con oportunidades y mejor para todos. </t>
  </si>
  <si>
    <t>PLAN DE DESARROLLO Y PLAN  ESTRATÉGICO SECTORIAL</t>
  </si>
  <si>
    <t>PLAN ESTARTÉGICO INSTITUCIONAL</t>
  </si>
  <si>
    <t xml:space="preserve">PLAN DE ACCIÓN INSTITUCIONAL VIGENCIA: </t>
  </si>
  <si>
    <t xml:space="preserve">IDENTIFICACIÓN </t>
  </si>
  <si>
    <t xml:space="preserve">FORMULACIÓN </t>
  </si>
  <si>
    <t>Programación de la meta</t>
  </si>
  <si>
    <t>I seguimiento ( enero a marzo)</t>
  </si>
  <si>
    <t>Columna1</t>
  </si>
  <si>
    <t>Columna2</t>
  </si>
  <si>
    <t>II seguimiento ( abril a junio)</t>
  </si>
  <si>
    <t>Columna3</t>
  </si>
  <si>
    <t>Columna4</t>
  </si>
  <si>
    <t>III seguimiento ( julio a septiembre)</t>
  </si>
  <si>
    <t>IV seguimiento ( octubre a diciembre)</t>
  </si>
  <si>
    <t>Consolidado año</t>
  </si>
  <si>
    <t>Objetivo estratégico 2020-2024</t>
  </si>
  <si>
    <t>Estrategias</t>
  </si>
  <si>
    <t>Metas 2020-2024</t>
  </si>
  <si>
    <t>Proyecto de inversión</t>
  </si>
  <si>
    <t>Actividad</t>
  </si>
  <si>
    <t>N° Producto</t>
  </si>
  <si>
    <t>Producto</t>
  </si>
  <si>
    <t>Meta producto</t>
  </si>
  <si>
    <t>Tipo de Meta</t>
  </si>
  <si>
    <t>Nombre del Indicador de la meta</t>
  </si>
  <si>
    <t>Fórmula del indicador</t>
  </si>
  <si>
    <t>Descripción del cálculo para reporte de avance del indicador</t>
  </si>
  <si>
    <t>Fecha Inicio
DD/MM/AAAA</t>
  </si>
  <si>
    <t>Fecha Finalización
DD/MM/AAAA</t>
  </si>
  <si>
    <t xml:space="preserve">I Trimestre </t>
  </si>
  <si>
    <t>Evidencias programadas</t>
  </si>
  <si>
    <t xml:space="preserve">II Trimestre </t>
  </si>
  <si>
    <t>Evidencias programadas2</t>
  </si>
  <si>
    <t xml:space="preserve">III Trimestre </t>
  </si>
  <si>
    <t>Evidencias programadas3</t>
  </si>
  <si>
    <t xml:space="preserve">IV Trimestre </t>
  </si>
  <si>
    <t>Evidencias programadas4</t>
  </si>
  <si>
    <t>Avance meta</t>
  </si>
  <si>
    <t>Porcentaje de avance</t>
  </si>
  <si>
    <t>Avance cualitativo</t>
  </si>
  <si>
    <t>Avance meta5</t>
  </si>
  <si>
    <t>Porcentaje de avance6</t>
  </si>
  <si>
    <t>Avance cualitativo7</t>
  </si>
  <si>
    <t>Avance meta8</t>
  </si>
  <si>
    <t>Porcentaje de avance9</t>
  </si>
  <si>
    <t>Avance cualitativo10</t>
  </si>
  <si>
    <t>Avance meta11</t>
  </si>
  <si>
    <t>Porcentaje de avance12</t>
  </si>
  <si>
    <t>Avance cualitativo13</t>
  </si>
  <si>
    <t>Programado meta</t>
  </si>
  <si>
    <t>No aplica</t>
  </si>
  <si>
    <t>3. Fortalecer el desempeño del sector social, enmarcado en la transformación de los servicios sociales, el desarrollo del recurso humano, la infraestructura, la tecnología, la gestión de conocimiento, la innovación, la transparencia, y  control, con el fin de optimizar la capacidad organizacional para la rectoría de la política  social y la prestación de servicios sociales.</t>
  </si>
  <si>
    <t>Cumplir el 100% de las actividades programadas en los planes de trabajo definidos</t>
  </si>
  <si>
    <t>4. Adelantar un proceso de modernización y mejora del desempeño institucional, garantizando la transparencia, integridad y seguimiento y control, que incluya el rediseño de la estructura organizacional, la reestructuración del proceso de contratación y el desarrollo de una estrategia de retroalimentación y evaluación de la entidad en territorio</t>
  </si>
  <si>
    <t>A través de la implementación de las políticas de gestión y desempeño, transparencia y control interno , las cuales  contribuyen al proceso de modernización institucional</t>
  </si>
  <si>
    <t>Fortalecimiento institucional y simplificación de procesos</t>
  </si>
  <si>
    <t>Gestión del Sistema Integrado - SIG</t>
  </si>
  <si>
    <t>Funcionamiento</t>
  </si>
  <si>
    <t>Realizar informe que incluya reportes de los siguientes temas: 
1. Control de documentos 
2. Autoevaluaciones de procedimientos
3. Trámite indicadores
4. Riesgos de gestión y/o de corrupción
5. Reunión mensual ordinaria, inducciones y socializaciones
6. Acciones de mejora</t>
  </si>
  <si>
    <t>Informe de actividades de implementación  del sistema de gestión en el marco del proceso Prestación de Servicios Sociales para la Inclusión Social</t>
  </si>
  <si>
    <t>Tres (3) informes de implementación del sistema de gestión</t>
  </si>
  <si>
    <t>Suma</t>
  </si>
  <si>
    <t>Informes implementación del sistema de gestión elaborados</t>
  </si>
  <si>
    <t>N° de informes de implementación del sistema de gestión elaborados/N° de informes de implementación del sistema de gestión  programados</t>
  </si>
  <si>
    <t>El cálculo corresponderá al número de informes entregados de acuerdo con la programación</t>
  </si>
  <si>
    <t xml:space="preserve">
Informe de implementación del sistema de gestión</t>
  </si>
  <si>
    <t>Dirección Territorial</t>
  </si>
  <si>
    <t>Se presenta informe de implementación del sistema de gestión con reporte de control de documentos, autoevaluaciones de procedimientos, trámite de indicadores, riesgos de gestión y corrupción, reunión mensual ordinaria, inducciones y seguimiento a acciones de mejora en el marco del proceso Prestación de Servicios Sociales para la Inclusión Social</t>
  </si>
  <si>
    <t>Meta 15, 21, 46, 63, 411, 545 y 546</t>
  </si>
  <si>
    <t>Implementación de las herramientas de Política Social tanto la ETIS como la tropa social</t>
  </si>
  <si>
    <t>Meta 1, 9,15, 33, 34, 39, 43</t>
  </si>
  <si>
    <t xml:space="preserve">
Seguimiento y evaluación al desempeño institucional
Gestión presupuestal y eficiencia del gasto público</t>
  </si>
  <si>
    <t>Planeación estratégica</t>
  </si>
  <si>
    <t>Inversión</t>
  </si>
  <si>
    <t>7749, 7735, 7730 y 7768</t>
  </si>
  <si>
    <t>Todas las metas del 7749, 7735, 7730 y 7768</t>
  </si>
  <si>
    <t xml:space="preserve">1. Realizar mesas de trabajo Proyectos de Inversión
2. Consolidar la información para el  seguimiento a los proyectos de inversión 
3. Revisar formato de seguimiento SPI 
4. Radicar el informe de seguimiento a los proyectos SPI mediante memorando </t>
  </si>
  <si>
    <t xml:space="preserve">Informes de seguimiento de los proyectos de inversión liderados por la Dirección Territorial </t>
  </si>
  <si>
    <t xml:space="preserve"> Porcentaje de avance de los informes de seguimiento de los 4 proyectos de inversión de la Dirección Territorial</t>
  </si>
  <si>
    <t>constante</t>
  </si>
  <si>
    <t xml:space="preserve">Porcentaje de avance de los informes de seguimiento a los 4 proyectos de inversión de la Dirección Territorial radicados ante la SDES
</t>
  </si>
  <si>
    <t>(Nº de Informes de seguimiento a los proyectos de inversión SPI de la Dirección Territorial radicados / No. De Informes de seguimiento a los proyectos de inversión programados por la SDES) * 100</t>
  </si>
  <si>
    <r>
      <t>El cálculo corresponderá al  porcentaje</t>
    </r>
    <r>
      <rPr>
        <sz val="10"/>
        <color rgb="FFFF0000"/>
        <rFont val="Arial"/>
        <family val="2"/>
      </rPr>
      <t xml:space="preserve"> </t>
    </r>
    <r>
      <rPr>
        <sz val="10"/>
        <rFont val="Arial"/>
        <family val="2"/>
      </rPr>
      <t>de informes entregados de acuerdo con la programación</t>
    </r>
  </si>
  <si>
    <t>Oficios de radicación de los informes de seguimeinto SPI de los 4 proyectos de inversión de la Dirección Territorial</t>
  </si>
  <si>
    <t>Se realiza la radicación de los SPI de los 4 proyectos de inversión  de la Dirección Territorial con fecha de entrega de enero a febrero y de enero a marzo 2021según lo programado y orientaciones dades por la DADE</t>
  </si>
  <si>
    <t xml:space="preserve">Se realiza la radicación de los SPI de los 4 proyectos de inversión de la Dirección Territorial referenes a (de enero a abril; enero a mayo y enero a junio), según lo programado y orientaciones DADE. </t>
  </si>
  <si>
    <t>1. Contribuir a la reducción de la feminización de la pobreza, aportando en la implementación del Sistema Distrital de Cuidado con la innovación de los servicios sociales, para construir territorios cuidadores y protectores promoviendo la movilidad social de la población en vulnerabilidad y fragilidad social</t>
  </si>
  <si>
    <t>Armonizar los servicios sociales prestados por el sector social al sistema distrital de cuidado</t>
  </si>
  <si>
    <t>1. Fortalecer la territorialización de políticas, programas, proyectos y acciones en lo local a partir de la estrategia territorial integral social (ETIS) y la tropa social como herramientas de política social en el Distrito capital que reconozca y fortalezca las dinámicas de los hogares, comunidades y territorios, apuntando a la construcción de respuestas transectoriales, integradoras e innovadoras en el marco del sistema Distrital de cuidado, la garantía de derechos y la movilidad social.</t>
  </si>
  <si>
    <t>39.Diseñar e implementar una  estrategia de focalización  ajustada a las realidades poblacionales y territoriales en el  marco de la Estrategia Territorial  Integral Social - ETIS</t>
  </si>
  <si>
    <t>Gestión estratégica del talento humano
Gestión del conocimiento y la innovación</t>
  </si>
  <si>
    <t>Prestación de los servios sociales para la inclusión social</t>
  </si>
  <si>
    <t>1. Diseñar la estructura y contenidos de la escuela territorial
2. Definir cronograma y convocatoria de expositores
3. Realizar el cierre y reconocimiento a los participantes</t>
  </si>
  <si>
    <t>Diseñar e implementar una escuela territorial  de formación en enfoque territorial para servidores y contratistas de la SDIS</t>
  </si>
  <si>
    <t>Escuela de Formación con enfoque territorial diseñada e implementada</t>
  </si>
  <si>
    <t>Creciente acumulada</t>
  </si>
  <si>
    <t>Porcentaje de avance de una Escuela  de Formación con enfoque territorial diseñada e implementada</t>
  </si>
  <si>
    <t>No. de escuelas de formación con enfoque territorial</t>
  </si>
  <si>
    <t>El avance de cumplimiento corresponderá a las evidencias programadas para el periodo</t>
  </si>
  <si>
    <t>Estructura de diseño de la escuela</t>
  </si>
  <si>
    <t>Informe parcial de implementación de escuela</t>
  </si>
  <si>
    <t>Informe final de implementación de escuela</t>
  </si>
  <si>
    <t xml:space="preserve">Se realizó el diseño estructural de la Escuela Territorial de la Estrategia Integral Social - ETIS. 
El 10 marzo de 2021 inició la implementación de la escuela, logrando una participación de 767 servidores y servidores (68 de forma presencial y 700 virtual).  </t>
  </si>
  <si>
    <t>Se realiza el informe de implementación de la Escuela Territorial -  ETIS, reportando las cuatro sesiones desarrolladas durante el primer semestre, logros, dificultades y proyecciones. Se destaca la participación aproximada de 1200 asistentes en cada una de las sesiones</t>
  </si>
  <si>
    <t>2. Dar respuestas integradoras y transectoriales que conlleven al desarrollo de capacidades y la ampliación de las oportunidades de la ciudadanía, a partir de la estrategia territorial integral social para la gestión pública local y la territorialización de las políticas sociales.</t>
  </si>
  <si>
    <t>Diseñar e implementar una estrategia territorial integral social-ETIS, para la gestión del territorio con el involucramiento de sus actores institucionales, sociales y comunitarios</t>
  </si>
  <si>
    <t>Política de Transparencia, acceso a la información pública y lucha contra la corrupción.
Política de gestión del conocimiento y la innovación</t>
  </si>
  <si>
    <t>Comunicación estratégica</t>
  </si>
  <si>
    <t xml:space="preserve">Realizar informe que incluya reportes de los siguientes temas:
*Diseño y producción de piezas gráficas(aprobación)
*Publicación redes sociales de SDIS 
*Presencia de la Tropa Social en Twiter
*Desarrollo de contenido audiovisual para mover en redes
*Desarrollo de comunicados y Notas web que nos permitan amplificar las actividades que se realizan en la Dirección Territorial
*Procesos internos (capacitaciones, gestión del personal, reconocimientos, Escuela Territorial) 
*Visitas del director territorial al territorio </t>
  </si>
  <si>
    <t>Informes de actividades realizadas por el área de comunicaciones relacionado con las actividades a desarrollar</t>
  </si>
  <si>
    <t>Dos  (2) informes de actividades del área de comunicaciones</t>
  </si>
  <si>
    <t xml:space="preserve">Informes de actividades elaborados </t>
  </si>
  <si>
    <t>No. De informes de actividades elaborados/No. De informes de actividades elaborados programados</t>
  </si>
  <si>
    <t>Informe de actividades realizadas por el área de comunicaciones</t>
  </si>
  <si>
    <t>Getión Jurídica
Gestión presupuestal y eficiencia del gasto público</t>
  </si>
  <si>
    <t>Gestión Contractual
Gestión Jurídica</t>
  </si>
  <si>
    <t>Realizar informe que incluya reportes de los siguientes temas:
1. Seguimiento a los Proceso Contractuales  realizados por la Dirección Territorial.
2. Control de respuestas oportunas a entes de control.
3. Seguimiento a los Proceso Juridicos realizados por la Dirección Territorial.</t>
  </si>
  <si>
    <t xml:space="preserve">Informes ejecutivos de actividades realizadas por el area juridica relacionado con las activiades a desarrollar. </t>
  </si>
  <si>
    <t xml:space="preserve">Tres (3) informes de reporte de actividades realizadas por el area juridica relacionado con las activiades a desarrollar. </t>
  </si>
  <si>
    <t xml:space="preserve">Informes ejecutivos de actividades elaborados </t>
  </si>
  <si>
    <t>No. de informes de reporte de actividades realizadas por el área jurídicas elaborados/No. de informes de reporte de actividades realizadas por el área jurídicas programados</t>
  </si>
  <si>
    <t>31/12/2021</t>
  </si>
  <si>
    <t>Informe de actividades realizadas por el area juridica.</t>
  </si>
  <si>
    <t xml:space="preserve">Dirección Territorial </t>
  </si>
  <si>
    <t> </t>
  </si>
  <si>
    <t>Se presenta Informe donde se ve en detalle respuesta realizadas a los derechos de petición y sdqs, y la gestión que se realiza a nivel contractual en la Dirección Territorial.</t>
  </si>
  <si>
    <t>Gestión presupuestal y eficiencia del gasto público</t>
  </si>
  <si>
    <t>Gestión Contractual
Planeación Estratégica
Gestión financiera</t>
  </si>
  <si>
    <t>Realizar informe que incluya reportes de los siguientes temas:    
1. Seguimiento a los procesos finacieros de la Dirección Territoral.   
2.   Realizar el seguimeitno a los procesos contratuales talento humano de la Dirección Territorial.  
3. Seguimiento presupuestal a los proyectos de la Dirección Territorial.</t>
  </si>
  <si>
    <t>Informe Ejecutivo de actividades realizadas por el área financiera</t>
  </si>
  <si>
    <t>Tres (3) informes de reporte de actividades realizadas por el area financiera relacionado con las activivades a desarrollar.</t>
  </si>
  <si>
    <t>No. de informes de reporte de actividades realizadas por el área financiera elaborados/No. de informes de reporte de actividades realizadas por el área financiera programados</t>
  </si>
  <si>
    <t>Informe de actividades realizadas por el areá financiera.</t>
  </si>
  <si>
    <t xml:space="preserve">Informe de actividades realizadas por el areá fiannciera. </t>
  </si>
  <si>
    <t>Se presenta informe trimestral del corte abril - junio 2021, sobre el seguimiento a los procesos financieros, contractuales de recurso humano y presupuestal de los proyectos de inversión de la Dirección Territorial.</t>
  </si>
  <si>
    <t>Realizar informe que incluya reportes de los siguientes temas: 
1. Riesgos de gestión y/o corrupción
2. Inducciones y socializaciones
3. Informe de Recolección, Crítica y Digitación
4. Otras acciones realizadas
5. Seguimiento acciones de mejora</t>
  </si>
  <si>
    <r>
      <t>Informe</t>
    </r>
    <r>
      <rPr>
        <b/>
        <sz val="10"/>
        <rFont val="Arial"/>
        <family val="2"/>
      </rPr>
      <t xml:space="preserve"> </t>
    </r>
    <r>
      <rPr>
        <sz val="10"/>
        <rFont val="Arial"/>
        <family val="2"/>
      </rPr>
      <t>de actividades de implementación  del sistema de gestión en la dependencia</t>
    </r>
  </si>
  <si>
    <t>Tres (3) informes de implementación del sistema de gestión Usaquen</t>
  </si>
  <si>
    <t>Informes de implementación del sistema de gestión elaborados  Usaquen</t>
  </si>
  <si>
    <t>N° de informes de implementación del sistema de gestión elaborados/N° de informes de implementación del sistema de gestión programados</t>
  </si>
  <si>
    <t>Informe de implementación del sistema de gestión</t>
  </si>
  <si>
    <t>Subdirección local para la Integración Social de Usaquén</t>
  </si>
  <si>
    <t>Se presenta informe de implementación del sistema de gestión en la Subdirección Local de Usaquén con reporte de riesgos de gestión (informe recolección, crítica y digitación) y corrupción, inducciones, seguimiento  a acciones de mejora y otras acciones de realizadas.</t>
  </si>
  <si>
    <t>Tres (3) informes de implementación del sistema de gestión Chapinero</t>
  </si>
  <si>
    <t>Informes de implementación del sistema de gestión elaborados Chapinero</t>
  </si>
  <si>
    <t>Subdirección local para la Integración Social de Chapinero</t>
  </si>
  <si>
    <t>Se presenta informe de implementación del sistema de gestión en la Subdirección Local de Chapinero con reporte de riesgos de gestión (informe recolección, crítica y digitación) y corrupción, inducciones, seguimiento  a acciones de mejora y otras acciones de realizadas.</t>
  </si>
  <si>
    <t>Tres (3) informes de implementación del sistema de gestión Santa Fe Candelaria</t>
  </si>
  <si>
    <t>Informes de implementación del sistema de gestión elaborados Santa Fe Candelaria</t>
  </si>
  <si>
    <t>N° de informes de implementación del sistema de gestión elaborados/N° de informes de implementación del sistema de gestión</t>
  </si>
  <si>
    <t>Subdirección local para la Integración Social de Santafé  - La Candelaria</t>
  </si>
  <si>
    <t>Se presenta informe de implementación del sistema de gestión en la Subdirección Local de Santafé - La Candelaria con reporte de riesgos de gestión (informe recolección, crítica y digitación) y corrupción, inducciones, seguimiento  a acciones de mejora y otras acciones de realizadas.</t>
  </si>
  <si>
    <t>Tres (3) informes de implementación del sistema de gestión San Cristóbal</t>
  </si>
  <si>
    <t>Informes de implementación del sistema de gestión elaborados  San Cristóbal</t>
  </si>
  <si>
    <t>Subdirección local para la Integración Social de San Cristóbal</t>
  </si>
  <si>
    <t>Se presenta informe de implementación del sistema de gestión en la Subdirección Local de San Cristóbal con reporte de riesgos de gestión (informe recolección, crítica y digitación) y corrupción, inducciones, seguimiento  a acciones de mejora y otras acciones de realizadas.</t>
  </si>
  <si>
    <t>Tres (3) informes de implementación del sistema de gestión Usme - Sumapaz</t>
  </si>
  <si>
    <t>Informes de implementación del sistema de gestión elaborados Usme - Sumapaz</t>
  </si>
  <si>
    <t>Subdirección local para la Integración Social de Usme - Sumapaz</t>
  </si>
  <si>
    <t>Se presenta informe de implementación del sistema de gestión en la Subdirección Local de Usme - Sumapaz con reporte de riesgos de gestión (informe recolección, crítica y digitación) y corrupción, inducciones, seguimiento  a acciones de mejora y otras acciones de realizadas.</t>
  </si>
  <si>
    <t>Tres (3) informes de implementación del sistema de gestión Tunjuelito</t>
  </si>
  <si>
    <t>Informes de implementación del sistema de gestión elaborados Tunjuelito</t>
  </si>
  <si>
    <t>Subdirección local para la Integración Social de Tunjuelito</t>
  </si>
  <si>
    <t>Se presenta informe de implementación del sistema de gestión en la Subdirección Local de Tunjuelito con reporte de riesgos de gestión (informe recolección, crítica y digitación) y corrupción, inducciones, seguimiento  a acciones de mejora y otras acciones de realizadas.</t>
  </si>
  <si>
    <t>Tres (3) informes de implementación del sistema de gestión Bosa</t>
  </si>
  <si>
    <t>Informes de implementación del sistema de gestión elaborados Bosa</t>
  </si>
  <si>
    <t>N° de informes de implementación del sistema de gestión elaborados/ N° de informes de implementación del sistema de gestión programados</t>
  </si>
  <si>
    <t>Subdirección local para la Integración Social de Bosa</t>
  </si>
  <si>
    <t>Se presenta informe de implementación del sistema de gestión en la Subdirección Local de Bosa con reporte de riesgos de gestión (informe recolección, crítica y digitación) y corrupción, inducciones, seguimiento  a acciones de mejora y otras acciones de realizadas.</t>
  </si>
  <si>
    <t>Tres (3) informes de implementación del sistema de gestión  Kennedy</t>
  </si>
  <si>
    <t>Informes de implementación del sistema de gestión elaborados Kennedy</t>
  </si>
  <si>
    <t>Subdirección local para la Integración Social de Kennedy</t>
  </si>
  <si>
    <t>Se presenta informe de implementación del sistema de gestión en la Subdirección Local de Kennedy con reporte de riesgos de gestión (informe recolección, crítica y digitación) y corrupción, inducciones, seguimiento  a acciones de mejora y otras acciones de realizadas.</t>
  </si>
  <si>
    <t>Tres (3) informes de implementación del sistema de gestión Fontibón</t>
  </si>
  <si>
    <t>Informes de implementación del sistema de gestión elaborados Fontibón</t>
  </si>
  <si>
    <t>Subdirección local para la Integración Social de Fontibón</t>
  </si>
  <si>
    <t>Se presenta informe de implementación del sistema de gestión en la Subdirección Local de Fontibón con reporte de riesgos de gestión (informe recolección, crítica y digitación) y corrupción, inducciones, seguimiento  a acciones de mejora y otras acciones de realizadas.</t>
  </si>
  <si>
    <t>Tres (3) informes de implementación del sistema de gestión  Engativá</t>
  </si>
  <si>
    <t>Informes de implementación del sistema de gestión elaborados  Engativá</t>
  </si>
  <si>
    <t>Subdirección local para la Integración Social de Engativá</t>
  </si>
  <si>
    <t>Se presenta informe de implementación del sistema de gestión en la Subdirección Local de Engativá con reporte de riesgos de gestión (informe recolección, crítica y digitación) y corrupción, inducciones, seguimiento  a acciones de mejora y otras acciones de realizadas.</t>
  </si>
  <si>
    <t>Tres (3) informes de implementación del sistema de gestión  Suba</t>
  </si>
  <si>
    <t>Informes de implementación del sistema de gestión elaborados  Suba</t>
  </si>
  <si>
    <t>Subdirección local para la Integración Social de Suba</t>
  </si>
  <si>
    <t>Se presenta informe de implementación del sistema de gestión en la Subdirección Local de Suba con reporte de riesgos de gestión (informe recolección, crítica y digitación) y corrupción, inducciones, seguimiento  a acciones de mejora y otras acciones de realizadas.</t>
  </si>
  <si>
    <t>Tres (3) informes de implementación del sistema de gestión  Barrios Unidos - Teusaquillo</t>
  </si>
  <si>
    <t>Informes de implementación del sistema de gestión elaborados Barrios Unidos - Teusaquillo</t>
  </si>
  <si>
    <t>Subdirección local para la Integración Social de Barrios Unidos - Teusaquillo</t>
  </si>
  <si>
    <t>Se presenta informe de implementación del sistema de gestión en la Subdirección Local de Barrios Unidos - Teusaquillo con reporte de riesgos de gestión (informe recolección, crítica y digitación) y corrupción, inducciones, seguimiento  a acciones de mejora y otras acciones de realizadas.</t>
  </si>
  <si>
    <t>Tres (3) informes de implementación del sistema de gestión  Mártires</t>
  </si>
  <si>
    <t>Informes de implementación del sistema de gestión elaborados Mártires</t>
  </si>
  <si>
    <t>Subdirección local para la Integración Social de Los Mártires</t>
  </si>
  <si>
    <t>Se presenta informe de implementación del sistema de gestión en la Subdirección Local de Los Mártirescon reporte de riesgos de gestión (informe recolección, crítica y digitación) y corrupción, inducciones, seguimiento  a acciones de mejora y otras acciones de realizadas.</t>
  </si>
  <si>
    <t xml:space="preserve">Tres (3) informes de implementación del sistema de gestión Puente Aranda - Antonio Nariño </t>
  </si>
  <si>
    <t xml:space="preserve">Informes de implementación del sistema de gestión elaborados Puente Aranda - Antonio Nariño </t>
  </si>
  <si>
    <t xml:space="preserve">Subdirección local para la Integración Social de Puente Aranda - Antonio Nariño </t>
  </si>
  <si>
    <t>Se presenta informe de implementación del sistema de gestión en la Subdirección Local de Puente Aranda - Antonio Nariño con reporte de riesgos de gestión (informe recolección, crítica y digitación) y corrupción, inducciones, seguimiento  a acciones de mejora y otras acciones de realizadas.</t>
  </si>
  <si>
    <t>Tres (3) informes de implementación del sistema de gestión Rafael Uribe Uribe</t>
  </si>
  <si>
    <t>Informes de implementación del sistema de gestión elaborados  Rafael Uribe Uribe</t>
  </si>
  <si>
    <t>Subdirección local para la Integración Social de Rafael Uribe Uribe</t>
  </si>
  <si>
    <t>Se presenta informe de implementación del sistema de gestión en la Subdirección Local de  Rafael Uribe Uribe con reporte de riesgos de gestión (informe recolección, crítica y digitación) y corrupción, inducciones, seguimiento  a acciones de mejora y otras acciones de realizadas.</t>
  </si>
  <si>
    <t xml:space="preserve">Tres (3) informes de implementación del sistema de gestión Ciudad Bolívar </t>
  </si>
  <si>
    <t xml:space="preserve">Informes de implementación del sistema de gestión elaborados  Ciudad Bolívar </t>
  </si>
  <si>
    <t>Subdirección local para la Integración Social de Ciudad Bolívar</t>
  </si>
  <si>
    <t>Se presenta informe de implementación del sistema de gestión en la Subdirección Local de Ciudad Bolívar con reporte de riesgos de gestión (informe recolección, crítica y digitación) y corrupción, inducciones, seguimiento  a acciones de mejora y otras acciones de realizadas.</t>
  </si>
  <si>
    <t xml:space="preserve"> 33.Fortalecer procesos territoriales en  las 20 localidades,  a partir de la Estrategia Territorial Social - ETIS, vinculando instancias de participación  local, formas organizativas solidarias y  comunitarias de la ciudadanía.</t>
  </si>
  <si>
    <t xml:space="preserve">Participación ciudadana en la gestión pública
</t>
  </si>
  <si>
    <t>Prestación de servicios sociales para la inclusión social</t>
  </si>
  <si>
    <t>7735 Fortalecimiento de los procesos territoriales y la construcción de respuestas integradoras e innovadoras en los territorios de la Bogotá – Región</t>
  </si>
  <si>
    <t>Diseñar e implementar Una (1) estrategia territorial integral social ETIS, para la gestión del territorio con el  involucramiento de sus actores institucionales, sociales y comunitarios</t>
  </si>
  <si>
    <t>1. Socializar la metodología ETIS
2. Coordinar transectorialmente las acciones de las ETIS
3. Cualificar y fortalecer las instancias de participación a cargo de la SDIS
4. Realizar el informe de implementación</t>
  </si>
  <si>
    <t>Informes de implementación de la ETIS en la Subdirección Local</t>
  </si>
  <si>
    <t>Dos (2) Informes de la implementación del modelo ETIS en las localidades Usaquén</t>
  </si>
  <si>
    <t>Informes de implementación de la ETIS elaborados Usaquén</t>
  </si>
  <si>
    <t>N° de informes de implementación de la ETIS elaborados/N° de informes de implementación de la ETIS programados</t>
  </si>
  <si>
    <t>El avance de cumplimiento corresponderá a los informes reportados de acuerdo con la programación</t>
  </si>
  <si>
    <t>Informe  de implementación de la ETIS</t>
  </si>
  <si>
    <t>Dos (2) Informes de la implementación del modelo ETIS en las localidades Chapinero</t>
  </si>
  <si>
    <t>Informes de implementación de la ETIS elaborados Chapinero</t>
  </si>
  <si>
    <t>Dos (2) Informes de la implementación del modelo ETIS en las localidades Santafé  - La Candelaria</t>
  </si>
  <si>
    <t>Informes de implementación de la ETIS elaborados Santafé  - La Candelaria</t>
  </si>
  <si>
    <t>Dos (2) Informes de la implementación del modelo ETIS en las localidades San Cristóbal</t>
  </si>
  <si>
    <t>Informes de implementación de la ETIS elaborados San Cristóbal</t>
  </si>
  <si>
    <t>Dos (2) Informes de la implementación del modelo ETIS en las localidades  Usme - Sumapaz</t>
  </si>
  <si>
    <t>Informes de implementación de la ETIS elaborados sme - Sumapaz</t>
  </si>
  <si>
    <t>Dos (2) Informes de la implementación del modelo ETIS en las localidades  Tunjuelito</t>
  </si>
  <si>
    <t>Informes de implementación de la ETIS elaborados Tunjuelito</t>
  </si>
  <si>
    <t>Dos (2) Informes de la implementación del modelo ETIS en las localidades Bosa</t>
  </si>
  <si>
    <t>Informes de implementación de la ETIS elaborados  Bosa</t>
  </si>
  <si>
    <t>Dos (2) Informes de la implementación del modelo ETIS en las localidades Kennedy</t>
  </si>
  <si>
    <t>Informes de implementación de la ETIS elaborados Kennedy</t>
  </si>
  <si>
    <t>Dos (2) Informes de la implementación del modelo ETIS en las localidades Fontibón</t>
  </si>
  <si>
    <t>Informes de implementación de la ETIS elaborados  Fontibón</t>
  </si>
  <si>
    <t>Dos (2) Informes de la implementación del modelo ETIS en las localidades  Engativá</t>
  </si>
  <si>
    <t>Informes de implementación de la ETIS elaborados  Engativá</t>
  </si>
  <si>
    <t>Dos (2) Informes de la implementación del modelo ETIS en las localidades Suba</t>
  </si>
  <si>
    <t>Informes de implementación de la ETIS elaborados Suba</t>
  </si>
  <si>
    <t>Dos (2) Informes de la implementación del modelo ETIS en las localidades  Barrios Unidos - Teusaquillo</t>
  </si>
  <si>
    <t>Informes de implementación de la ETIS elaborados  Barrios Unidos - Teusaquillo</t>
  </si>
  <si>
    <t>N° de informes de implementación de la ETIS elaborados/ N° de informes de implementación de la ETIS programdos</t>
  </si>
  <si>
    <t>Dos (2) Informes de la implementación del modelo ETIS en las localidades  Mártires</t>
  </si>
  <si>
    <t>Informes de implementación de la ETIS elaborados Mártires</t>
  </si>
  <si>
    <t xml:space="preserve">Dos (2) Informes de la implementación del modelo ETIS en las localidades Puente Aranda - Antonio Nariño </t>
  </si>
  <si>
    <t xml:space="preserve">Informes de implementación de la ETIS elaborados Puente Aranda - Antonio Nariño </t>
  </si>
  <si>
    <t>Dos (2) Informes de la implementación del modelo ETIS en las localidades Rafael Uribe Uribe</t>
  </si>
  <si>
    <t>Informes de implementación de la ETIS elaborados Rafael Uribe Uribe</t>
  </si>
  <si>
    <t>Dos (2) Informes de la implementación del modelo ETIS en las localidades Ciudad Bolívar</t>
  </si>
  <si>
    <t>Informes de implementación de la ETIS elaborados  Ciudad Bolívar</t>
  </si>
  <si>
    <t>1. Atender en las 20 localidades del  distrito a la población en flujos migratorios mixtos y retornados que solicitan la oferta de servicios de la  SDIS.</t>
  </si>
  <si>
    <t>Prestación de los servicios sociales para la inclusión social</t>
  </si>
  <si>
    <t xml:space="preserve">7749- Implementar una estrategia de territorios cuidadores en Bogotá </t>
  </si>
  <si>
    <t xml:space="preserve">Diseñar 1 estrategia de territorios cuidadores  </t>
  </si>
  <si>
    <t xml:space="preserve">1. Diseñar una estrategia de territorios cuidadores. 
2. Construir una metodología para la implementación de lectura de realidades en los territorios priorizados.
3. Generar avances en el proceso de la implementación de la estrategia. </t>
  </si>
  <si>
    <t>Informes sobre el avance y la implementación de la estrategia de territorios cuidadores en los territorios priorizados.</t>
  </si>
  <si>
    <t>Porcentaje de avance de trece (13) informes sobre el avance y la implementación de la estrategia de territorios cuidadores en los territorios priorizados.</t>
  </si>
  <si>
    <t xml:space="preserve">Porcentaje de avance Informes ejecutivos de actividades elaborados </t>
  </si>
  <si>
    <t>No de informes de reporte de actividades realizadas por el proyecto 7749 elaborados/No de informes de reporte de actividades realizadas por el proyecto 7749 programados</t>
  </si>
  <si>
    <t xml:space="preserve">Informes ejecutivos sobre el avance del proceso de implementación de la Estrategia de territorios cuidadores. </t>
  </si>
  <si>
    <t>Subdirección para la Identificación, Caracterización e Integración</t>
  </si>
  <si>
    <t>Se presentan 3 Informes sobre el avance y la implementación de la estrategia de territorios cuidadores, para los periodos comprendidos entre enero, febrero y marzo, estos informes evidencian la implementación de la estrategia de territorios cuidadores, la metodología implementada para la realización de lectura de realidades en los territorios, con el objetivo de orientar mediante fundamentos técnicos y de gestión y de política pública, en las 20 Localidades a fin de generar un nuevo contrato social con igualdad de oportunidades para la inclusión social, productiva y política de los ciudadanos de la capital.</t>
  </si>
  <si>
    <t>Se presentan 3 Informes sobre el avance y la implementación de la estrategia de territorios cuidadores, para los periodos comprendidos entre abril, mayo y junio, estos informes evidencian la implementación de la estrategia de territorios cuidadores, la metodología implementada para la realización de lectura de realidades en los territorios, con el objetivo de orientar mediante fundamentos técnicos y de gestión y de política pública, en las 20 Localidades a fin de generar un nuevo contrato social con igualdad de oportunidades para la inclusión social, productiva y política de los ciudadanos de la capital.</t>
  </si>
  <si>
    <t>15.Promover en las 20 localidades una  estrategia de territorios cuidadores a partir  de la identificación y caracterización de las  acciones para la respuesta a emergencias  sociales, sanitarias, naturales, antrópicas y  de vulnerabilidad inminente}</t>
  </si>
  <si>
    <t xml:space="preserve">7730 - Servicio de atención a la población proveniente de flujos migratorios mixtos en Bogotá </t>
  </si>
  <si>
    <t xml:space="preserve">Implementar  un (1) modelo itinerante e intersectorial distrital con la vinculación de agentes comunitarios de la población proveniente de flujos migratorios mixtos, que permita la ampliación de servicios integrales a dicha población </t>
  </si>
  <si>
    <t xml:space="preserve">1. Implementar un modelo itinerante e intersectorial. 
2. Actualizar la matriz de la oferta de servicios para población en flujos migratorios mixtos. 
3. Implementación de nuevos beneficios  para población en flujos migratorios mixtos. 
4. Construcción de agendas por localidades para la atención de población   en flujos migratorios mixtos. </t>
  </si>
  <si>
    <t xml:space="preserve">Informes sobre el avance y la implementación del modelo itinerante para la atención de población en flujos migratorios mixtos. </t>
  </si>
  <si>
    <t xml:space="preserve">Porcentaje de avance de doce (12) informes sobre el avance y la implementación del modelo itinerante para la atención de población en flujos migratorios mixtos. </t>
  </si>
  <si>
    <t xml:space="preserve">Porcentaje de avance en los informes ejecutivos de actividades elaborados </t>
  </si>
  <si>
    <t>No de informes de reporte de actividades realizadas por el proyecto 7730 elaborados/No de informes de reporte de actividades realizadas por el proyecto 7730 programados</t>
  </si>
  <si>
    <t xml:space="preserve">Informes ejecutivos sobre el avance del proceso de implementación del modelo itinerante para la atención de población en flujos migratorios mixtos.  </t>
  </si>
  <si>
    <t>Se presentan 3 Informes sobre el avance y la implementación del modelo itinerante para la atención de población en flujos migratorios mixtos, para los periodos comprendidos entre enero, febrero, y marzo estos informes evidencian la implementación del modelo itinerante e intersectorial en la atención de 1906 personas en el marco de la oferta de servicios para población en flujos migratorios mixtos mediante la atención en el territorio, a quienes se les brindo atención oportuna y digna mediante la orientación, información y referenciación psicosocial y jurídica y la entrega de ayuda humanitaria transitoria de acuerdo a la situación presentada dentro de las cuales se encuentran referenciación a alojamiento transitorio, referenciación a organizaciones no gubernamentales para la entrega de transferencias monetarias, así como la entrega de suministros provenientes de donaciones realizadas bajo el marco de actuación de la ayuda humanitaria del componente de alianzas estratégicas, dentro de las cuales se encuentran cajas de alimento, kits de aseo y kits de bebe</t>
  </si>
  <si>
    <t>Se presentan 3 Informes sobre el avance y la implementación del modelo itinerante para la atención de población en flujos migratorios mixtos, para los periodos comprendidos entre abril, mayo y junio, estos informes evidencian la implementación del modelo itinerante e intersectorial en la atención de 7972 personas en el marco de la oferta de servicios para población en flujos migratorios mixtos mediante la atención en el territorio, a quienes se les brindo atención oportuna y digna mediante la orientación, información y referenciación psicosocial y jurídica y la entrega de ayuda humanitaria transitoria de acuerdo a la situación presentada dentro de las cuales se encuentran referenciación a alojamiento transitorio, referenciación a organizaciones no gubernamentales para la entrega de transferencias monetarias, así como la entrega de suministros provenientes de donaciones realizadas bajo el marco de actuación de la ayuda humanitaria del componente de alianzas estratégicas, dentro de las cuales se encuentran cajas de alimento, kits de aseo y kits de bebe</t>
  </si>
  <si>
    <t>Gestión Jurídica
Gestión presupuestal y eficiencia del gasto público</t>
  </si>
  <si>
    <t>Realizar informe que incluya reportes de los siguientes temas:
1. Seguimiento a los Proceso Contractuales  realizados por la Dirección Territorial.
2. Control de respuestas oportunas a entes de control.
3. Seguimiento a los Proceso Jurídicos realizados por la Dirección Territorial.</t>
  </si>
  <si>
    <t xml:space="preserve">Informes ejecutivos de actividades realizadas por el área jurídica relacionado con las actividades a desarrollar. </t>
  </si>
  <si>
    <t xml:space="preserve">Dos (2) informes de reporte de actividades realizadas por el área jurídica relacionado con las actividades a desarrollar. </t>
  </si>
  <si>
    <t>No. de informes de reporte de actividades realizadas por el área jurídicas elaborados /No. de informes de reporte de actividades realizadas por el área jurídicas programados</t>
  </si>
  <si>
    <t>Informe de actividades realizadas por el área jurídica.</t>
  </si>
  <si>
    <t>Gestión del sistema integrado - SIG</t>
  </si>
  <si>
    <t>Realizar informe que incluya reportes de los siguientes temas: 
1. Riesgos de gestión y/o corrupción
2. Indicadores
3. Inducciones y socializaciones
4. Informe de Recolección, Crítica y Digitación
5. Otras acciones realizadas
6. Seguimiento acciones de mejora</t>
  </si>
  <si>
    <t>Tres (3) informes de implementación del sistema de gestión Subdirección para la Identificación, Caracterización e Integración</t>
  </si>
  <si>
    <t>Informes de implementación del sistema de gestión elaborados</t>
  </si>
  <si>
    <t>Se presenta informe de implementación del sistema de gestión de la Subdirección para la Identificación, Caracterización e Integración con reporte de control de documentos, riesgos de gestión (informe recolección, crítica y digitación) y corrupción, indicadores, inducciones, seguimiento  a acciones de mejora y otras acciones de realizadas.</t>
  </si>
  <si>
    <t>Funcionamiento e inversión</t>
  </si>
  <si>
    <t>Tres informes de implementación del sistema de gestión Subdirección para la Gestión Integral Local</t>
  </si>
  <si>
    <t>Subdirección para la Gestión Integral Local</t>
  </si>
  <si>
    <t>Se presenta informe de implementación del sistema de gestión de la Subdirección para la Gestión Integral Local con reporte de control de documentos, riesgos de gestión (informe recolección, crítica y digitación) y corrupción, indicadores, inducciones, seguimiento  a acciones de mejora y otras acciones de realizadas.</t>
  </si>
  <si>
    <t>Servicio al ciudadano, Fortalecimiento institucional y simplificación de procesos</t>
  </si>
  <si>
    <t>1. Realizar acercamiento con principales aliados estratégicos y cooperación  que respondan a la demanda de los proyectos de inversión de la Dirección Territorial en el marco de la ETIS
2. Realizar mesas de trabajo para la lectura de áreas a desarrollar la alianzas 
3. Gestionar la consolidación de la alianza (Actas, MoU, Convenios) 
4. Realizar el monitoreo cumpliendo con los objetivos y metas establecidas</t>
  </si>
  <si>
    <t xml:space="preserve">Informe de gestión con las actividades programadas en el componente de alianzas estrategicas y cooperación </t>
  </si>
  <si>
    <t xml:space="preserve">Tres (3) informes de gestión que de cuenta de las acciones realizadas por el componente de alianzas estrategicas y cooperación </t>
  </si>
  <si>
    <t>Informes de gestión de alianzas estratégicas y cooperación elaborados</t>
  </si>
  <si>
    <t>No. de informes de aliados y cooperantes de la DT - ETIS elaborados/ No. de informes de aliados y cooperantes de la DT - ETIS programados</t>
  </si>
  <si>
    <t>El avance de cumplimiento corresponderá al número de informes de aliados y cooperantes de la DT - ETIS de acuerdo a la programación</t>
  </si>
  <si>
    <t>informe parcial de de gestión de alianzas y cooperación</t>
  </si>
  <si>
    <t>informe final de gestión de alianzas y cooperación</t>
  </si>
  <si>
    <t>Se presenta un informe de los avances que dan cuentan de las acciones realizadas del cumplimiento del componente de alianzas estratégicas y cooperación.</t>
  </si>
  <si>
    <r>
      <t xml:space="preserve">Meta 1: Diseñar e implementar Una (1) estrategia territorial integral social -ETIS - , para la gestión del territorio con el  involucramiento de sus actores institucionales, sociales y comunitarios
Meta 2: Fortalecer técnica y/o financieramente 100 procesos territoriales y organizaciones sociales.
Meta 4: Realizar 280.000 atenciones a personas por medio del servicio social Centros de Desarrollo de Comunitario.
Meta 5: Asistir 20 Alcaldías Locales en los procesos de formulación, implementación y seguimiento de los proyectos de inversión - Fondos de Desarrollo Local.
</t>
    </r>
    <r>
      <rPr>
        <b/>
        <sz val="10"/>
        <rFont val="Arial"/>
        <family val="2"/>
      </rPr>
      <t>hay alguna meta específica a la que le apunte esta acción</t>
    </r>
  </si>
  <si>
    <t>Divulgar,  implementar y hacer seguimiento a los planes de acción locales de la estrategia ETIS en el marco de la coordinación de respuestas  transectoriales.</t>
  </si>
  <si>
    <t xml:space="preserve">Informe semestral de la implementación de la estrategia ETIS en las localidades. </t>
  </si>
  <si>
    <t xml:space="preserve">Dos Informes de la implementacion de la estrategia ETIS en las localidades </t>
  </si>
  <si>
    <t>Informes de implementación de la ETIS elaborado</t>
  </si>
  <si>
    <t>Informe  de implementacion de la ETIS</t>
  </si>
  <si>
    <t>43. Organizar y poner en marcha con otros sectores del distrito manzanas del cuidado en el marco del Sistema Distrital deL Cuidado, tomando como infraestructura ancla ocho Centros de Desarrollo Comunitario de la SDIS</t>
  </si>
  <si>
    <t>En el marco de Sistema Distrital de Cuidado se realizará: 
1. Priorizar la atención a mujeres cuidadoras y personas sujetas de cuidado en los servicios a cargo de la SubGIl. 
2. Diversificar la oferta de cualificación y formación en los 8 CDC seleccionados como nodos de manzanas de cuidado.</t>
  </si>
  <si>
    <t>Informe semestral de transformación de servicios a cargo de la SUB GIL en el marco de la implementación del sistema Distrital de cuidado</t>
  </si>
  <si>
    <t>Dos (2) informes transformación de servicios a cargo de la SUB GIL en el marco de la implementación del sistema Distrital de cuidado</t>
  </si>
  <si>
    <t>Informes  de transformación de servicios a cargo de la Sub GIL elaborados</t>
  </si>
  <si>
    <t>No. de Informes de transformación de servicios a cargo de la Sub GIL elaborados/No. de Informes de transformación de servicios a cargo de la Sub GIL programados</t>
  </si>
  <si>
    <t>Informe parcial de transformación de servicios a cargo de la Sub GIL en el marco de la implementación del Sistema Distrital de Cuidado</t>
  </si>
  <si>
    <t>Informe final de transformación de servicios a cargo de la Sub GIL en el marco de la implementación del Sistema Distrital de Cuidado</t>
  </si>
  <si>
    <t>25. Implementar una estrategia de acompañamiento de hogares pobres en vulnerabilidad y riesgo social derivada de la pandemia del COVID 19, identificados poblacional, diferencial y geográficamente en los barrios con mayor pobreza evidente y oculta del Distrito</t>
  </si>
  <si>
    <t>2. Acompañar 22700 hogares pobres o en pobreza emergente.
3 Monitorear la movilidad social de 15000 hogares pobres o en pobreza emergente acompañados a través de la estrategia</t>
  </si>
  <si>
    <t xml:space="preserve">
Realizar informe de seguimiento al avance, logros y dificultades en el desarrollo de los contratos sociales familiares en los hogares en pobreza evidente
</t>
  </si>
  <si>
    <t>Informe semestral de seguimiento a los contratos sociales familiares acompañados</t>
  </si>
  <si>
    <t>Dos (2) informes semestrales de seguimiento de contratos sociales familiares acompañados</t>
  </si>
  <si>
    <t>Informes de seguimiento contratos sociales familiares elaborados</t>
  </si>
  <si>
    <t>N° de informes de seguimiento de contratos sociales familiares acompañados elaborados/N° de informes de seguimiento de contratos sociales familiares acompañados programados</t>
  </si>
  <si>
    <t>El cálculo corresponderá al número de informes de seguimiento de contratos sociales familiares de acuerdo con la programación</t>
  </si>
  <si>
    <t>Informe parcial de seguimiento contratos sociales familiares acompañados</t>
  </si>
  <si>
    <t>Informe final de seguimiento contratos sociales familiares acompañados</t>
  </si>
  <si>
    <t>34. Implementar (1) estrategia de innovacion social que permita la construcción de acciones transectoriales para aprender y responder a las necesidades emergentes de los territorios de Bogotá y de esta con la región</t>
  </si>
  <si>
    <t>3. Meta 3: Diseñar e implementar Una (1) estrategia de innovación social.</t>
  </si>
  <si>
    <t>Fortalecer técnica y financieramente 10 procesos de innovación social en los territorios de Bogotá Región.</t>
  </si>
  <si>
    <t>Informe semestral  de financiación y apalancamiento de procesos de innovación social</t>
  </si>
  <si>
    <t>Dos (2) informes  de financiación y apalancamiento de procesos de innovación social</t>
  </si>
  <si>
    <t>Informes  de financiación y apalancamiento de procesos de innovación social elaborados</t>
  </si>
  <si>
    <t>N° de informes  de financiación y apalancamiento de procesos de innovación social elaborados/N° de informes  de financiación y apalancamiento de procesos de innovación social programados</t>
  </si>
  <si>
    <t>El cálculo corresponderá al número de de informes  de financiación y apalancamiento de procesos de innovación social de acuerdo con la programación</t>
  </si>
  <si>
    <t>Informe parcial de financiación y apalancamiento de procesos de innovación social</t>
  </si>
  <si>
    <t>Informe final de financiación y apalancamiento de procesos de innovación social</t>
  </si>
  <si>
    <t>3. Transformar los servicios sociales de la SDIS con el fin de responder a los aspectos clave del Plan Distrital de Desarrollo como el Sistema Distrital de Cuidado, la Estrategia Territorial de Integración Social y el Ingreso Mínimo Garantizado.</t>
  </si>
  <si>
    <t>A través de la implementación de los dialogos socialesen las diferentes localidade, la ETIS, la Tropa Social y las manzanas del Sistema Distrital de Cuidado.</t>
  </si>
  <si>
    <t>16.000 personas de los sectores LGBTI sus familias y redes atendidas por 2 centros comunitarios actuales fortalecidos. 
2 nuevos centros comunitarios y procesos territoriales</t>
  </si>
  <si>
    <t>Seguimiento y evaluación del desempeño institucional</t>
  </si>
  <si>
    <t>Prestaciòn de Servicios Sociales para la Inclsuiòn Social</t>
  </si>
  <si>
    <t>01012- Otros Distrittos</t>
  </si>
  <si>
    <t>7756 - Compromiso Social por la Diversidad en Bogota</t>
  </si>
  <si>
    <t xml:space="preserve">Brindar atencion a 16.000 personas de los sectores LGBTI, sus familias y redes de apoyo desde los servicios sociales de la Subdirección para Asuntos LGBTI y la estrategia territorial integral social
</t>
  </si>
  <si>
    <t>Politica Pùblica LGBTI</t>
  </si>
  <si>
    <t xml:space="preserve">Sistematizar las acciones desarrolladas en los  servicios sociales de Subdirección para Asuntos LGBTI con sus modalidades de atención  </t>
  </si>
  <si>
    <t xml:space="preserve">Documento de sistematización de las acciones desarrolladas en los servicios sociales de la Subdirección para Asuntos LGBTI, con sus modalidades de atención </t>
  </si>
  <si>
    <t xml:space="preserve">Un (1) Documento de sistematización de las acciones desarrolladas en los servicios sociales de la Subdirección para Asuntos LGBTI,  con sus modalidades de atención </t>
  </si>
  <si>
    <t>Creciente</t>
  </si>
  <si>
    <t>porcentaje de avance en la sistematizaciòn de las acciones desarrolladas en los servicios sociales de la Subdirecciòn para Asuntos LGBTI, con sus modalidades de atenciòn</t>
  </si>
  <si>
    <t>Número de documentos</t>
  </si>
  <si>
    <t>Avances en el  documento de sistematizaciòn acuerdo con la programaciòn</t>
  </si>
  <si>
    <t>Avance del Documento</t>
  </si>
  <si>
    <t xml:space="preserve"> Documento de Sistematización</t>
  </si>
  <si>
    <t>Subdirección para Asuntos LGBTI</t>
  </si>
  <si>
    <t xml:space="preserve">Durante la ejecución del Plan de Desarrollo, la Secretaria Distrital de Integración Social atendió a 376 personas de los sectores sociales LGBTI, en lo transcurrido de la vigencia 2021. La identificación y caracterización de personas de los sectores LGBTI se realizó con el Procedimiento para la Orientación, Información y Referenciación (OIR) de motivos de consulta en los servicios sociales y demás necesidades identificadas en el proceso de abordaje territorial, lo que permitió activar rutas de atención a nivel intra e intersectorial para la respuesta efectiva y oportuna, aportando así a disminuir la vulnerabilidad de personas LGBTI en el Distrito.
El servicio psicosocial logró garantizar la oferta y atención a las personas de los sectores sociales LGBTI, sus familia y redes de apoyo a través de los Centros de atención Integral a la Diversidad Sexual y de Géneros Sebastián Romero y Zona Centro, y se este ejercicio también se garantiza desde la Unidad contra la Discriminación. 
Los procesos de atención psicosocial se enmarcan en una atención afirmativa, donde se reconoce y se valoran las libertades, autonomía, autorreconocimiento de las personas en sus construcciones identitarias. 
Cada proceso se asocia a planes de atención individual, familiar y/o grupal que permite relacionar acciones por cada sesión durante el proceso de acompañamiento y hacer un seguimiento en coherencia con las necesidades de los y las participantes.
Por otro lado, las situaciones de discriminación se abordan desde el servicio social Unidad Contra la Discriminación, donde se identifican situaciones asociadas a la vulneración de los derechos laborales, patrimoniales, exclusión de los núcleos familiares, barreras de acceso a servicios y violencias. </t>
  </si>
  <si>
    <t xml:space="preserve">Durante el período de reporte se registran los siguientes avances en la implementación de acciones desde los servicios sociales:
Durante el mes de junio se generaron procesos de articulación interinstitucional para el fortalecimiento de los procesos de atención psicosocial, en casos en los que se identificaron necesidades asociadas a violencias y discriminación en razón de sus diversidades sexuales e identitarias. 
Desde la modalidad de Atención Telefónica “Línea Diversa” se continúa con la prestación del servicio demostrando oportunidad en la respuesta institucional para atender solicitudes asociadas a situaciones de vulnerabilidad de las personas de los sectores LGBTI. En el ejercicio de atención desde la línea telefónica se identificaron necesidades con población migrante LGBTI en situación no regular, los cuales se referenciaron a organizaciones con cobertura para la atención con personas migrantes. 
Se realizó la referenciación de personas LGBTI en la Unidad Contra la Discriminación para el fortalecimiento de las atenciones psicosociales de manera interdisciplinaria, garantizando una atención integral que incluya una respuesta socio jurídica a las necesidades y la activación de las rutas de derechos. 
Se participó en el proceso de articulación con la Dirección de Diversidad Sexual de Secretaría Distrital de Planeación, la Secretaría Distrital de Educación y la Secretaría Distrital de la Mujer, con el objetivo de conformar una mesa articulada de seguimiento a casos de niños, niñas y adolescentes en procesos de exploración y autodeterminación de sus orientaciones sexuales e identidades de género diversas, sus familias y redes de apoyo. 
Se realizó articulación con el Equipo Distrital de Cuidado con el objetivo de fortalecer metodológicamente los espacios psicoeducativos con población “Trans” en la localidad de Los Mártires.  
Se mantienen las jornadas móviles psicosociales desde el servicio social del Centro de Atención Integral a la Diversidad Sexual y de Géneros Zona Centro. Las jornadas tienen como objetivo la socialización de la oferta de los servicios en contexto de actividades sexuales pagadas, lugares de homosocialización, actividades económicas formales e informales, ferias de servicios y demás lugares de encuentro para las personas de los sectores sociales LGBTI, sus familias y redes de apoyo.
Se avanzó en el seguimiento al proceso de pasantías con universidades aliadas que hacen presencia en las unidades operativas. Participan pasantes del área de psicología y trabajo social con sus respectivos planes de acción para el fortalecimiento de la respuesta del servicio social. En total la subdirección para Asuntos LGBTI integro 12 estudiantes de pasantías de la Universidad Nacional de Colombia, Universidad Manuela Beltrán, Universidad Monserrate y Universidad Minuto de Dios.
Desde el Centro de Atención a la Diversidad Sexual y de Géneros Sebastián Romero se realizó articulación con la ACJ – Asociación Cristiana de Jóvenes –, proyecto Hogar Amanecer, con el objetivo de fortalecer los procesos de atención con personas de los sectores sociales LGBTI en situación de vulnerabilidad asociada a riesgo de comercialización sexual, así como inclusión socio laboral, programas de formación socio académica y desarrollo comunitario en contexto de actividades sexuales pagadas. 
Se realizó articulación con la organización Red Somos para gestionar apoyos tangibles como canastas alimentarias y auxilios económicos, proceso de asesoría jurídica en regularización de migrantes, capacitación continua en VIH, rutas y derechos, y ejercicios de referenciación y contra referenciación. 
Se realizó articulación con la Fundación Fundar, quienes trabajan en la rehabilitación de personas con consumos problemáticos de sustancias psicoactivas. La articulación tiene como propósito realizar procesos formativos frente al enfoque diferencial por orientaciones sexuales e identidades de género diversa con su equipo de atención y desde la experiencia de la fundación se capacitará al equipo de atención Subdirección para Asuntos LGBTI.  
Se gestionó la articulación con el Centro de Estimulación, Nivelación y Desarrollo – CEDESNID, es un proyecto que aborda la atención a personas con discapacidad. La articulación se focaliza en capacitar a los equipos de atención en temas de enfoque diferencial por orientaciones sexuales e identidades de género diversa y así mismo desde su servicio de atención se oferta espacio de capacitación con el equipo de la Subdirección para Asuntos LGBTI. 
Se avanzó en la articulación con la Fundación PROCREAR para la referenciación y contra referenciación de personas de los sectores sociales LGBTI en situación de habitabilidad en calle. Así mismo, con el fin de dar respuesta a la necesidad de implementar la estrategia de Centros de Escucha en las redes de apoyo y afecto, se desarrollarán capacitaciones al equipo de profesionales de la Subdirección para Asuntos LGBTI.
Se da continuidad a la implementación de los servicios de Redes Diversas de Aprendizaje, y Acciones Colectivas para el Bienestar Social, con acciones que permiten el fortalecimiento de habilidades y capacidades de personas de los sectores sociales LGBTI
Se inició con los espacios de fortalecimiento psicosocial a través de dos grupos, Psicología a la Carta y K-Tarsis, con el objetivo de abordar diferentes temas del interés y necesidad de los y las participantes, con metodologías participativas, lúdicas y reflexivas. Se resalta la participación y el interés de la población en los temas abordados. 
Se continúa implementando el Método de Educación Flexible para adultos, en articulación con la Secretaría Distrital de Educación.
De igual forma se socializó el avance en la implementación de las Estrategias Educativas Flexibles en el CAIDS-G Zona Centro, pues para la atención de los estudiantes en el marco de la crisis social y sanitaria producto de la pandemia, tenemos una estrategia que consiste en aprovechar todos los recursos, herramientas tecnológicas y conectividad a internet para adelantar un proceso educativo de acuerdo con los lineamientos de la Secretaría de Educación del Distrito y de su estrategia “Aprende en Casa”.
Se realizó el taller de medios audiovisuales (fotografía, video maquillaje y diseño de vestuario) dirigido a personas de los sectores sociales LGBTI en articulación con IDARTES.
El equipo del CAIDSG Zona Centro y su equipo psicosocial, realizó acciones complementarias desde la modalidad presencial, con el propósito y compromiso de fortalecer las habilidades blandas y habilidades para vida de las personas de los sectores sociales LGBTI, flexibilizando los horarios de atención para ampliar la cobertura. 
Se continúa con los procesos de articulación con Humanity and Inclusión y Acción contra el Hambre para la respuesta de atención psicosocial con personas de los sectores sociales LGBTI migrantes. Este proceso se adelanta en el CAIDSG Zona Centro. 
Se participó en acciones de articulación con la Dirección de Diversidad Sexual en el proyecto MONOCUCO. Se desarrolló un conversatorio en el marco del mes de la familia que abordo las experiencias de vida trans a nivel familiar y la importancia del acompañamiento de las redes familiares de manera sensible, comprometida y con apertura hacia la el bienestar emocional y relacional de las personas con identidades de vida trans.
Se realizó articulación con el INPEC, con el objetivo de fortalecer los procesos de atención a personas de los sectores sociales LGBTI privadas de la libertad en la ciudad de Bogotá. Este fortalecimiento parte de reconocer la necesidad de retroalimentar técnicamente los programas de atención a la diversidad sexual y de géneros en contexto de cárcel.
Se realizó articulación con los Centros Forjar, para adelantar proceso de sensibilización y ampliación de capacidades técnicas psicosociales para la atención de personas de los sectores LGBTI, sus familias y redes de apoyo. Este proceso se realizó con el equipo de atención del Centro Forjar de Rafael Uribe Uribe. 
Se realizó articulación con la Fundación Niños de los Andes, operador del Instituto Colombiano de Bienestar Familiar, con el objetivo de fortalecer al equipo de atención en el enfoque diferencial por orientaciones sexuales e identidades de género diversas en el marco del acompañamiento a niños, niñas, adolescentes, sus familias y redes de apoyo.
</t>
  </si>
  <si>
    <t>Sistematizar las acciones de territorialización de la Política Pública LGBTI</t>
  </si>
  <si>
    <t>Documento de sistematización de las acciones de territorialización de la Política Pública LGBTI</t>
  </si>
  <si>
    <t>Un (1) Documento de sistematización de las acciones de territorialización de la Política Pública LGBTI</t>
  </si>
  <si>
    <t>porcentaje de avance en la sistematizaciòn de las acciones de las acciones de territorialización de la Política Pública LGBTI</t>
  </si>
  <si>
    <t>La Subdirección para Asuntos LGBTI territorializa la Política Pública LGBTI a partir de los lineamientos técnicos de la  Estrategia Territorial Integral Social adopatada por la entidad. A continuación se relacionan los principales logros de gestión:
En la localidad de Rafael Uribe Uribe realizó la reunión de la Mesa LGBTI interinstitucional, espacio que permite avanzar en el plan de diagnostico local con el fin de dar un panorama local en medio de la emergencia generada por el virus del COVID-19. Por otra parte, durante este periodo, en la localidad de Usaquén se logró la realización de la Red de Afecto LGBTI, mediante una acción presencial, que constituyó en visitar el Museo LGBTI, donde se reconoció la historia del movimiento tanto a nivel mundial como nacional. En la localidad de Ciudad Bolívar se realizó el alistamiento al proceso de Huerta Urbana de la Red de Afecto LGBTI en articulación con la Sub Red Sur y se realizó seguimiento a compromisos establecidos en reunión movimiento social e instituciones para desarrollar la sensibilización de 23 personas (operarios de malla vial) de la localidad. En la localidad de Kennedy se logra la articulación con la referente LGBTI de la Secretaría Distrital de Ambiente, en la que se realizó la acción interinstitucional en el marco del día de la tierra y el del árbol, siendo una fecha importante en el calendario ambiental, acompañado de un taller de educación ambiental acerca de la importancia de las huertas y los ecosistemas. También se concertó en la agenda de la jornada una acción de reflexión sobre el sistema de cuidado relacionado con la seguridad alimentaria, lo cual iría en sintonía a la misionalidad de la Secretaría Distrital de Integración Social. En la localidad de Santa Fe se realizó un proceso de sensibilización con el talento humano, guardas de seguridad y de servicios generales de la entidad,  con el objetivo de aportar a la transformación de imaginarios acerca de las personas de los sectores sociales LGBTI en clave de la atención. En el mes de marzo, se articuló una jornada con el Programa Mundial de Alimentos de la Unidad de Protección Social, específicamente con el proyecto “fortalecimiento de capacidades desde la Unidad de Protección Social,” que tiene como objetivo “Identificar, documentar y analizarlas medidas extraordinarias adoptadas por tres sistemas subnacionales (Bogotá, Cali, Pasto) de Protección Social para enfrentar la pandemia, con el fin de generar recomendaciones y formular una estrategia de trabajo con el gobierno nacional/local para fortalecer su capacidad de respuesta frente a futuros choques.</t>
  </si>
  <si>
    <t>Durante el período de reporte se registra como principal logro la elaboración concertada del Plan de Acción  de Política Pública para la garantía plena de los derechos de las personas lesbianas, gay, bisexuales, transgeneristas e intersexuales- LGBTI – y sobre identidades de género y orientaciones sexuales en el Distrito Capital.
Para ello, fue necesario realizar varias gestiones y actividades, las que se relacionan a continuación:
Se realizó la presentación de la cartilla de Prevención de Violencia a Personas LGBTI, documento cuyo tema central gira en torno a la prevención de violencias, que enmarca enfoque diferencial por identidades de género y orientaciones sexuales diversas. Este documento se construye como elemento para la atención de personas de los sectores sociales LGBTI, teniendo en cuenta la orientación sexual e identidad de género diversa.</t>
  </si>
  <si>
    <t xml:space="preserve">41
</t>
  </si>
  <si>
    <t xml:space="preserve">4. Liderar, formular, actualizar e implementar las políticas públicas sociales de competencia y participación desde el Sector de Integración Social, que contribuyan a la materialización de un nuevo contrato social y ambiental para la Bogotá del siglo XXI  </t>
  </si>
  <si>
    <t>Implementar los planes de acción de las políticas públicas del distrito</t>
  </si>
  <si>
    <t xml:space="preserve">Implementación de las herramientas de Política Social tanto la ETIS como la tropa social.
</t>
  </si>
  <si>
    <t xml:space="preserve">5. Actualizar, implementar y hacer seguimiento a la política  pública de infancia y adolescencia con la participación e  incidencia de niñas, niños y adolescentes, sus familias y la  movilización de la sociedad civil para la transformación de los  territorios y la generación de entornos protectores desde la  gestación hasta la adolescencia, teniendo en cuenta los impactos  de la emergencia social y sanitaria sobre esta población.
</t>
  </si>
  <si>
    <t>Planeación Institucional 
seguimiento y evaluación del desempeño institucional</t>
  </si>
  <si>
    <t>Inversión y funcionamiento</t>
  </si>
  <si>
    <t xml:space="preserve">Todos los proyectos de inversión de la Dirección Poblacional  </t>
  </si>
  <si>
    <t>todas las metas relacionadas con los proyectos de inversión de la Dirección Poblacional .</t>
  </si>
  <si>
    <t>Política pública de infancia y adolescencia de Bogotá 2011-2021 - Decreto 520 de 2011
Política pública de y para la adultez 2011-2044 - Decreto 544 de 2011
Política pública de juventud 2019-2030 - CONPES D.C. 08 de 2020
Política pública para el fenómeno de habitabilidad en calle 2015-2025 - Decreto 560 de 2015
Política pública para las familias 2011-2025 - Decreto 545 de 2011
Política pública social para el envejecimiento y para la vejez 2010-2025- Decreto 345 de 2010</t>
  </si>
  <si>
    <t>Liderar la implementación y seguimiento de las políticas públicas poblacionales competencia de la SDIS</t>
  </si>
  <si>
    <t xml:space="preserve"> - Actas de los espacios de política liderados por la SDIS
</t>
  </si>
  <si>
    <t xml:space="preserve">Realizar el 100% de las actas de los espacios de PPS liderados por la SDIS
</t>
  </si>
  <si>
    <t xml:space="preserve">Porcentaje de avance de las actas de los espacios de PPS liderados por la SDIS
</t>
  </si>
  <si>
    <t xml:space="preserve"> No. Actas elaboradas/No. espacios liderados  en el periodo* 100
</t>
  </si>
  <si>
    <t>soportes que evidencian la participación de la secretaria en los espacios de las politicas públicas sociales donde se reflejen los avances, compromisos y acuerdos relacionados con la implementación de las PPS a cargo de la SDIS en cada trimestre reportado</t>
  </si>
  <si>
    <t xml:space="preserve">Actas de los espacios de PPS liderados por la SDIS
</t>
  </si>
  <si>
    <t xml:space="preserve">Actas de los espacios de PPS liderados por la SDIS
</t>
  </si>
  <si>
    <t>Subdirección para la Infancia</t>
  </si>
  <si>
    <t xml:space="preserve">La Secretaría Distrital de Integración Social - SDIS, en cumplimiento de su misionalidad, es la entidad rectora de las políticas públicas poblacionales, por tanto, tiene la rectoría de la Política Pública de Infancia y Adolescencia - PPIA en cabeza de la Subdirección para la Infancia con la responsabilidad de liderar su desarrollo. Para la implementación y seguimiento a la PPIA se cuenta con una instancia de coordinación intersectorial que es el Comité Operativo Distrital de Infancia y Adolescencia – CODIA, reglamentado mediante la Resolución 0881 del 27 de mayo de 2020, el cual sesiona de manera bimestral, que cuenta con un espacio de articulación y gestión denominado Nodo Coordinador CODIA que sesiona mensualmente al igual que los Comités Locales de Infancia y Adolescencia – COLIAS.
Durante el primer trimestre se consolidó la delegación de los diferentes actores que participarán de manera permanente durante el 2021 en las instancias antes mencionadas, se construyó de manera colectiva y se aprobaron los planes de acción para esta vigencia tanto del CODIA, como de los COLIA. Se gestionó la información para la elaboración del informe de Monitoreo de las Condiciones de Vida de la Infancia y la Adolescencia - SMIA 2020 radicado en el Concejo de Bogotá el 29 de marzo y se radicó la matriz del Plan de Acción de política y documento cualitativo correspondiente al segundo semestre del 2020.
En cumplimiento de las agendas pactadas en los nodos, se brindaron en el CODIA los espacios solicitados por diferentes actores con el fin de socializar y promover productos, programas, servicios y estrategias a fin de multiplicar la información en cada sector y participar de manera conjunta en la construcción colectiva en favor de los derechos de las niñas, niños y adolescentes, como la Política Pública Nacional de apoyo y fortalecimiento técnico a la familia – ICBF y el programa de donación de sangre –SDS. Se realizó la convocatoria pública para invitar a organizaciones de la sociedad civil para que postulen sus nombres y puedan ser elegidas como uno de los dos miembros permanentes del Comité, se trabajó con niñas y niños de los Consejos Consultivos para llevar mensajes audiovisuales con sus voces e intereses como participantes de este espacio Distrital.  
En el marco de los COLIA que tienen como objetivo garantizar la articulación con el Comité Operativo Distrital de Infancia y Adolescencia y la socialización de la movilización que se planea o se realiza en las 20 localidades para la promoción y garantía de los derechos de las niñas, niños y adolescentes, se construyeron y aprobaron los planes de acción para la vigencia y se realizaron desde el mes de febrero sesiones mensuales en las 20 localidades del Distrito, debido a la organización institucional. Se lograron las siguientes actividades y articulaciones: Socialización de los avances del proceso de Evaluación Política Pública de Infancia y Adolescencia (2011-2021), presentación del balance, proyecciones y retos del plan de acción COLIA 2020; se continua en el proceso de articulación y gestión intersectorial, en lo que respecta a la socialización de la oferta de servicios y modalidades (ICBF, SED, SDM, SDS, SDIS, etc.) y la Conmemoración “Día de las Manos Rojas”.
</t>
  </si>
  <si>
    <t xml:space="preserve">La Secretaría Distrital de Integración Social - SDIS, en cumplimiento de su misionalidad, es la entidad rectora de las políticas públicas poblacionales, por tanto, tiene la rectoría de la Política Pública de Infancia y Adolescencia – PPIA 2011-2021 en cabeza de la Subdirección para la Infancia con la responsabilidad de liderar su desarrollo. Es así que, para su actualización o reformulación, adelanta el proceso de evaluación a partir del diseño de una metodología desde cuatro componentes: i) Evaluación de Resultados, ii) Evaluación Institucional; iii) Armonización con otras Políticas y iv) Identificación de nuevas brechas, necesidades y vulnerabilidades que afectan a las niñas, niños y adolescentes, que generará como resultado recomendaciones e insumos que aporten a una política pública fortalecida con la participación e incidencia de niñas, niños y adolescentes, sus familias y la movilización de la sociedad civil para la transformación de los territorios y la generación de entornos protectores desde la gestación hasta la adolescencia, teniendo en cuenta los impactos de la emergencia social y sanitaria sobre esta población. 
Desde el CODIA, se ha gestionado el Comité Técnico Distrital que acompañará este proceso, como instancia de articulación y de decisión, junto con la Mesa Técnica Interna conformada por varias dependencias de la SDIS que apoya y hace seguimiento en las diferentes fases, sumado al acompañamiento técnico de la Secretaría Distrital de Planeación y del Departamento Nacional de Planeación.
Por otra parte, durante el segundo semestre, tanto el CODIA y su nodo coordinador, como los COLIAS y las mesas adscritas, sesionaron de acuerdo con la periodicidad establecida y de conformidad con las agendas concertadas en coherencia con los planes de acción formulados, en donde se socializaron temas de interés general y particular para la realización de acciones conjuntas en favor de la niñez y la adolescencia en el marco de la garantía de sus derechos, como: Socialización de resultados del informe SMIA con las voces de las niñas y los niños y como viven sus derechos, construcción colectiva del plan de acción de la Política Pública, conmemoración del 9 de abril “Día de la memoria y solidaridad con las víctimas del conflicto armado”, Celebración del Día de la Niñez en articulación con la Corporación Juego y Niñez – Brújula 2021, jornadas de cualificación, fortalecimiento técnico y socialización de oferta de servicios para la infancia y adolescencia, conmemoración del día internacional contra el trabajo infantil por parte de la Mesa Distrital para la Prevención y Erradicación del trabajo Infantil Ampliado-PETIA, activación de la Mesa de Identidades de Género y Orientaciones Sexuales IGOS para avanzar en la ruta de atención para casos de niños, niñas, intersexuales y adolescentes que son vulnerados por expresar su orientación sexual; Modificar el documento técnico “Re creando Sexualidades y Cuerpos” y procesos de movilización social en favor del respeto por la diferencia. Presentación del video del Consejo Distrital de Niños, Niñas y Adolescentes sobre su opinión respecto a la emergencia sanitaria y actualidad virtual, Socialización de las acciones desarrolladas frente a las Alertas Tempranas 046 de 2019 y la 010 de 2021 en la Mesa de Prevención del Reclutamiento, Uso y Utilización de Niños, Niñas y Adolescentes – PRUUNNA, entre otras.
Así mismo, se realizaron las mesas Distritales y locales para la implementación, articulación y seguimiento de la Ruta Integral de Atenciones desde la Gestación hasta la Adolescencia, en donde la activación de la mesa técnica para la consolidación del Sistema de Seguimiento Niño a Niño ha tomado un lugar relevante para avanzar en la validación, actualización y consolidación de la información de los actores involucrados. 
</t>
  </si>
  <si>
    <t>2. Contribuir con la reducción del riesgo social de los y las jóvenes NiNi en situación de alta vulnerabilidad y, en riesgo de ser vinculados en dinámicas y estructuras delincuenciales con el desarrollo de procesos de inclusión social, económica, educativa, política y cultural con la Estrategia RETO.</t>
  </si>
  <si>
    <t xml:space="preserve">todos los proyectos de inversión de la Dirección Poblacional  </t>
  </si>
  <si>
    <t>Política pública de infancia y adolescencia de Bogotá 2011-2021 - Decreto 520 de 2011
Política pública de y para la adultez 2011-2044 - Decreto 544 de 2011
Política pública de juventud 2019-2030 - CONPES D.C. 08 de 2020
Política pública para el fenómeno de habitabilidad en calle 2015-2025 - Decreto 560 de 2015
Política pública para las familias 2011-2025 - Decreto 545 de 2011
Política pública social para el envejecimiento y para la vejez 2010-2025- Decreto 345 de 2011</t>
  </si>
  <si>
    <t>creciente</t>
  </si>
  <si>
    <t>Subdirección para la Juventud</t>
  </si>
  <si>
    <t>Es un comité en el que participan los jóvenes representantes de las plataformas de juventud locales y distrital, entes de control, Personería Distrital, y Veeduría, Observatorios de Juventud, y desde la institución la SDIS como rectora de política, se realiza el comité mediante reunión de comité del 5 de febrero de 2021, como consta en el acta y en el cual participan delegados de plataformas de varias localidades así como observatorio ciudadano, personería y veeduría, consejería presidencial Colombia joven, Idpac, y las secretarias distritales de educación, planeación y ambiente; Se presenta un balance del estado actual del SDJ y circunstancias que invitan a la actualización del mismo. Cabe aclarar, que con base en el documento de evaluación del SDJ realizado por la SDP en 2019 La necesidad puntual de actualización viene desde el proceso de formulación de la nueva política pública, inicia en 2016 cuando el decreto 482 de 2006, era la Política Pública de Juventud, cumple su periodo. Es necesario generar mejorar en el Sistema Distrital de Juventud, ya se vieron en el balance y además por ser tan alargada las armonizaciones.</t>
  </si>
  <si>
    <t xml:space="preserve">La Secretaría de Integración Social, a través de la Subdirección para la Juventud, como rectora de la Política Pública Distrital de Juventud 2019-2030, aprobada mediante CONPES DISTRITAL No. 8 el 16 de diciembre del 2019, lidera el proceso de articulación con instancias de participación para la implementación y territorialización de la misma. A continuación, se anexa informe respecto al proceso de articulación con las instancias de participación respecto a la implementación de la Política Pública de Juventud para el mes de abril del 2021. 
Esta es una instancia institucional para el seguimiento y coordinación de la  Implementación de la política pública de juventud, la cual preside la Secretaría Distrital de Integración Social, y la Secretaría Técnica la lleva el Instituto Para la Participación y Acción Comunal -IDPAC. La conforman los sectores de: Educación, Salud, Desarrollo Económico, Cultura, Integración Social, Gobierno, Hábitat, Ambiente, Movilidad, Mujer, Seguridad Justicia y Convivencia, Planeación.
Se anexa 3 actas de reunión de fechas 8 de abril de 2021, 6 de mayo de 2021 y 3 de junio de 2021.
Los avances y retos se han desarrollado en las siguientes líneas de acciones: 
Articulación interinstitucional para el seguimiento a la implementación del primer trimestre de 2021 del plan de acción indicativo del CONPES No. 8 de Política Pública Distrital de Juventud.
Coordinación en las modificaciones y correcciones al Plan de Acción Indicativo del CONPES No.8 de Política Pública de Juventud.
Articulación con los sectores de la Mesa de Trabajo de Juventud en la propuesta para
actualización del Sistema Distrital de Juventud -SDJ como parte de la implementación de un producto del Plan de Acción Indicativo del CONPES No. 8 de Política Pública de Juventud.
Coordinación interinstitucional para el agendamiento de socialización de la resolución de emitida por la registraduría para la difusión del calendario electoral de la elección de Consejos de Juventud.
Coordinación del comité de seguimiento a la implementación de la política pública de juventud, especialmente en la revisión de l proyecto de decreto del SDJ.
</t>
  </si>
  <si>
    <t xml:space="preserve">Implementación de las herramientas de Política Social tanto la ETIS como la tropa social.
</t>
  </si>
  <si>
    <t>Política pública de infancia y adolescencia de Bogotá 2011-2021 - Decreto 520 de 2011
Política pública de y para la adultez 2011-2044 - Decreto 544 de 2011
Política pública de juventud 2019-2030 - CONPES D.C. 08 de 2020
Política pública para el fenómeno de habitabilidad en calle 2015-2025 - Decreto 560 de 2015
Política pública para las familias 2011-2025 - Decreto 545 de 2011
Política pública social para el envejecimiento y para la vejez 2010-2025- Decreto 345 de 2012</t>
  </si>
  <si>
    <t>Subdirección para la familia</t>
  </si>
  <si>
    <t>Se realizó reunión del comité operativo distrital para las familias el día 18 de febrero de 2021 donde se presento la propuesta del plan de trabajo del comité año 2021, se realizó Socialización del plan de acción de la PPPF por parte de cada una de las entidades y se realizó probación del plan de acción de la PPPF 2021-2025, dando cumplimiento a la periodicidad establecida.</t>
  </si>
  <si>
    <t xml:space="preserve">Se realizaron reuniones los días 22042021 (acta 03) y 06052021 (acta 04), donde se presentaron los temas relacionados con el día de la familia, avances en el proceso de actualización del plan de acción de la PPPF 2021-2025 entre otros dando cumplimiento a la periodicidad establecida. </t>
  </si>
  <si>
    <t>Política pública de infancia y adolescencia de Bogotá 2011-2021 - Decreto 520 de 2011
Política pública de y para la adultez 2011-2044 - Decreto 544 de 2011
Política pública de juventud 2019-2030 - CONPES D.C. 08 de 2020
Política pública para el fenómeno de habitabilidad en calle 2015-2025 - Decreto 560 de 2015
Política pública para las familias 2011-2025 - Decreto 545 de 2011
Política pública social para el envejecimiento y para la vejez 2010-2025- Decreto 345 de 2013</t>
  </si>
  <si>
    <t xml:space="preserve">Porcentaje de avance en las actas de los espacios de PPS liderados por la SDIS elaboradas
</t>
  </si>
  <si>
    <t>Subdirección para la Adultez</t>
  </si>
  <si>
    <t>1. Se realiza la primera sesión del Comité Distrital de Adultez (CODA), el cual inicia la sesión con la verificación del quorum segun lo establecido en la resolución 699 de 2012 y en el cual se tratan los siguientes puntos: 1. Saludo y bienvenida del Subdirector para la Adultez; 2. Seguimiento de los avances del plan de acción de la Política Pública de y para la Adultez en el año 2020; 3. Aprobación del plan de trabajo del CODA para la vigencia 2021 (al ser la primera sesión del año); 4. Avance del proceso de actualización del plan de acción de la Política Pública de y para la Adultez 2021-2044, en especifico, se desarrolla la aprobación del árbol del problemas de la política; 5. Compromisos y varios, entre los que se resalta la programación de la siguiente sesión para el 26 de mayo de 2020 y se resalta la necesidad de tener una sesión adicional en el mes de Junio ya que que se debe hacer entrega del plan de acción de la política actualizado mediante la metodología CONPES y este debe ser aprobado por el CODA, como instancia coordinadora de la implementación de la PPA.
2. Se lleva a cabo la Primera sesión del año del Comité Operativo Distrital para el Fenómeno de Habitabilidad en Calle (CODFHC), se inicia este espacio con la apertura y verificación del Quorum, dando lugar al desarrollo de los siguientes puntos de la agenda: 1. Saludo y bienvenida del Subdirector para la Adultez; 2. Presentación y aprobación del Plan de trabajo del CODFHC para la vigencia 2021; 3. Presentación por parte de la Secretaria Distrital de Salud del plan de vacunación para la población habitant de calle, presentación que expone las diferentes etapas del plan y la alineación del mismo con el plan nacional de vacunación para COVID-19; 4. Aprobación del arbol de problemas de la Política Pública Distrital para le Fenómeno de Habitabilidad en Calle en el marco del proceso de actualización de la política mediante la metodología CONPES, al respecto en el comité se decide que los miembros enviaran su aprobación via correo electrónico dado el tiempo que queda de la sesión; 5. Varios y compromisos, entre los que se destacan la programación de mesa técnica del componente de movilización social y redes de apoyo social para mayo de 2021, compartir link con información de Censos de habitantes de calle en el pais 2019 y 2020 de parte del DANE, y programación de mesa de apoyo técnico para el mes de mayo de 2021 para tratar propuestas de Secretaría Juriídica.</t>
  </si>
  <si>
    <t xml:space="preserve">Durante el primer semestre, se desarrollan los siguientes Comité Operativo Distrital de Adultez (CODA):
1. Comité Operativo Distrial de Adultez el día marzo 24 del  2021, en este comité los temas abordados fueron: a) Seguimiento Avances del Plan de Acción de la Política Pública de y para la Adultez; b) Aprobación Plan de trabajo CODA 2021; c) Avance proceso actualización plan de acción PPA 2021-2044: Aprobación Árbol de problemas.
Durante el espacio, se socializaron las acciones desarrolladas en el marco de la actualización del Plan de acción de la PPA, logrando la aprobación del árbol de problemas. 
2. Comité Operativo Distrital de Adultez el día 27 de mayo del 2021, en este comité los temas abordado fueron: a)Información pobreza extrema en Bogotá (DANE), presentación a cargo del Doctor Juan Daniel Oviedo; b) Balance plan de trabajo 2021: Priorización actualización plan de acción 2021-2025; c)Tablero virtual: Aportes y recomendaciones desde cada sector para la reformulación de la Política Pública de y para la Adultez.
3. Comité Operativo Extraordinario de Adultez, realizado el 29 de junio del 2021, en este espacio los temas abordados fueron: a) Aprobación Plan de acción PPA. Desde la Secretaría Técnica, se realiza la presentación de los resultados y productos concertados con cada Entidad.
Por otra parte y como acción de seguimiento a la Política Pública, se adelantaron las siguientes mesas de actualización:
1.Mesa de actualización del 15 de febrero: en este espacio, se abordaron temas centrales relacionados con la revisión y aprobación del plan de trabajo 2021, así mismo se informa a la mesa que como resultado del  análisis situacional y del diagnóstico se estableció la propuesta del árbol de problemas en el que se identificó el problema central (relacionado con el objetivo general de la Política Pública) y las causas (relacionadas con los objetivos específicos de la Política Pública). Proyectado durante la sesión
2. Mesa de Actualización 5 de marzo del 2021: Se informa a los participantes de la mesa que en el marco del proceso de actualización del plan de acción de la PPA, es necesario revisar la propuesta de árbol de problemas, a partir de los aportes remitidos a la secretaría técnica entre el 11 y el 24 de febrero, de acuerdo con los compromisos establecidos en la primera sesión de la mesa.
3. Mesa de Actualización  30 de abril: De acuerdo con los aportes y observaciones finales, se procede con la aprobación del árbol de problemas para presentarlo en la primera sesión del Comité Distrital de Adultez (CODA), a realizarse el 24 de marzo de 2021. 
4. Mesa de Actualización 1 de junio: Se realiza la socialización de los resultados derivados el árbol de problemas y se realiza el taller Aspectos Metodológicos para la Elaboración del Plan de Acción de Políticas Públicas Distritales, con el apoyo de la Secretaría de Planeación.
Respecto de la Política Pública del fenómeno de habitabilidad en calle, durante el primer semestre, se desarrollan los siguientes Comité Operativo Disrtrial (PPDFHC)
1.  Comité Operativo Distrital PPDFHC que fue realizado el 25 de marzo del  2021, en el cual se abordaron los siguientes temas: a) Plan de trabajo CODFHC; b) Plan de vacunación para la población habitante de calle; c) Aprobación del árbol de problemas actualizado; d) Aprobación armonización plan indicativo. El punto central de este Comité estuvo centrado en la aprobación del Arbol de problemas en el marco de la actualización del Plan de acción de la Pólítica, se aprueba y se  acuerda con las y los integrantes de la instancia que, se enviará la última versión del árbol de problemas, por correo electrónico para que se allegue a la secretaría técnica el concepto de aprobación, máximo el 30 de marzo de 2021. Así mismo por medio electrónico se enviará la propuesta de armonización entre el plan indicativo y el plan de acción actualizado, para conocimiento de todos los sectores.
2. Comité Operativo Distrital PPDFHC realizado el 26 de mayo del  2021, en el cual se abordaron los siguientes temas: a) Tablero virtual:Aportes de los miembros de las distintas Entidades  sobre lo que se espera de la PPDFHC entre2021-2025 y los nuevos horizontes de la politica pública para el 2025. b)Balance plan de trabajo 2021:Priorizacion actualización plan de acción 2021-2025. Se realiza la presentación del plan de trabajo haciendo especial énfasis en la importancia de continuar aunando esfuerzos para lograr la  actualización del plan de acción de la politica, en este espacio se relata a las Entidades participantes sobre como ha avanzado el proceso y se especifica que la etapa  siguiente será la concertación de productos.c) Balance PA armonizado 2020-II(SDP).La profesional Yenny Onatra, hace la presentación general del balance de las acciones armonizadas del plan de acción 2016-2020. d) Avances en el plan de vacunacion.- SDS; e) propuesta de armonización Plan Indicativo: Nicolas sierra profesional de la dirección de análisis y diseño estratégico de SDIS realiza la exposición de los puntos claves del plan indicativo- cadena de valor, caracteristicas del plan indicativo, y las características del Plan indicativo con el CONPES D..C
Otras instancias de seguimiento a la PPDFHC fueron:
Mesas de Apoyo técnico por componente. 
* Mesa de desarrollo Humano 17 de marzo del 2021
* Mesa de desarollo urbano Incluyente 4 de mayo del 2021
* Generación de ingresos 17 de marzo
</t>
  </si>
  <si>
    <t>Política pública de infancia y adolescencia de Bogotá 2011-2021 - Decreto 520 de 2011
Política pública de y para la adultez 2011-2044 - Decreto 544 de 2011
Política pública de juventud 2019-2030 - CONPES D.C. 08 de 2020
Política pública para el fenómeno de habitabilidad en calle 2015-2025 - Decreto 560 de 2015
Política pública para las familias 2011-2025 - Decreto 545 de 2011
Política pública social para el envejecimiento y para la vejez 2010-2025- Decreto 345 de 2014</t>
  </si>
  <si>
    <t xml:space="preserve">Porcentaje de avance de las actas elaboradas de los espacios de PPS liderados por la SDIS
</t>
  </si>
  <si>
    <t>Subdirección para la Vejez</t>
  </si>
  <si>
    <t>Participación de los(as) delegados(as) de las entidades que hacen parte del proceso de implementación de la Política Pública, ser avanzó en la socialización de la ley 2040 de 2020 y el proceso de vacunación contra el COVID-19 de las personas mayores en la ciudad.
Se convocó la realización del Comité Operativo de Envejecimiento y Vejez, dicha convocatoria en bimensual, la primera se realizó en el mes de febrero de 2021</t>
  </si>
  <si>
    <t>Se convocaron la sesiones ordinarias del Comité Operativo de Envejecimiento y Vejez - COEV para el mes de febrero - Abril - 2 sesiones ordinarias en Junio y 1 extraordinaria, de cada sesión se realizó el acta con la respectiva verificación y aval de los(as) asistentes a la sesión.</t>
  </si>
  <si>
    <t>Informe anual consolidado y publicado de las PPS</t>
  </si>
  <si>
    <t xml:space="preserve">Informe anual de la implementación y seguimiento de las  6 PPS  </t>
  </si>
  <si>
    <t xml:space="preserve">
Informe de la implementación y seguimiento  a las PPS publicado. </t>
  </si>
  <si>
    <t xml:space="preserve">Informe de seguimiento a la implementación de las 6 PPS consolidado y publicado </t>
  </si>
  <si>
    <t>soportes que evidencian la participación de la secretaria en los espacios de las politicas públicas sociales donde se reflejen los avances, compromisos y acuerdos relacionados con la implementación de las PPS a cargo de la SDIS</t>
  </si>
  <si>
    <t xml:space="preserve"> Informe seguimiento de los planes de acción de las políticas publicas lideradas por la SDIS </t>
  </si>
  <si>
    <t>60
55
13  
14</t>
  </si>
  <si>
    <t xml:space="preserve">26. Incrementar en un 57% la participación de personas mayores en procesos que  fortalezcan su autonomía, el desarrollo de sus capacidades, el reentrenamiento laboral  para la generación de ingresos y la integración a la vida de la ciudad a través de la  ampliación, cualificación e innovación en los servicios sociales con enfoque diferencial.
2. Implementar un plan de acción para coordinar la implementación y el seguimiento de la PPPF. 
21. Desarrollar en las 20 localidades del  Distrito una (1) estrategia de prevención,  participación y movilización social que  favorezca la transformación de imaginarios y la disminución del conflicto social  asociado al fenómeno de habitabilidad en  calle, teniendo en cuenta los impactos de  la emergencia social y sanitaria sobre esta  población.
24. Implementar una (1) estrategia de  gestión interinstitucional que permita  la movilización social y el desarrollo de  capacidades de los adultos y adultas identificados en vulnerabilidad, fragilidad social o afectados por emergencias sanitarias en la ciudad de Bogotá
</t>
  </si>
  <si>
    <t>Integridad, 
Planeación Institucional, Participación ciudadana en la gestión pública, acceso a la información pública y lucha contra la corrupción,
Transparencia.
Política de seguimiento y evaluación al desempeño Institucional</t>
  </si>
  <si>
    <t>Formulación y articulación de las políticas sociales</t>
  </si>
  <si>
    <t>Inversión 
financiación</t>
  </si>
  <si>
    <t xml:space="preserve">7770 Compromiso con el envejecimiento activo y una Bogotá cuidadora e incluyente 
</t>
  </si>
  <si>
    <t>Implementar el 100% de acciones del Plan de Acción de la Política Publica Social para el Envejecimiento y la Vejez 
Implementar un plan de acción para coordinar la implementación y el seguimiento de la PPPF. 
Desarrollar un (1) estrategia de seguimiento y monitoreo de las acciones que contribuyen con la implementación y articulación de la Política Pública Distrital para la Habitabilidad en Calle.</t>
  </si>
  <si>
    <t>Política pública social para el envejecimiento y para la vejez 2010-2025- Decreto 345 de 2011</t>
  </si>
  <si>
    <t>Actualizar el plan de acción de la PP  Social para el envejecimiento y para la vejez 2010-2025</t>
  </si>
  <si>
    <t>Plan de acción de la PP  Social para el envejecimiento y para la vejez 2010-2025 actualizado</t>
  </si>
  <si>
    <t>Un (1) Plan de acción de la Politica Publica Social actualizado y en ejecución</t>
  </si>
  <si>
    <t>Plan de acción de la Politica Publica actualizado</t>
  </si>
  <si>
    <t xml:space="preserve">Plan de Acción  de la Política Pública </t>
  </si>
  <si>
    <t>Documentos de plan de acción de la Politica Publica Social actualizado</t>
  </si>
  <si>
    <t>1 Plan de acción actualizado</t>
  </si>
  <si>
    <t>Se consolidó el trabajo intersectorial para adelantar el proceso de actualización del Plan de Acción de la Política Pública Social de Envejecimiento y Vejez. Se consiguió concertar 76 productos para el cumplimiento el plan de los cuales SDIS tiene 32. Se carga Plan de acción actualización, vale la pena aclarar que  son versiones preliminares dado que se envió a Dirección Poblacional para revisión, ajuste y válidacion de las áreas encargadas</t>
  </si>
  <si>
    <t xml:space="preserve">
7752 - Contribución a la protección de los derechos de las familias especialmente de sus integrantes afectados por la violencia intrafamiliar en la ciudad de Bogotá
</t>
  </si>
  <si>
    <t>Política Pública para las Familias</t>
  </si>
  <si>
    <t>Actualizar el plan de acción de la PP para las familias 2011-2025</t>
  </si>
  <si>
    <t>Plan de acción de la PP para las familias 2011-2025 actualizado</t>
  </si>
  <si>
    <t>Plan de Acción  de la Política Pública actualizado</t>
  </si>
  <si>
    <t>Se remite el plan de acción de la política pública actualizado según acta de aprobación de 18 de febrero de 2021.</t>
  </si>
  <si>
    <t xml:space="preserve">
7757 Implementación de estrategias y servicios integrales para el abordaje del fenómeno de habitabilidad en calle en Bogotá</t>
  </si>
  <si>
    <t>Política Publica del Fenómeno de habitabilidad en Calle</t>
  </si>
  <si>
    <t>Actualizar el plan de acción de la PP para el fenómeno de habitabilidad en calle 2015-2025</t>
  </si>
  <si>
    <t>Plan de acción de la  PP para el fenómeno de habitabilidad en calle 2015-2025 actualizado</t>
  </si>
  <si>
    <t xml:space="preserve"> Plan de acción actualizado de Política Pública</t>
  </si>
  <si>
    <t xml:space="preserve">Durante el período solicitado abril-junio, se continua con el ejercicio de  actualización del Plan de acción de la PPDFHC, teniendo en cuenta las orientaciones dadas por el CONPES D,C.Para ello, se desarrollaron las siguientes acciones:
1.Socialización en la mesa de actualización del plan de acción de la Política, sobre  los avances del proceso de actualización del plan de acción de su plan de acción. En este espacio se realizó la retroalimentación de la última  la versión del árbol de problemas, a fin de lograr su  validación por parte de las entidades distritales.
2. En el mes de abril se da inicio al proceso de construcción de resultados, y productos. Para este ejercicio, se llevaron a cabo sesiones de trabajo entre la Subdirección para la Adultez y la Dirección de Análisis y Diseño Estratégico DADE, con el fin de formular la propuesta de fines y resultados para los seis componentes de la PPDFHC. Estos resultados derivados de los efectos directos del árbol de problemas concertado con los actores de la PPDFHC.
Se realizaron las seis mesas técnicas de los componentes de la PPDFHC, estos espacios se encaminaron a la socialización de los resultados planteados por la SDIS en el marco de la política, así como a su concertación con los demás actores participantes.   Posteriormente, se desarrollaron mesas internas entre la Subdirección para la Adultez y la Dirección de Análisis y Diseño a fin de formular las estrategias o medios requeridos para alcanzar los fines y resultados concertados de cara a los seis componentes de la PPDFHC. 
3. En los meses de mayo y junio inicia el proceso de concertación de productos con las distintas entidades, ejercicio realizado a través de mesas virtuales, cuyo resultado fue la concertación de resultados y productos.
3. El día 26 de mayo,se llevó a cabo el segundo comité operativo del fenómeno de habitabilidad en calle, en el espacio, se socializaron los avances obtenidos hasta el momento respecto de la  actualización del plan de acción y se solicitó ajustar los tiempos de entrega para poder cumplir con las fechas planteadas por Secretaría Distrital de Planeación par ala entrega del plan de acción.
En sesión del Comité Extraordinario del 01  julio de 2021, se realiza la presentación de los resultados y productos para aprobación en mesa.
</t>
  </si>
  <si>
    <t xml:space="preserve">Política Publica para la adultez. </t>
  </si>
  <si>
    <t>Actualizar el plan de acción de la PP de y para la adultez 2011-2044</t>
  </si>
  <si>
    <t>Plan de acción de la PP de y para la adultez 2011-2044 actualizado</t>
  </si>
  <si>
    <t>Uno (1) Plan de acción de la Politica Publica Social actualizado y en ejecución</t>
  </si>
  <si>
    <t>Durante el período comprendido entre abril y junio, la Subdirección para la Adultez, continúo con el ejercicio de actualización del plan de acción de la Política Pública de y para la adultez PPA, teniendo en cuenta las orientaciones dadas por el CONPES D,C para la actualización de las Políticas Públicas. Para ello se desarrollaron las siguientes acciones:
1. En mesa de actualización del 14 de abril se socializa a las Entidades: a)  Presentación del avance en el proceso de actualización del plan de acción  b)Presentación del árbol de problemas y de objetivos, aprobado en el mes de marzo, Socialización de propuesta de estrategias y productos por parte de la SDIS; de acuerdo con la revisión del análisis situacional, diagnostico actualizado y de las causas y efectos indirectos derivados del árbol del probemas. Se informa a las entidades el apaso a seguir relacionado con la concertación de mesas para la definición de productos en el mes de abril.
2. En el mes de abril se da inico al ejericio de concertación de productos ( etapa extensa que se extendió hasta el mes de junio) y el cual surtió el desarrollo de las siguientes acciones: a) Programación de sesiones con cada una de las Entidades con el fin de socializar un primer borrador de productos sugeridos por la SDIS y construidos  con base en el proceso de análisis del árbol de problemas.b) Elaboración de actas de cada una de las sesiones adelantadas. c). Presentación en cada una de las sesiones de la PPA, dimensiones estructuturantes, hoja de ruta de los pasos desarrollados para dar inicio a la concertación de productos, En este espacio se recordó nuevamente los resultados del árbol de problemas. d). Una vez llevada a cabo la primera sesión con los sectores, se da inicio a la segunda etapa mediante el seguimiento a los acuerdos establecidos en la primera la sesión, se recibieron contrapropuestas con base en la revisión hecha por cada sector frente a la primera propuesta. e). Con algunos sectores, se llevaron a cabo otras sesiones de concertación para definir la responsabilidad de algunos sectores frente a los resultados definidos. f). En mesa de actualización del día 12 de mayo de 2021 se adelantó  el taller : Aspectos Metodológicos para la Elaboración del Plan de Acción de Políticas Públicas Distritales liderados por la Secretaría de planeación, el cual incluyó aspectos metodológicos para la Elaboración del Plan de Acción de Políticas Públicas Distritales.g). Fue enviada la matriz plan de acción con sus respectivos instructivos, con el fin de que las Entidades, iniciaran su proceso de diligenciamiento. Posteriormente el equipo  de políticas públicas inicia le proceso de acompañamiento y revisión de la matriz plan de acción para entrega oficial. . h) Taller de indicadores y ODS a cargo de la Secretaría de Planeación, taller realizado a las Entidades en sesión de mesa de actualización el 12 de mayo 
3.En sesión del Comité Extraordinario del 29 de junio de 2021, se realiza la presentación de los resultados y productos para aprobación en mesa.
4. Entrega de la primera versión del Plan de acción de la PPA  a Poblacional 01 de julo 2021</t>
  </si>
  <si>
    <t>Consolidación, revisión, ajuste y publicación del informe de implementación y seguimiento de las políticas públicas poblacionales competencia de la SDIS</t>
  </si>
  <si>
    <t xml:space="preserve">Un (1) informe anual del seguimiento a las PPS consolidado y publicado </t>
  </si>
  <si>
    <t xml:space="preserve">
Informes de seguimiento a las PPS </t>
  </si>
  <si>
    <t>Informe de seguimiento  a las PPS</t>
  </si>
  <si>
    <t xml:space="preserve"> Informe anual de las políticas publicas lideradas por la SDIS </t>
  </si>
  <si>
    <t>Un (1) informe anual de las PPS consolidado y publicado</t>
  </si>
  <si>
    <t xml:space="preserve">
No.  informes de seguimiento a las PPS </t>
  </si>
  <si>
    <t>No. informes de seguimiento elaborados/No. Informes de seguimiento programados*100</t>
  </si>
  <si>
    <t xml:space="preserve"> Informe anual de  la política publica de infancia entregado a la Dirección Poblacional  </t>
  </si>
  <si>
    <t xml:space="preserve"> Un (1) informe anual de las PPS consolidado y publicado</t>
  </si>
  <si>
    <t xml:space="preserve">
Informe de seguimiento a las PPS consolidado y publicado </t>
  </si>
  <si>
    <t>Informe de seguimiento de las PPS</t>
  </si>
  <si>
    <t xml:space="preserve"> Informe anual de  la política publica de juventud entregado a la Dirección Poblacional  </t>
  </si>
  <si>
    <t xml:space="preserve">
Informes de seguimiento a las PPS consolidado y publicado </t>
  </si>
  <si>
    <t>Informe de seguimiento a las PPS elaborado</t>
  </si>
  <si>
    <t xml:space="preserve"> Informe anual de  la política publica de familia entregado a la Dirección Poblacional  </t>
  </si>
  <si>
    <t xml:space="preserve">
Informe de seguimiento a las PPS  consolidado y publicado</t>
  </si>
  <si>
    <t>Informes de seguimiento de la PPS</t>
  </si>
  <si>
    <t xml:space="preserve"> Informe anual de  la política publica de vejez entregado a la Dirección Poblacional  </t>
  </si>
  <si>
    <t>Informes de seguimiento elaborados</t>
  </si>
  <si>
    <t xml:space="preserve"> Informe anual de  la política publica de adultez entregado a la Dirección Poblacional  </t>
  </si>
  <si>
    <t xml:space="preserve">Todas las metas </t>
  </si>
  <si>
    <t>Fortalecimiento organizacional y simplificación de procesos</t>
  </si>
  <si>
    <t xml:space="preserve">Inversión y Funcionamiento </t>
  </si>
  <si>
    <t>Población Afrodescendiente - Decreto 151 de 2008
Población Raizal - Decreto 554 de 2011
Pueblo Rom  o Gitano - Decreto 2957 de 2010
Pueblos indígenas - Decreto 543 de 2011</t>
  </si>
  <si>
    <t>Coordinar con las áreas técnicas el seguimiento a las acciones afirmativas en el marco de la implementación del artículo 66 del PDD por un nuevo contrato social y ambiental para la Bogotá del S.XXI</t>
  </si>
  <si>
    <t>informes de seguimiento a las acciones concertadas en el Plan Integral de Acciones  Afirmativas -PIAA- de los  grupos  étnicos con el sector social.</t>
  </si>
  <si>
    <t>Cuatro (4) informes de seguimiento  a PIAA de los grupos étnicos</t>
  </si>
  <si>
    <t>Informes de seguimiento  a PIAA de los grupos étnicos elaborados</t>
  </si>
  <si>
    <t>No. informes de seguimiento elaborados / No. informes de seguimiento programados</t>
  </si>
  <si>
    <t xml:space="preserve">Porcentaje de informes entregados de acuerdo con los informes programados  </t>
  </si>
  <si>
    <t xml:space="preserve">2 informes de seguimiento correspondientes al primer y segundo trimestre </t>
  </si>
  <si>
    <t xml:space="preserve">1 informe de seguimiento correspondiente al tercer trimestre </t>
  </si>
  <si>
    <t xml:space="preserve">1 informe de seguimiento correspondiente al cuarto trimestre </t>
  </si>
  <si>
    <t xml:space="preserve">Se entrega 2 informes de seguimiento a PIAA de los grupos etnicos primer trimestre y segundo trimestre ( se entrega el día 27 de Julio  según programación por parte del Sector ) </t>
  </si>
  <si>
    <t xml:space="preserve">No aplica </t>
  </si>
  <si>
    <t>Mujer y equidad de género - Decreto 166 de 2010
Ley de víctimas
 Prevención y atención del consumo de SPA - Decreto 691 de 2011</t>
  </si>
  <si>
    <t>Coordinar las acciones intrasectoriales para el seguimiento de las políticas públicas de Mujer y Equidad de Género, de Atención a Víctimas del Conflicto Armado Interno, de Actividades Sexuales Pagas y de Prevención y Atención del Consumo de Sustancias Psicoactivas.</t>
  </si>
  <si>
    <t>informes de seguimiento a las acciones establecidas para las políticas públicas de Mujer y Equidad de Género, de Atención a Víctimas del Conflicto Armado Interno y de Actividades Sexuales Pagas, de Prevención y Atención del Consumo de Sustancias Psicoactivas.</t>
  </si>
  <si>
    <t>Dieciseis (16) informes seguimiento a las implementación de las políticas públicas de Mujer y Equidad de Género, de Atención a Víctimas del Conflicto Armado Interno y de Actividades Sexuales Pagas, de Prevención y Atención del Consumo de Sustancias Psicoactivas.</t>
  </si>
  <si>
    <t>Informes de seguimiento a políticas públicas diferenciales acompañadas por la SDIS elaborados</t>
  </si>
  <si>
    <t xml:space="preserve"> No. informes de seguimiento elaborados / No. informes de seguimiento programados </t>
  </si>
  <si>
    <t>Número de informes de política públicade acuerdo con la programación</t>
  </si>
  <si>
    <t xml:space="preserve">4 informes de seguimiento (uno por cada política Mujer y Equidad de Género, de Atención a Víctimas del Conflicto Armado Interno, de Actividades Sexuales Pagas y de Prevención y Prevención y Atención del Consumo de Sustancias Psicoactivas.) </t>
  </si>
  <si>
    <t>4 informes de seguimiento (uno por cada política Mujer y Equidad de Género, de Atención a Víctimas del Conflicto Armado Interno, de Actividades Sexuales Pagas y de Prevención y Prevención y Atención del Consumo de Sustancias Psicoactivas.)</t>
  </si>
  <si>
    <t xml:space="preserve">Se entrega:  Informe No. 1. Seguimiento a la política pública de Atención a Víctimas del Conflicto Armado Interno. Vigencia 2020 y enero – marzo 2021. El informe incluye la evidencia de entrega del seguimiento al PAD vigencia 2020, igualmente se adjunta la matriz XLS seguimiento PAD cuarto trimestre 2020.  si bien se cuenta con los datos de atenciones realizadas a población víctima en los servicios sociales de la entidad durante el primer trimestre 2021, la matriz de seguimiento PAD se encuentra en consolidación. La programación  de entrega  oficial a la ACDVPR  es el 16 de abril 2021.
Adicionalmente se entrega primer informe de seguimiento de la política de mujer y equidad de género que contempla las concertaciones realizadas. 
Además, se realizó entrega del informe de actividades sexuales pagas que corresponde al primer semestre del 2021.
Por ultimo, se entregó la política pública de prevención y atención del consumo de sustancias psicoactivas. </t>
  </si>
  <si>
    <t>Se entrega : 1 Informe de política pública de Atención a Víctimas del Conflicto Armado Interno. Vigencia 2020 y enero – marzo 2021 y la matriz XLS seguimiento PAD I Trimestre 2021. Así msmo, se entrega matriz de seguimiento PAD II Trimestre se encuentra en consolidación, corte Enero 01 a junio 30, programada para entrega el 16 de julio 2021, la cual se acompaña del informe descrito.
Adicionalmente, se entrea primer informe de la política de ujer y equidad de género. 
Además, se realizó entrega del informe de actividades sexuales pagadas para el segundo trimeste 2021
Por ultimo se entregó la política pública de prevención y atención al consumo de sustancias psicoactivas</t>
  </si>
  <si>
    <t xml:space="preserve">no aplica </t>
  </si>
  <si>
    <t xml:space="preserve">Todas las metas a cargo de la Dirección Poblacional  </t>
  </si>
  <si>
    <t xml:space="preserve">Planeación Institucional, Seguimiento y evaluación del desempeño institucional , Control Interno </t>
  </si>
  <si>
    <t xml:space="preserve">Prestación de Servicios sociales para la inclusión social, formulación y articulación de políticas sociales </t>
  </si>
  <si>
    <t>7770: 1-2-3-4
7756: 2-4-5
7752: 3
7771: 1-2
7740: 3-4-5
7744: 2-3-5-6
7757: 3-4</t>
  </si>
  <si>
    <t>no aplica</t>
  </si>
  <si>
    <t xml:space="preserve">Realizar el seguimiento a la implementación de los servicios sociales a cargo de la Dirección Poblacional  en el marco del sistema distrital de cuidado y las innovaciones sociales contempladas en el PDD 2020-2014 </t>
  </si>
  <si>
    <t xml:space="preserve">Informes de avance a la implementación de los servicios sociales de la  Dirección Poblacional  que refleje el desarrollo del sistema distrital de cuidado y las innovaciones sociales contempladas en el PDD 2020-2014 </t>
  </si>
  <si>
    <t xml:space="preserve">Cuatro (4) informes de seguimiento a la implementación de los servicios sociales </t>
  </si>
  <si>
    <t xml:space="preserve">Informes de seguimiento a la implementación de los servicios sociales elabarados </t>
  </si>
  <si>
    <t xml:space="preserve">
 No. Informes de seguimiento elaborados / No. Informes de seguimiento programados</t>
  </si>
  <si>
    <t>Documentos de seguimiento a los servicios sociales de la Dirección Poblacional  que refleje el desarrollo del sistema distrital de cuidado y las innovaciones sociales contempladas en el PDD 2020-2014 elaborados de acuerdo con lo programado</t>
  </si>
  <si>
    <t xml:space="preserve">Informe trimestral de seguimiento a los servicios sociales de la Dirección Poblacional </t>
  </si>
  <si>
    <t>Se realizó informe trimestral de enero a marzo 2021; en el que se evidencia el procceso de aprobación de los servicios sociales en el marco de la mesa GIS. Se proyecta la aprobacion de 20 servicios y 54 modalidades para Poblacional, aprobados en trimestre: 8 servicios y 27 modalidades.</t>
  </si>
  <si>
    <t xml:space="preserve">Se hace entrega de informe trimestral de Abril a Junio del 2021, en el que se evidencia el proceso de aprobación de 21 servicios y 57 modalidades. Avance en la creación del portafolio de servicios viabilización de ajustes en los servicios en mesa GIS del 7 de Junio de acuerdo con la resolución 509 de 2021. </t>
  </si>
  <si>
    <t>47. Implementar la estrategia “Más territorio Menos Escritorio” que consiste en la visita de 691 unidades operativas, por parte del equipo directivo, en donde se evalúan las condiciones de infraestructura y prestación de los servicios para proyectar su optimización y manejo eficiente de los recursos</t>
  </si>
  <si>
    <t>Política de seguimiento y evaluación al desempeño Institucional</t>
  </si>
  <si>
    <t>Elaborar documentos de línea técnica que orienten las nuevas modalidades, estrategias, atenciones de los nuevos servicios y los servicios sociales transformados</t>
  </si>
  <si>
    <t xml:space="preserve">Documentos técnicos para la orientación de las nuevas modalidades, estrategias, atenciones de los nuevos servicios y los servicios sociales transformados </t>
  </si>
  <si>
    <t>Siete (7) documentos técnicos orientadores de las nuevas modalidades del Proyecto</t>
  </si>
  <si>
    <t>Porcentaje de avance en los documentos técnicos elaborados.</t>
  </si>
  <si>
    <t>(Número de documentos técnicos elaborados/Número de documentos técnicos programados)*100</t>
  </si>
  <si>
    <t>Avance en la construcción de los documentosde acuerdo con las evidencias programadas</t>
  </si>
  <si>
    <t xml:space="preserve">Avance en la construcción de los documentos tecnicos programados </t>
  </si>
  <si>
    <t xml:space="preserve">Documentos finales tecnicos elaborados </t>
  </si>
  <si>
    <t xml:space="preserve">Durante el primer trimestre del 2021, en la subdirección para la adultez se avanzó en la construcción de las primeras versiones borrador de las nuevas estrategias y modalidades de atención que componen el nuevo servicio denominado: "Servicio para la dignificación y resignificación del fenómeno de habitabilidad en calle", proceso que se enmarca en la innovación de los servicios sociales que adelanta la entidad. En concreto se adelantaron las primeras versiones de los lineamientos técnicos que orientan:
1. Estrategia de prevención de la habitabilidad en calle
2. Estrategia móvil de abordaje en calle
3. Centro de autocuidado
4. Hogar de paso día y Hogar de paso noche.
5. Centro de desarrollo integral y diferencial CEDID
6. Centro de atención y desarrollo de capacidades para mujeres habitantes de calle.
7. Comunidad de vida
</t>
  </si>
  <si>
    <t>Durante el segundo trimestre del 2021, en la Subdirección para la adultez se continuó con el ejercicio de construcción de los lineamientos técnicos, particularmente se hizo una revisión de los documentos en dos vías: 1. Aplicación del Modelo Distrital para el Fenómeno de Habitabilidad en Calle (MDFHC) el cual es un instrumento de la política pública que brinda orientaciones a nivel distrital sobre los atributos, enfoques y perfiles para la prevención y abordaje del fenómeno de habitabilidad en calle; 2. De acuerdo con la expedición de la resolución 509 de 2021, se incluyen los criterios y oferta establecida en el servicio para la dignificación y resignificación del fenómeno de habitabilidad en calle que fue aprobado en dicha resolución.
Teniendo en cuenta los avances se avanza en los lineamiento técnicos que  orientan: 
1. Estrategia de prevención de la habitabilidad en calle.
2. Estrategia móvil de abordaje en calle
3. Estrategia de abordaje comunitario
4. Centro de autocuidado
5. Hogar de pas día y hogar de paso noche
6. Centro de desarrollo integral y diferencial CEDID
7. Centro de atención y desarrollo de capacidades para mujeres habitantes de calle
8. Atención socio sanitaria para ciudadanas y ciudadanos habitantes de calle
9. Comunidad de vida
10. Centro de atención a personas habitantes de calle con alta dependencia física, mental o cognitiva.
11. Eje de ampliación de capacidades y generación de oportunidades.</t>
  </si>
  <si>
    <t xml:space="preserve">política de Fortalecimiento organizacional y simplificación de priocesos
</t>
  </si>
  <si>
    <t xml:space="preserve">Liderar y coordinar la mesa técnica gestión integral social en el marco de las apuestas institucionales y el PDD para la transformación de los servicios sociales </t>
  </si>
  <si>
    <t>Actas de las sesiones de la mesa técnica gestión integral social</t>
  </si>
  <si>
    <t>Realizar el 100% de las actas de las sesiones programadas</t>
  </si>
  <si>
    <t>Constante</t>
  </si>
  <si>
    <t xml:space="preserve">Porcentaje de actas elaboradas en la mesa técnica gestión integral social elaboradas </t>
  </si>
  <si>
    <t>(No. Actas por sesión elaboradas /No. sesiones programadas para el periodo)*100</t>
  </si>
  <si>
    <t>Número de actas elaboradas de acuerdo con las sesiones programadas  para el trimestre reportado</t>
  </si>
  <si>
    <t xml:space="preserve">Total de las actas elaboradas de acuerdo con las sesiones realizadas </t>
  </si>
  <si>
    <t>Se realizan 2 mesas Gis: el 26 de enero y el 5 de febrero de 2021; cada una cuenta con sus respectivas actas. 
Adicionalmente,  se hacen mesas de trabajo para contrucción dialógica de servicios:
1. SUB infancia, 11 de febrero.
2. SUB lgbti, 17 de febrero.
3.Proyecto discapacidad,23 febrero.
4.SUB vejez 2 de marzo.
5.SUB familia,18 de marzo.</t>
  </si>
  <si>
    <t>Se realizan 2 mesas GIS: 9 de abril para la presentación de servicios y modalidades de las subdirecciones para la vejez, infancia, LGBTI, familia y proyecto de discapacidad. El 17 de junio para la solicitud de cambios y ajustes a los anexos tecnicos de la Resolución 509 en los servicios y modalidades de las subdireciones para la adultez, vejez, infancia, LGBTI y proyecto de discapacidad; adicionalmente, se presenta el plan de acción de la mesa GIS.</t>
  </si>
  <si>
    <t>5. Contar con sistemas de información robustos y solidos que generen datos, información y conocimiento con calidad, oportunidad y pertinencia para la toma de decisiones y que respondan oportunamente a la transformación de los servicios sociales de la Secretaría Distrital de Integración Social</t>
  </si>
  <si>
    <t>A través del mejoramiento continuo del uso de las Tecnologías de la Información y Comunicaciones tales como el sistema de información misional SIRBE y los demás  sistemas y aplicativos con los que cuenta la entidad</t>
  </si>
  <si>
    <t>Gestión Presupuestal y Eficiencia del Gasto Público
seguimiento y evaluación del desempeño institucional</t>
  </si>
  <si>
    <t xml:space="preserve">Realizar el seguimiento contractual a los procesos a cargo de la Dirección Poblacional  </t>
  </si>
  <si>
    <t>2 informes de seguimiento contractual  a los procesos a cargo de la dependencia.  (uno por semestre)</t>
  </si>
  <si>
    <t xml:space="preserve">Dos (2) informes de seguimiento contractual  a los procesos a cargo de la dependencia. </t>
  </si>
  <si>
    <t>Informes de seguimiento contractual a los procesos a cargo de la Dirección Poblacional   elaborados</t>
  </si>
  <si>
    <t xml:space="preserve">Número de informes de seguimiento elaborados/Número de informes de seguimiento programados </t>
  </si>
  <si>
    <t>Número de informes de seguimiento de acuerdo con la programación</t>
  </si>
  <si>
    <t>1 informe de seguimiento correspondiente al primer semestre de 2021</t>
  </si>
  <si>
    <t>1 informe de seguimiento correspondiente al segundo  semestre de 2021</t>
  </si>
  <si>
    <t>Realizar seguimiento a los proyectos de inversión de la Dirección Poblacional  en sus metas físicas y financieras</t>
  </si>
  <si>
    <t xml:space="preserve">Informes de metas financieras y físicas de los proyectos de inversión a cargo de la Dirección Poblacional 
</t>
  </si>
  <si>
    <t>Ocho (8) informes de seguimiento a metas físicas y financieras(4 físicos y 4 financieros)</t>
  </si>
  <si>
    <t>Informes de seguimiento a los proyectos de inversión a cargo de la Dirección Poblacional  elaborados.</t>
  </si>
  <si>
    <t>Número de informes físicos y financieros elaborados/Número de informes físicos y financieros programdos</t>
  </si>
  <si>
    <t xml:space="preserve">Número de informes de proyectos de inversión a cargo de la Dirección Poblacional elaborados de acuerdo con la programación. Los informes corresponderán a  4 físicos y  4 financieros </t>
  </si>
  <si>
    <t>2 informes (1 financiero y 1 físico) correspondientes al periodo</t>
  </si>
  <si>
    <t>se realizó 2 informes sobre financieros y fsicos correspondiente a los proyectos de inversión a cargo de la Dirección Poblacional para el primer trimestre 2021.</t>
  </si>
  <si>
    <t>Se realizó 2 informes sobre financiero y fisicos correspondientes a los proyectos a cargo de la Dirección Poblacional para el segundo trimestre 2021</t>
  </si>
  <si>
    <t>ss</t>
  </si>
  <si>
    <t xml:space="preserve">9. Beneficiar a 4.500 familias  en  situación de pobreza, vulnerabilidad  y/o fragilidad social a través de una  estrategia de inclusión social y de apoyos económicos, dirigidos a  garantizar el acceso y consumo de  alimentos, que favorezcan hábitos de  vida saludable.
</t>
  </si>
  <si>
    <t xml:space="preserve">Gestión Presupuestal y Eficiencia del Gasto Público  </t>
  </si>
  <si>
    <t>7745 - Compromiso por una alimentación integral en Bogotá</t>
  </si>
  <si>
    <t>Beneficiar a 4.500 hogares mediante apoyos económicos</t>
  </si>
  <si>
    <t>Plan Anual de Adquisiciones</t>
  </si>
  <si>
    <t>1. Elaborar los procesos para la adquisición, seguimiento y sistematización para la entrega de apoyos económicos.
2. Realizar la entrega de apoyos económicos que contribuyan al acceso y consumo de alimentos.
3. Realizar seguimiento técnico y contractual a la entrega de apoyos económicos.</t>
  </si>
  <si>
    <t xml:space="preserve">Hogares beneficiados con apoyos económicos </t>
  </si>
  <si>
    <t>Beneficiar a 500 hogares mediante apoyos económicos</t>
  </si>
  <si>
    <t>Hogares en situación de pobreza, vulnerabilidad y/o fragilidad social beneficiadas a través de apoyos económicos</t>
  </si>
  <si>
    <t>Número de hogares en situación de pobreza, vulnerabilidad y/o fragilidad social beneficiadas a través de apoyos económicos</t>
  </si>
  <si>
    <t>Número de hogares beneficiados con los apoyos económicos reportados</t>
  </si>
  <si>
    <t>N/a</t>
  </si>
  <si>
    <t>Reportes de la plataforma SIRBE de entrega de apoyos</t>
  </si>
  <si>
    <t>Reportes de entrega de apoyos economicos</t>
  </si>
  <si>
    <t>Subdirección de Abastecimiento</t>
  </si>
  <si>
    <t>Durante los meses de enero a marzo se ha venido definiendo la estructura de esta nueva modalidad de atención es mesas de trabajo intrainstitucionales, para definir el diseño de los documentos precontractuales requeridos para la contratación y puesta en marcha. Proyectado para comenzar contratación en abril 2021.</t>
  </si>
  <si>
    <t>Con el objetivo de beneficiar los hogares con jefatura femenina 
mediante apoyos económicos condicionados durante la vigencia 2021 en el Distrito, desde la subdirección de abastecimiento se han generado diferentes espacios y 
escenarios con los actores que desde sus competencias, aportan en la consolidación y estructuración del servicio mencionado para ponerlo a disposición de las beneficiarias y dar cumplimiento a esta. Así mismo, se realizaron los diferentes cruces de bases de datos para establecer el 
listado de las primeras 500 beneficiarias del servicio, teniendo en cuenta los criterios de priorización establecidos en la resolución 0509/2021. Los apoyos económicos sociales condicionados debieron sufrir un ajuste en su estructuración teniendo en cuenta la directriz de la Secretaría. Se tenía contemplado realizar un proceso a través de la plataforma Colombia Compra Eficiente; en el mes de abril la entidad decide que todos los proyectos que tienen transferencias económicas, lo deben realizar a través de un convenio o a través de la operación de la Secretaría de Hacienda, razón por la cual se debió montar todo y además la Secretaría de Hacienda estaba organizando también sus procedimientos. Desde ese mes se han realizado una serie de reuniones con Hacienda para definir el proceso y llevar a cabo la meta. ya se cuenta con la base de beneficiarios y la verificación de las mismas; estamos a la espera de una verificación de Secretaría de Planeación y ya con ese aval procederemos a realizar la apertura del depósito en Secretaría de Hacienda e iniciar la dispersión de recursos en el mes de julio 2021. De igual forma es necesario que se parametrice esta modalidad en el SIRBE para poder efectuar el traslado de las personas de bonos que serán beneficiarios del apoyo económico social 7745; este proceso depende de los tiempos de DADE, pero es necesario agilizarlo.</t>
  </si>
  <si>
    <t>10. Entregar el 100% de apoyos  alimentarios a través de los comedores comunitarios en sus  diferentes modalidades, teniendo  en cuenta las necesidades de los  territorios y poblaciones</t>
  </si>
  <si>
    <t>Gestión Presupuestal y Eficiencia del Gasto Público  /  Gestion del Talento Humano</t>
  </si>
  <si>
    <t>Beneficiar el 100% de personas programadas mediante raciones de comida caliente en comedores comunitarios</t>
  </si>
  <si>
    <t>Política pública de y para la adultez 2011-2044 - Decreto 544 de 2011
Política pública de infancia y adolescencia de Bogotá 2011-2021 - Decreto 520 de 2011
Política pública de juventud 2019-2030 - CONPES D.C. 08 de 2020
  Seguridad alimentaria y Nutricional - CONPES D.C.06 de 2019</t>
  </si>
  <si>
    <t>1. Realizar la programación, seguimiento, sistematización y puesta en funcionamiento de unidades operativas para la operación del servicio de comedores comunitarios. 
2. Realizar la entrega de raciones de comida caliente en unidades operativas del servicio de comedores comunitarios
3. Realizar seguimiento técnico y contractual a la operación de las unidades operativas del servicio de comedores comunitarios</t>
  </si>
  <si>
    <t>Porcentaje de personas beneficiadas mediante raciones de comida caliente en comedores comunitarios</t>
  </si>
  <si>
    <t>Porcentaje de personas atendidas mediante raciones de comida caliente en comedores comunitarios</t>
  </si>
  <si>
    <t xml:space="preserve">Número de personas únicas que durante la vigencia registran al menos una asistencia diaria en el aplicativo RAD de atención en comedores. / Número de personas únicas que durante la vigencia hayan estado al menos una vez con el estado "En Atención" en SIRBE en la modalidad señalada. </t>
  </si>
  <si>
    <t>El calculo de la meta se realizara en termino de personas, las cuales recibieron el componente alimentario del servicio de comedores comunitarios de la siguiente manera:
Programación:
Comedores = PC = Número de personas únicas que durante la vigencia hayan estado al menos una vez con el estado "En Atención" en SIRBE en la modalidad señalada. 
Ejecución:
Comedores = EC = Número de personas únicas que durante la vigencia registran al menos una asistencia diaria en el aplicativo RAD de atención en comedores.</t>
  </si>
  <si>
    <t>reporte de meta de las personas atendidas con raciones de alimentos</t>
  </si>
  <si>
    <t>A corte 31 de marzo de 2021 el servicio Comedores se brindó a través del convenio Interadministrativo con IDIPRON Número 7167/2020, que opera seis (6) comedores comunitarios; el objeto del servicio de comedores es: "prestar el servicio de atención alimentaria en los Comedores Comunitarios en cumplimiento del Proyecto 7745, Compromiso por una Alimentación Integral en Bogotá, a fin de 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 El restante de unidades operativas se encuentra en el proceso 092/2021 en etapa de observaciones. Las personas de estas unidades se encuentran siendo atendidas desde la modalidad de bonos canjeables por alimentos.</t>
  </si>
  <si>
    <t>La Dirección de Nutrición y Abastecimiento logró dar inicio a 60 convenios de asociación con Entidades Sin Ánimo de Lucro (ESALES) para el mes de junio 2021, de los 60 lotes (unidades operativas) en el marco de proceso competitivo SDIS-DCT092-001-2021. también opero con normalidad el Convenio Interadministrativo con el Idipron en el marco del convenio interadministrativo 5657/2021 con un plazo de 10 meses y con una cobertura diaria de 40.000 participantes en las 6 unidades operativas (Bosa, Usme, Rioja, San Blas, Perdomo y Arborizadora). Se realizó la atención a los participantes continuando con las medidas de bioseguridad adoptadas en los anexos técnicos de la modalidad de comedores comunitarios-cocinas populares. Además, se realizó la publicación del proceso competitivo SDIS-DCT092-006-2021 con el objetivo de adjudicar las unidades operáticas pendientes. Durante el primer semestre  se han entregado 1.497.918 raciones de comida caliente en los comedores comunitarios – cocinas populares. Cabe aclarar que no se logra el 100% de entregas, teniendo en cuenta que hay personas programadas (con cupo en el servicio En atención o Suspendidos) que no se acercaron a reclamar el beneficio en el periodo reportado y se encuentran en proceso de egreso.</t>
  </si>
  <si>
    <t xml:space="preserve">11. Entregar el 100% de los apoyos  alimentarios requeridos por la  población beneficiaria de los  servicios sociales de integración
social.
</t>
  </si>
  <si>
    <t>Beneficiar el 100% de personas programadas con la entrega de apoyos alimentarios mediante bonos canjeables por alimentos y apoyos en especie</t>
  </si>
  <si>
    <t>Política pública de y para la adultez 2011-2044 - Decreto 544 de 2011
Política pública de infancia y adolescencia de Bogotá 2011-2021 - Decreto 520 de 2011
Política pública de juventud 2019-2030 - CONPES D.C. 08 de 2020
Política pública para las familias 2011-2025 - Decreto 545 de 2011
Política pública social para el envejecimiento y para la vejez 2010-2025- Decreto 345 de 2010
 Discapacidad- Acuerdo 470 de 2007
Población Afrodescendiente - Decreto 151 de 2008
Población Raizal - Decreto 554 de 2011
Pueblo Rom  o Gitano - Decreto 2957 de 2010-
Pueblos indígenas - Decreto 543 de 2011
Ley de víctimas</t>
  </si>
  <si>
    <t>1. Realizar la programación, seguimiento y sistematización para la para la entrega de apoyos alimentarios mediante bonos canjeables por alimentos y apoyos en especie.
2. Realizar la entrega de apoyos alimentarios mediante bonos canjeables por alimentos y apoyos en especie.
3. Realizar seguimiento técnico y contractual a la entrega de apoyos alimentarios mediante bonos canjeables por alimentos y apoyos en especie.</t>
  </si>
  <si>
    <t>Porcentaje personas beneficiadas con la entrega de apoyos alimentarios mediante bonos canjeables por alimentos y apoyos en especie</t>
  </si>
  <si>
    <t>porcentaje de personas atendidas mediante apoyos alimentarios mediante bonos canjeables por alimentos y apoyos en especie</t>
  </si>
  <si>
    <t>Teniendo en cuenta que esta meta contempla múltiples modalidades de atención, el reporte de su medición de hará con base en las personas de los servicios o apoyos alimentarios se se muestra en la siguiente manera:
Programación:
Bonos = PB =  Número de personas que durante la vigencia hayan estado al menos una vez con el estado "En Atención" en SIRBE en las modalidades señaladas para bonos canjeables po alimentos.
Canastas = PCA = Número de personas que durante la vigencia hayan estado al menos una vez con el estado "En Atención" en SIRBE en las modalidades señaladas para canastas básicas.
Crudos: PCR= Número de personas que durante la vigencia hayan estado al menos una vez en el estado "Atendido Día" para el caso de los servicios hogar de paso día y noche,  estado "Complementario" para el caso del servicio CADIS y estado "En atención" en SIRBE las modalidades señaladas para canastas básicas.
Ejecución:
Bonos = EB = Número de personas que durante la vigencia registran al menos un consecutivo de beneficio de bonos en SIRBE con estado Otorgado No anulado
Canastas: = ECA = Número de personas que durante la vigencia registran al menos un consecutivo de beneficio de canastas en SIRBE con estado Otorgado No anulado.
Crudos = ECR = Número de personas que durante la vigencia hayan estado al menos una vez en el estado "Atendido Día" para el caso de los servicios hogar de paso día y noche,  estado "Complementario" para el caso del servicio CADIS y estado "En atención" en SIRBE las modalidades señaladas para canastas básicas.</t>
  </si>
  <si>
    <t>reporte de meta de las personas atendidas mediante bonos canjeables por alimentos, canastas basicas</t>
  </si>
  <si>
    <t>El canje de bonos por alimentos se realizó en los supermercados autorizados en cada localidad, de acuerdo a los hábitos y costumbres de las familias y teniendo en cuenta los seis grupos de alimentos recomendados para una adecuada nutrición. Este proceso se realizó de acuerdo a la cantidad de participantes por localidad, las fechas de entrega avaladas por las subdirecciones técnicas y locales. Entre las diferentes modalidades de atención alimentaria, la Secretaría Distrital de Integración Social cuenta con la modalidad de Bonos canjeables por alimentos, en donde la redención del bono se realiza en los puntos autorizados por la Secretaría Distrital de Integración Social, que beneficia personas para el proyecto 7745 Compromiso por una alimentación Integral en Bogotá, a personas en condición de discapacidad, en emergencia social, beneficiarios de comedores, participantes Jardines infantiles y Centros Crecer.</t>
  </si>
  <si>
    <t>Se implementó junto con las subdirecciones técnicas y locales las estrategias y mecanismo para garantizar entrega de bonos canjeables por alimentos teniendo en cuenta las medidas biosanitarias implementadas en el marco de la Emergencia 
Sanitaria por el Covid -19, con turnos no mayores a 40 personas por hora. También se proyectó una programación para la redención de bonos mes a mes para mitigar las aglomeraciones de los participantes. Han sido 121.970 bonos canjeables por alimentos del proyecto 7745 los que han sido otorgados a familias de escasos recursos, durante el primer semestre 2021; y 47.360 canastas alimentarias para población afro e indígena. Cabe aclarar que no se logra el 100% de entregas, teniendo en cuenta que hay personas programadas (con cupo en el servicio En atención o Suspendidos) que no se acercaron a reclamar el beneficio en el periodo reportado y se encuentran en proceso de egreso.</t>
  </si>
  <si>
    <t>13. Suministrar el 100% de apoyos  humanitarios, impulsando las  compras locales y el consumo sostenible, teniendo en cuenta las  necesidades territoriales y  poblacionales</t>
  </si>
  <si>
    <t>Entregar el 100% de kits alimentarios  humanitarios programados para atender necesidades poblacionales territoriales</t>
  </si>
  <si>
    <t>Mujer y equidad de género - Decreto 166 de 2010
  Seguridad alimentaria y Nutricional - CONPES D.C.06 de 2019</t>
  </si>
  <si>
    <t>1. Realizar la programación técnica, logística, el seguimiento y  contractual y sistematización  para la entrega de kits alimentarios  humanitarios para atender necesidades poblacionales y territoriales
2. Realizar seguimiento contractual a la entrega de kits alimentarios humanitarios para atender necesidades poblacionales y territoriales
3. Realizar la entrega de kits alimentarios humanitarios para atender necesidades territoriales</t>
  </si>
  <si>
    <t>Porcentaje personas beneficiadas con kits alimentarios  humanitarios programados para atender necesidades poblacionales territoriales</t>
  </si>
  <si>
    <t>Porcentaje de kits alimentarios suministrados</t>
  </si>
  <si>
    <t>Número de Kits alimentarios entregados / Número de Kits alimentarios programados</t>
  </si>
  <si>
    <t>se tendra en cuenta el reporte de de los kits programadois y ejecutados para el calculo del avance de la meta producto</t>
  </si>
  <si>
    <t>Base de datos con los beneficios programados y ejecutados</t>
  </si>
  <si>
    <t>Se diseñan avances en el documento técnico del alcance y componentes de la modalidad de kits de comida empacada al vacío. Inicialmente y teniendo en cuenta que de acuerdo al trabajo de campo e investigación realizado del sector, se observaron varias modalidades de empaque de alimentos, se realiza Panel Sensorial donde se toma la decisión de desarrollar la modalidad de empaque al vacío convencional y con esta confirmación proceder a montar los diferentes documentos técnicos (Documento de Anexo Técnico y Documento Técnico). Estos documentos se han estado estructurando con los respectivos aportes de los componentes que hacen parte de la Dirección de Nutrición y Abastecimiento.</t>
  </si>
  <si>
    <t xml:space="preserve">El equipo de profesionales de la Dirección de Nutrición y 
Abastecimiento, revisó, ajustó y envió el anexo técnico al área jurídica de la Entidad. El equipo financiero elaboró y definió 
la estructura de costos de la modalidad, una vez fueron recibidas las cotizaciones por parte de los proveedores interesados en participar en la modalidad de Kits de 
comida empacada, Se establecieron actividades de seguimiento (logístico – operativo) con las subdirecciones locales que harán parte de la entrega de los kits de alimentos en la primera etapa. Los retardos han dado lugar en primera medida a la caracterización de la población; las bases de datos que presentó la ETIS debían ser ajustadas, socializadas y presentadas a las subdirecciones locales, una vez se establecieron los espacios de socialización; se asignaron responsabilidades a cada uno de los actores que participan en la modalidad, dando continuidad al proceso. Otro aspecto importante en los retrasos presentados se debe a la respuesta por parte de los proveedores en el diligenciamiento del formato de cotización. Las empresas se tomaron 
un tiempo de hasta tres semanas para enviar sus cotizaciones. </t>
  </si>
  <si>
    <t>Entregar el 100% de ayudas humanitarias dirigidas a atender emergencias sociales</t>
  </si>
  <si>
    <t>1. Realizar la entrega de apoyos para atender necesidades territoriales
2. Realizar la entrega de apoyos humanitarios para atender necesidades territoriales
3. Realizar seguimiento técnico y contractual a la entrega de apoyos humanitarios para atender necesidades territoriales</t>
  </si>
  <si>
    <t>Porcentaje apoyos alimentarios entregados para atender emergencias sociales</t>
  </si>
  <si>
    <t>Entregar el 100% de apoyos alimentarios dirigidas a atender emergencias sociales</t>
  </si>
  <si>
    <t xml:space="preserve">Porcentaje de apoyos alimentarios entregados a población beneficiaria de los servicios sociales </t>
  </si>
  <si>
    <t>Número de de apoyos alimentarios entregados / Número de apoyos alimentarios programados</t>
  </si>
  <si>
    <t>se tendran en cuenta los beneficios parametrizados en sirbe de las modalidades asociadas a la meta 5 del proyecto 7745 " Compromiso por una alimentación Integral en bogotá"</t>
  </si>
  <si>
    <t>Base de datos con los beneficios otorgados en el periodo</t>
  </si>
  <si>
    <t>En articulación con el proyecto 7749 - Implementar una Estrategia de Territorios Cuidadores en Bogotá”, se 
canaliza a población en emergencia social para brindarles un apoyo alimentario inmediato, por un periodo de hasta tres meses.  De acuerdo con la información cuantitativa y cualitativa de la ejecución del contrato de 8816 de 2021, orden de Compra 5085 Colombia Compra Eficiente, se evidencia que se cumplió con lo establecido en la ficha técnica general, presentando indicador de cumplimiento del 100% entre bonos 
programados y los bonos otorgados. Los bonos son entregados a la población focalizada y remitida por el proyecto 7749, mediante el beneficio “enlace social”.
Para el primer trimestre se contó también con el 100% de apoyos alimentarios programadas desde enlace social, mediante bonos canjeables por alimentos; sin embargo, no se reportó avance por una mala redacción evienciada en el cálculo del indicador que era alusiva a la meta 5, cuando este producto está relacionado con la meta 6 del proyecto 7745, la cual ha tenido una ejecución permanente desde el inicio del año.</t>
  </si>
  <si>
    <t xml:space="preserve">Fortalecer las capacidades de 1.200 profesionales vinculados a la prestación de los servicios sociales de la Secretaría, en acciones de vigilancia nutricional </t>
  </si>
  <si>
    <t>1. Realizar la programación, fortalecimiento técnico y sistematización de la implementación de la vigilancia nutricional regular en los diferentes servicios sociales
2. Implementar herramientas y elementos para el fortalecimiento de los procesos de vigilancia nutricional</t>
  </si>
  <si>
    <t xml:space="preserve">Fortalecer las capacidades de 240 profesionales vinculados a la prestación de los servicios sociales de la Secretaría, en acciones de vigilancia nutricional </t>
  </si>
  <si>
    <t xml:space="preserve">Profesionales fortalecidos en acciones de vigilancia nutricional </t>
  </si>
  <si>
    <t xml:space="preserve">Número de Profesionales fortalecidos en acciones de vigilancia nutricional </t>
  </si>
  <si>
    <t xml:space="preserve">La meta se presenta con tipo de avance (suma)  y su medición se realizará mediante el reporte de los profesionales unicos fortalecidos en acciones de vigilancia nutricional, </t>
  </si>
  <si>
    <t>Base de datos con relación de personas con fortalecimiento técnico en la vigilancia nutricional en el periodo</t>
  </si>
  <si>
    <t>Subdirección de Nutrición</t>
  </si>
  <si>
    <t>Se presenta dificultad en el cumplimiento de la meta programada para el primer trimestre  y atraso en el desarrollo de las tareas proyectadas debido a la restructuración que se ha generado al interior de la Subdirección de Nutrición, así como en las diferentes subdirecciones locales, lo que incluyó el traslado de profesionales nutricionistas, creando con ello la necesidad de reprocesos y demora en la implementación de las acciones. A esto se suma la no operación de comedores comunitarios, de donde sale un alto número de profesionales para el fortalecimiento técnico en la vigilancia nutricional.</t>
  </si>
  <si>
    <t>Se avanzó en jornadas de fortalecimiento técnico del talento humano de la Secretaria Distrital de Integración Social que realiza actividades de vigilancia nutricional, a través de procesos de fortalecimiento de capacidades en toma de medidas antropométricas y sensibilización en uso de aplicativos de registros de los datos, ciclo de la vigilancia nutricional, protocolos para clasificación antropométrica a poblaciones especiales y rutas especializadas de atención integral a la malnutrición en niños y niñas menores de 5 años desde la Subdirección de Nutrición, Durante el periodo, se realizó consolidación de carpeta de material para la realización de jornadas de fortalecimiento técnico y estandarización en toma de medidas antropométricas, se actualizó presentación y recursos para los profesionales. Adicionalmente, se realizaron dos jornadas en las que participaron 143 profesionales de diferentes servicios sociales de la SDIS que realizan toma de peso y talla en los meses de mayo y junio. Durante todo el primer semestre de 2021 se completan entonces 203 profesionales con fortalecimiento técnico.</t>
  </si>
  <si>
    <t>Orientar a 36.000 personas frente a la promoción de estilos de vida saludable con énfasis alimentación, nutrición y actividad física</t>
  </si>
  <si>
    <t>1. Realizar la programación, implementación  y sistematización de las orientaciones en promoción de estilos de vida saludable
2. Implementar herramientas pedagogicas para la promoción de estilos de vida saludable</t>
  </si>
  <si>
    <t>Orientar a 9.000 personas frente a la promoción de estilos de vida saludable con énfasis alimentación, nutrición y actividad física</t>
  </si>
  <si>
    <t>Personas orientadas en promoción de estilos de vida saludable con énfasis alimentación, nutrición y actividad física</t>
  </si>
  <si>
    <t>Número personas orientadas en promoción de estilos de vida saludable con énfasis alimentación, nutrición y actividad física</t>
  </si>
  <si>
    <t xml:space="preserve">se presenta con tipo de avance (suma), para el conteo de la meta, se presentara el reporte de las personas orientadas </t>
  </si>
  <si>
    <t>Base de consolidación de las personas orientadas en promoción en estilos de vida saludable</t>
  </si>
  <si>
    <t>El avance en el proceso de orientación en promoción de estilos de vida saludable dirigido a participantes del proyecto 7745 durante el primer trimestre 2021
no alcanza la meta debido principalmente a la no operación de comedores comunitarios, ya que se encuentran en proceso licitatorio 092-2021 en plataforma SECOP II. Se contempla solo la formación reportada por comedores IDIPRON y cabildos indígenas.</t>
  </si>
  <si>
    <t>Durante el segundo trimestre se han desarrollado procesos de PEVS con herramientas virtuales tales como: endúlzate saludablemente y la Escalera de saberes y colores saludables. Dirigidos a personas pertenecientes a comedores comunitarios - cocinas populares, bonos canjeables por alimentos y canastas básicas indígenas. El acumulado total de la meta corresponde a 5.919, de las cuales participaron 113 en 2020 y 1026 en el primer trimestre 2021, según revalidación del conteo de la meta que se efectuó con corte a junio 30 de 2021. Como soporte se adjunta la base consolidada de las personas que han participado en la promoión de estilos de vida saludable entre noviembre y junio 2021, tienendo en cuenta que no es posible entregar una base solo con lo correspondiente al segundo trimestre.</t>
  </si>
  <si>
    <t>12. Formular, implementar y realizar seguimiento a una (1) estrategia de inclusión  social, que contribuya a la transformación de las  realidades de los beneficiarios de los servicios  sociales y mejorar su calidad de vida,  reconociendo las diferentes formas de  organización social, comunitaria y productiva de  los territorios, en el marco de la Política Pública  de Seguridad Alimentaria y Nutrición para  Bogotá 2019-2031, del Sistema Distrital de Cuidado.</t>
  </si>
  <si>
    <t>Formular e implementar una estrategia de inclusión social</t>
  </si>
  <si>
    <t>1. Realizar la programación, implementación, seguimiento y sistematización de las acciones definidas en los componentes de la estrategia de inclusión social
2. Desarrollar herramientas y espacios de articulación, divulgación y socialización de la estrategia de inclusión social</t>
  </si>
  <si>
    <t>Formular una estrategia de inclusión social</t>
  </si>
  <si>
    <t xml:space="preserve"> Formulación de la estrategia de inclusión social</t>
  </si>
  <si>
    <t xml:space="preserve"> Porcentaje de avance en la formulación de la  estrategia de inclusión social dirigida a los participantes de los servicios sociales con apoyo alimentario  </t>
  </si>
  <si>
    <t xml:space="preserve"> Estrategia de inclusión social formulada   dirigida a los participantes de los servicios sociales con apoyo alimentario  </t>
  </si>
  <si>
    <t>La medición de la meta se realizará de manera creciente, teniendo en cuenta la programación del plan de actividades, tareas y entrega de soportes del plan de acción del proyecto 7745 Compromiso por una alimentación integral en Bogotá.</t>
  </si>
  <si>
    <t>Presentación en power point de la estrategia de inclusión social
- memorias de la socialización de la estrategia
-Informe de avance de la estrategia de inclusión social
-Base de Seguimiento familiar</t>
  </si>
  <si>
    <t>Informe de avance de la estrategia de inclusión social
-Base de Seguimiento familiar</t>
  </si>
  <si>
    <t>Dirección de Nutrición y Abastecimiento</t>
  </si>
  <si>
    <t>Finalización del diseño y ajuste de la estrategia de inclusión social, la cual se convirtió en el servicio:  “Construyendo Autonomía Alimentaria”, que plantea todo un proceso de atención desde acciones de inclusión social, ambiental y productiva con participantes de los servicios sociales y modalidades del proyecto: “Compromiso por alimentación integral en Bogotá” – 7745, la cual tiene como eje fundamental “Contribuir al mejoramiento de la calidad de vida de los-as participantes y sus hogares/familias de los servicios - modalidades de atención de la Dirección de Nutrición y Abastecimiento de la Secretaria Distrital de Integración Social y los territorios que se impactan, a través de la implementación de acciones de inclusión social, ambiental y productiva”.
Durante este primer trimestre se ha incluido la estrategia – servicio Construyendo Autonomía Alimentaria en los anexos técnicos de las modalidades de apoyo alimentario Comedores Comunitarios – Cocinas Populares, y Canasta Alimentaria para Cabildos Indígenas, la cual se implementará una vez se suscriban los contratos.
Así mismo, se elaboró el anexo técnico de la estrategia – servicio Construyendo Autonomía Alimentaria el cual está en revisión por parte de las áreas de la Dirección de Nutrición y Abastecimiento para el proceso de contratación del servicio.</t>
  </si>
  <si>
    <t>El servicio Construyendo Autonomía Alimentaria se desarrolla a través de cuatro (4) ejes articuladores: sensibilización para la inclusión social, reconocimiento de capacidades, fortalecimiento de capacidades y diversidad y cultura; y dos (2) ejes transversales. Con los-as profesionales sociales de los Comedores Comunitarios – Cocinas Populares en operación a junio 2021, referentes locales del proyecto 7745, profesionales de la interventoría y  profesionales sociales de la Subdirección de Abastecimiento, se han realizado jornadas de socialización y capacitación sobre el servicio Construyendo Autonomía Alimentaria en la búsqueda de apropiación y fortalecimiento de la línea técnica, con miras a impactar en los hogares/familias participantes de esta modalidad.</t>
  </si>
  <si>
    <t>14.Beneficiar a 15.000 mujeres  gestantes, lactantes y niños menores de 2 años con servicios  nutricionales, con énfasis en los  mil días de oportunidades para la  vida.</t>
  </si>
  <si>
    <t>Beneficiar a 15.000 mujeres gestantes, lactantes y niños menores de 2 años con un apoyo alimentario articulado a la  estrategia de nutrición, alimentación y salud  basada en "1000 días de oportunidades para la vida”</t>
  </si>
  <si>
    <t>Política pública de infancia y adolescencia de Bogotá 2011-2021 - Decreto 520 de 2011
Mujer y equidad de género - Decreto 166 de 2010</t>
  </si>
  <si>
    <t>1. Desarrollar herramientas y espacios de articulación, divulgación y socialización de la estrategia de inclusión social
2. Realizar la entrega de apoyo alimentario en el marco de la estrategia "1000 días de oportunidades para la vida”
3. Realizar seguimiento técnico y contractual a la entrega de apoyos alimentarios en el marco de la estrategia "1000 días de oportunidades para la vida”</t>
  </si>
  <si>
    <t>Mujeres gestantes, lactantes y niños menores de 2 años beneficiados con servicios nutricionales.</t>
  </si>
  <si>
    <t>Número de mujeres gestantes, lactantes y niños menores de 2 años beneficiados con servicios nutricionales.</t>
  </si>
  <si>
    <t>se contara la meta de manera creciente para la vigencia, teniendo en cuenta el reporte de meta de mujeres gestantes, lactantes y niños menores de 2 años atendidos</t>
  </si>
  <si>
    <t>reporte de meta de las personas atendidas mediante la entrega de bonos creciendo en familia</t>
  </si>
  <si>
    <t xml:space="preserve"> Desde la secretaria Distrital de Integración social a través de la Subdirección de Nutrición se desarrollan acciones específicas para las madres gestantes y lactantes y los niños y niñas menores de 2 años para brindar acompañamiento y apoyo alimentario según las necesidades específicas de esta población, con el fin de promover el bienestar, la calidad de vida y la salud de los niños y las niñas reconociéndolos como sujetos de derecho, garantizando su salud y procurando su seguridad alimentaria y nutricional.
Continuamos participando en los espacios técnicos donde se promueve el bienestar de esta población y la articulación de acciones a fin de poder contar con mejores políticas públicas y participar de acciones intersectoriales junto con otras Entidades tales como SDS, SED, SDDE, SDM.</t>
  </si>
  <si>
    <t>La secretaria Distrital de Integración social a través de la Subdirección de Nutrición desarrolla acciones específicas para las madres gestantes y lactantes y los niños y niñas menores de 2 años para brindar acompañamiento y apoyo alimentario según las necesidades específicas de esta población, con el fin de promover el bienestar, la calidad de vida y la salud de los niños y las niñas reconociéndolos como sujetos de derecho, garantizando su salud y procurando su seguridad alimentaria y nutricional.
De acuerdo con la información cuantitativa y cualitativa de la ejecución del contrato de 8816 de 2021 Orden de Compra 5085 Colombia Compra Eficiente, se evidencia que se cumplió con lo establecido en la ficha técnica general. Para el lperiodo se completan un total de 15.512 personas únicas beneficiadas de los bonos para madres gestantes, lactantes y niños menores de dos años. Son población de atención constante.</t>
  </si>
  <si>
    <t>Garantizar la eficiencia y la eficacia  ambiental, logística, operativa y de gestión documental de la entidad, para la  oportuna prestación de los servicios  sociales incluyendo componentes que demanden la reformulación de los programas</t>
  </si>
  <si>
    <t>Componente Ambiental</t>
  </si>
  <si>
    <t>Gestión Ambiental</t>
  </si>
  <si>
    <t>7748 - Fortalecimiento de la Gestión Institucional y Desarrollo Integral del Talento Humano en Bogotá</t>
  </si>
  <si>
    <t>Gestionar la implementación del 100 por ciento de los lineamientos Ambientales en las Unidades Operativas activas de la Entidad</t>
  </si>
  <si>
    <t>Plan Institucional de Gestión Ambiental - PIGA</t>
  </si>
  <si>
    <t>Consolidar los resultados de la Implementación del Plan de Acción PIGA 2021.</t>
  </si>
  <si>
    <t>Informes de resultados de la implementación del plan de acción del Plan Institucional de Gestión Ambiental - PIGA 2021 de la Secretaría Distrital de Integración Social</t>
  </si>
  <si>
    <t>Dos (2)  Informes de resultados de la implementación del plan de acción del Plan Institucional de Gestión Ambiental -  PIGA 2021 de la Secretaría Distrital de Integración Social</t>
  </si>
  <si>
    <t>Informes de implementación del plan de acción PIGA 2021 elaborados.</t>
  </si>
  <si>
    <t>N° de Informes de implementación del plan de acción PIGA 2021 ejecutados/ N° de Informes de implementación del plan de acción PIGA 2021 programados para la vigencia</t>
  </si>
  <si>
    <t>De conformidad al cumplimiento de las metas y actividades establecidas en el plan de acción PIGA 2021 y el cual se le reporta a la Secretaria Distrital de Ambiente, dos veces al año el equipo de gestión ambiental adelantara un informe en el cual comunicara el cumplimiento porcentual de cada una de las actividades programadas en el plan de acción anual, un informe se adelantara en el mes de julio y el otro en el mes de diciembre.</t>
  </si>
  <si>
    <t>Informe en PDF del cumplimiento del Plan de Acción anual del PIGA 2021</t>
  </si>
  <si>
    <t>Implementar el 100% del plan de acción de la política pública de gestión  integral del talento humano en la  prestación de los servicios sociales con  énfasis en los componentes de trabajo  decente y digno garantizando las  condiciones de protección y prevención  en materia de seguridad y salud en el  trabajo.</t>
  </si>
  <si>
    <t>Gestión estratégica del talento humano</t>
  </si>
  <si>
    <t>Gestión del talento humano</t>
  </si>
  <si>
    <t>Implementar el 100 por ciento del plan de acción de la política pública de gestión y desarrollo integral del Talento Humano en la SDIS</t>
  </si>
  <si>
    <t>Plan de gestión estratégica del talento humano</t>
  </si>
  <si>
    <t xml:space="preserve">
1- Consolidar, elaborar y publicar el Plan
</t>
  </si>
  <si>
    <t>Plan Estratégico de Talento Humano Formulado y Publicado</t>
  </si>
  <si>
    <t>Porcentaje de avance en el Plan Estratégico de Talento Humano Formulado y Publicado</t>
  </si>
  <si>
    <t>Plan Estratégico de Talento Humano Formulados y Publicados</t>
  </si>
  <si>
    <t>El avance del indicador corresponderá al cumplimiento de las evidencias programadas</t>
  </si>
  <si>
    <t>Borrador del plan para revisión y observaciones</t>
  </si>
  <si>
    <t>Plan estratégico aprobado y publicado</t>
  </si>
  <si>
    <t>Subdirección de Gestión y Desarrollo del Talento Humano</t>
  </si>
  <si>
    <t>Se elaboró el borrador del plan estratégico de TH el cual fue remitido a la Dirección Corporativa y el Despacho para la revisión y control de legalidad correspondiente.  Se anexan como evidencias: pantallazo del correo de envió para revisión y los documentos que se adjuntaron, así como los documentos de Proyecto de Plan Estratégico de TH y el Proyecto de acto administrativo de adopción.</t>
  </si>
  <si>
    <t>Alcanzar el 100%  de la modernización de los tres componentes: rediseño, contratación, modelo de gestión</t>
  </si>
  <si>
    <t>Plan Anual de Vacantes</t>
  </si>
  <si>
    <t xml:space="preserve">
1- Consolidar y revisar la información del avance
</t>
  </si>
  <si>
    <t>Ejecución del Plan anual de Vacantes programado para la vigencia</t>
  </si>
  <si>
    <t xml:space="preserve">Ejecutar el 100% de las acciones  programadas para la vigencia  en el Plan Anual de Vacantes </t>
  </si>
  <si>
    <t>Porcentaje de ejecución Plan anual de Vacantes</t>
  </si>
  <si>
    <t xml:space="preserve">(N° de actividades ejecutadas en el periodo/N° actividades programadas para el periodo reportado)*100
</t>
  </si>
  <si>
    <t>El avance del indicador corresponderá al 100% del cumplimiento de las actividades programadas para el periodo reportado, es un  Indicador constante.
 Nota: Para la meta acumulada cada periodo programado equivale a un 33%</t>
  </si>
  <si>
    <t xml:space="preserve"> - Cronograma de actividades con fechas programadas
- Soportes que den cuenta de las actividades ejecutadas</t>
  </si>
  <si>
    <t>Presentación del cronograma con los respectivos soportes:
1. Base de datos encargos actualizada
2. Distribución de vacantes
3. Publicación pieza comunicativa, circular y anexo
4.Publicación estudios nivel profesional y técnico</t>
  </si>
  <si>
    <t>Contar con el 100 por ciento del Recurso Humano acorde a las necesidades de la Entidad</t>
  </si>
  <si>
    <t>Plan de Previsión de Recursos Humanos</t>
  </si>
  <si>
    <t xml:space="preserve">1- Consolidar y revisar la información del avance
</t>
  </si>
  <si>
    <t>Ejecución del Plan de Previsión de Recursos Humanos para la vigencia</t>
  </si>
  <si>
    <t>Ejecutar el 100% de la acciones  programadas en Plan de Previsión de Recursos Humanos</t>
  </si>
  <si>
    <t>Porcentaje de ejecución Plan de Previsión de Recursos Humanos</t>
  </si>
  <si>
    <t xml:space="preserve">(N° de actividades ejecutadas en el periodo/N° actividades programadas en el periodo)*100
</t>
  </si>
  <si>
    <t xml:space="preserve"> Plan de Capacitación</t>
  </si>
  <si>
    <t>Ejecución del Plan Institucional de Capacitación-PIC para la vigencia</t>
  </si>
  <si>
    <t>Ejecutar el 100% de la acciones  programadas en Plan Institucional de Capacitación- PIC</t>
  </si>
  <si>
    <t>Porcentaje de ejecución Plan Institucional de Capacitación-PIC</t>
  </si>
  <si>
    <t xml:space="preserve">(N° de actividades ejecutadas en el periodo/N° actividades programadas para el periodo)*100
</t>
  </si>
  <si>
    <t>"Durante el segundo trimestre, en ejecución del Plan Institucional de Capacitación, se adelantaron las siguientes acciones formativas:
Mecanismos alternativos para la solución de conflictos, COMPETENCIAS INTERPERSONALES - Comunicación y Sinergia de Equipos, HERRAMIENTAS OFIMÁTICAS Nivel 1 Excel Básico y Nivel 2 Intermedio Avanzado, Pensamiento Estratégico, Lógico y Analítico, Actualización Tributaria y preparación para el examen como Auditor Interno Certificado, en el marco de las actualizaciones contenidas en el PIC para la Oficina de Control Interno de la SDIS.
EVIDENCIA APORTADA:
Listados de Asistencia
Cronograma ejecución"</t>
  </si>
  <si>
    <t>Plan de Bienestar</t>
  </si>
  <si>
    <t>Ejecución del Plan de Bienestar para la vigencia</t>
  </si>
  <si>
    <t>Ejecutar el 100% de la acciones  programadas en el Plan de Bienestar</t>
  </si>
  <si>
    <t>Porcentaje de ejecución Plan de Bienestar</t>
  </si>
  <si>
    <t>Para el segundo trimestre del 2021,  se tenían programadas 13 actividades y de las cuales se ejecutaron 11 actividades del Plan de Bienestar 2021 según cronograma y son las siguientes actividades;
#3. Acondicionamiento físico;
- Zumba, participaron 404 servidores (as) y colaboradores (as)
- Yoga de la Risa, participaron 488 servidores (as) y colaboradores (as)
#6. Pre pensionados:
- Taller manejo del estrés, participaron 62 servidores (as) y colaboradores (as)
- Con el Tiempo en la mano, participaron 36 servidores (as) y colaboradores (as)
- Realización Talleres de vida para Pre-pensionados "motivación al cambio, como nos relacionamos" y kit entregable con un alcance a 270  servidores (as) y colaboradores (as)
- Asesoría Jurídica en pensión para Pre-pensionados. "Régimen de Prima Media" participaron, 138 servidores (as) y colaboradores (as)
- Pre pensionados, participaron 69 servidores (as) y colaboradores (as).
- Taller de Historia Laboral, participaron 56 servidores (as) y colaboradores (as).
- Régimen de Prima Media, participaron 31 servidores (as) y colaboradores (as).
#7. Taller de adultos
- Pautas de crianza, participaron 31 servidores (as) y colaboradores (as)
- Alimentación Saludable, participaron 14 servidores (as) y colaboradores (as).
- Taller (YouTube Live)  Manejo de las situaciones críticas a Nivel Psicosocial, con un total de 1744 participantes.
#8. Día de los niños;
- Show y actividades virtuales (Día del Niño Compensar) *con kit entregable, en el cual 553 hijos servidores y servidoras participaron.
#11. Día de la familia I semestre;
- Día de la familia I semestre Taller virtual RECORRIDO CULTURAL- MERCADOS CAMPESINOS. *Envío de un entregable (Canastas Campesinas), con un total de participantes de 1824 servidores y servidoras
#17. Día del servidor público;
- Transparencia y Buen Vivir con un total de 93 participantes.
- La adecuada prestación del servicio como Horizonte de Sentido con un total de 61 participantes
#27 y #28 Actividades acosté 0;
Taller virtual “Storytelling Fotografía”; participaron, 292 servidores (as) y colaboradores (as)
- Taller virtual “Trabajo en equipo”; participaron, 192 servidores (as) y colaboradores (as)
- Taller virtual “Desarrollar Liderazgo”, participaron, 164 servidores (as) y colaboradores (as)
- Taller virtual “Asumir las Emociones” - Uniminuto, participaron, 149 servidores (as) y colaboradores (as)
- Taller virtual “Salud mental” - Compensar, participaron, 294 servidores (as) y colaboradores (as)
- Taller virtual “Reconociendo y afrontando en positivo”, participaron, 243 servidores (as) y colaboradores (as)
- Taller virtual “PNL” - Protección,  participaron, 368 servidores (as) y colaboradores (as)
- Taller virtual “Ambientes de Aprendizaje” - Uniminuto, participaron, 355 servidores (as) y colaboradores (as).
Adicional se realizaron 3 actividades que se encontraban programadas para el III trimestre, en virtud de lo anterior solo lo reportamos cualitativamente;
#10. Actividad formativa y recreativa para hijos con discapacidad;
- Actividades virtuales  "Taller virtual Cuerpo y Mente" *con kit entregable, participaron 27 servidores y servidoras.
#14. Encuentro de parejas y parejas diversas;
- Talleres para realizar en pareja (Taller retos en parejas) *Kit entregable, participaron y se inscribieron 200 servidores y servidoras.
#15. Encuentro Solos y Solas;
- Taller de Bienestar y armonía; (Spa de Manos y Taller de Retos) *kit entregable. se inscribieron y participaron 300 servidores y servidoras.
Las 3 actividades pendientes por ejecutar programadas en el periodo son las siguientes;
#4. Taller de Niños,
#9. Vacaciones recreativas,
#16. Conformación grupos: danza, coro y teatro.</t>
  </si>
  <si>
    <t>Plan de Incentivos</t>
  </si>
  <si>
    <t>Ejecución del Plan de Incentivos para la vigencia</t>
  </si>
  <si>
    <t>Ejecutar el 100% de la acciones  programadas en Plan de Incentivos</t>
  </si>
  <si>
    <t>Porcentaje de ejecución Plan de Incentivos</t>
  </si>
  <si>
    <t>Se inició la ejecución de las actividades que estaban previstas para el segundo trimestre. Estas actividades se ejecutan por periodos de varios meses y su culminación está prevista para el último trimestre. En el trimestre objeto de reporte se dio inicio  a las  4 actividades relacionadas a continuación del plan de incentivos:         
#22. Estímulo a dependencias por buenas prácticas ambientales; Reconocimiento a las dependencias que generen estrategias y herramientas novedosas y de impacto respecto al cuidado y protección del medio ambiente. II Concurso Buenas Prácticas Ambientales ""Tu Eres El Cambio"", se inscribieron 254 proyectos y participaron 210 proyectos.
#24. Día del Trabajo Decente;  II Concurso ""Trabajo Digno y Decente"", se inscribieron 10 proyectos de servidores y servidoras y participaron 5 proyectos de funcionarios de la entidad.
#25. Incentivo pecuniario y no pecuniario; Mejores equipos de trabajo. Concurso, a la fecha van 4 Proyectos inscritos.
#26. Apoyo educativo, para los hijos de los servidores públicos de la entidad, que se encuentren adelantando estudios de preescolar, primaria, bachillerato y pregrado universitario, acreditando su condición de dependencia económica y grado de escolaridad, atendiendo el principio de progresividad.  Esta actividad está en revisión del acto administrativo fijando los criterios de asignación.</t>
  </si>
  <si>
    <t>Implementar el 100 por ciento del plan de acción del  Subsistema de Seguridad y Salud en el Trabajo</t>
  </si>
  <si>
    <t>Plan de trabajo anual en seguridad y salud en el trabajo</t>
  </si>
  <si>
    <t>Ejecución del Plan Anual de seguridad y salud en el trabajo para la vigencia</t>
  </si>
  <si>
    <t>Ejecutar el 100% de la acciones  programadas en Plan de trabajo anual en seguridad y salud en el trabajo</t>
  </si>
  <si>
    <t>Porcentaje de ejecución Plan de trabajo anual en seguridad y salud en el trabajo</t>
  </si>
  <si>
    <t>"Para este segundo trimestre de las 137 actividades programadas se ejecutaron 130, adicionalmente se realización 10 actividades que habían sido reprogramadas para un total de ejecución de 140 actividades durante el periodo teniendo en cuenta que se reprogramaron (R) 8,  se efectuaron  10 actividades ejecutadas reprogramadas (ER), discriminadas por mes de la siguiente manera:
Para el mes de Abril se programaron 47 actividades, en las que se ejecutaron 45 se reprogramaron 2 actividades y se ejecutó 1 reprogramación del primer trimestre las cuales son:
• Revisión, Actualización y digitalización (en Evidencia Documental) de los respectivos Programas de Vigilancia Epidemiológica de todos los componentes del SGSST ejecutada para el mes de Junio.
• Socializar los resultados de las Mediciones Higiénicas al COPASST, ejecutada para el mes de Junio.
• Realizar la Investigación de incidentes, accidentes de trabajo y  enfermedades  laborales según EL PROCEDIMIENTO REPORTE DE PRESUNTA ENFERMEDAD LABORAL E INVESTIGACIÓN DE ENFERMEDADES LABORALES realizada por un equipo multidisciplinario compuesto por mínimo (MÉDICO ESPECIALISTA EN SEGURIDAD Y SALUD EN EL TRABAJO, ESPECIALISTA EN SEGURIDAD Y SALUD EN EL TRABAJO, CON PROFESIÓN DE BASE QUE SEA ACORDE AL TIPO DE ENFERMEDAD A INVESTIGAR, EL JEFE INMEDIATO O SUPERVISOR DEL TRABAJADOR, UN REPRESENTANTE DEL COMITÉ PARITARIO DE SEGURIDAD Y SALUD EN EL TRABAJO y EL FUNCIONARIO O CONTRATISTA CALIFICADO CON ENFERMEDAD LABORAL). Ejecutada en Abril.
Para el mes de Mayo se programaron 46 actividades, en las que se ejecutaron 41, se reprogramaron 5 actividades y 1 reprogramación  planeada del mes de Abril, y se ejecutó 1 planeada reprogramada del mes de Marzo, dividido en:
• Actualización y divulgación de programa de prevención de conservación visual. Ejecutada en el mes de Junio.
• 'Actualización y divulgación de programa de prevención de riesgo cardiovascular.
Ejecutada en el mes de Junio.
• Socializar los resultados de las Mediciones Higiénicas al COPASST. Actividad reprogramada en el mes de Mayo y Ejecutada en el mes de Junio.
• Entrega de EPP a los operarios de piscinas,  calderas y demás funcionarios que hacen parte de la entidad. Realizando un informe semestral que describa fortalezas, debilidades y recomendaciones del proceso. Actividad reprogramada para el mes de Agosto.
• Comunicar y divulgar a los trabajadores los resultados de las investigaciones de los incidentes y accidentes de trabajo. Ejecutada en Junio.
• Hacer seguimiento al procedimiento de investigación de incidentes y accidentes de trabajo, y establecer las actividades para dar cumplimiento al procedimiento, socializando el mismo al personal encargado de realizar el proceso de investigación recalcando la importancia del cierre de investigación. Ejecutada en Junio
• 'Revisión de los resultados de la encuesta de perfil sociodemográfico  para inclusión de los colaboradores al PVE para la prevención de riesgo de los diferentes componentes del sistema, habilitando permanentemente el link para el diligenciamiento de la misma. Ejecutada en Mayo.
Para el mes de Junio  se programaron 44 actividades, en las que se ejecutaron las 44 actividades y se dio ejecución a 3 actividades reprogramadas del primer trimestre como lo son:
• Socializar los resultados de las Mediciones Higiénicas al COPASST ejecutada en Junio.
• Elaboración/revisión, digitalización y sensibilización (en Evidencia Documental) del procedimiento y/o formato de gestión del cambio para evaluar el impacto sobre la Seguridad y Salud en el Trabajo que se pueda generar por cambios internos o externos, permanentes, temporales o de emergencia. Ejecutada en Junio
• 'Revisión, actualización y digitalización (en Evidencia Documental) de la Política de Seguridad y objetivos de Seguridad y Salud en el Trabajo ejecutada en Junio.
• Entrega de EPP a los operarios de piscinas,  calderas y demás funcionarios que hacen parte de la entidad. Realizando un informe semestral que describa fortalezas, debilidades y recomendaciones del proceso. Actividad reprogramada para el mes de Agosto.
• Comunicar y divulgar a los trabajadores los resultados de las investigaciones de los incidentes y accidentes de trabajo. Ejecutada en Junio.
• Hacer seguimiento al procedimiento de investigación de incidentes y accidentes de trabajo, y establecer las actividades para dar cumplimiento al procedimiento, socializando el mismo al personal encargado de realizar el proceso de investigación recalcando la importancia del cierre de investigación. Ejecutada en Junio
• 'Revisión de los resultados de la encuesta de perfil sociodemográfico  para inclusión de los colaboradores al PVE para la prevención de riesgo de los diferentes componentes del sistema, habilitando permanentemente el link para el diligenciamiento de la misma. Ejecutada en Mayo.
Para el mes de Junio  se programaron 44 actividades, en las que se ejecutaron las 44 actividades y se dio ejecución a 3 actividades reprogramadas del primer trimestre como lo son:
• Socializar los resultados de las Mediciones Higiénicas al COPASST ejecutada en Junio.
• Elaboración/revisión, digitalización y sensibilización (en Evidencia Documental) del procedimiento y/o formato de gestión del cambio para evaluar el impacto sobre la Seguridad y Salud en el Trabajo que se pueda generar por cambios internos o externos, permanentes, temporales o de emergencia. Ejecutada en Junio
• 'Revisión, actualización y digitalización (en Evidencia Documental) de la Política de Seguridad y objetivos de Seguridad y Salud en el Trabajo ejecutada en Junio."</t>
  </si>
  <si>
    <t>Cumplimiento de los estándares del SGSST implementados</t>
  </si>
  <si>
    <t>Cumplimiento del  100% de la implementación de los estándares del SGSST</t>
  </si>
  <si>
    <t>Porcentaje del Cumplimiento de los Estándares de implementación del SGSST</t>
  </si>
  <si>
    <t>(No de estándares cumplidos de acuerdo a normativa/No de  estándares fijados por la normativa)*100</t>
  </si>
  <si>
    <t>El avance del indicador corresponderá al cumplimiento del 100% de los estándares establecidos en la normativa vigente</t>
  </si>
  <si>
    <t>Autoevaluación del SGSST</t>
  </si>
  <si>
    <t>No aplica.</t>
  </si>
  <si>
    <t>Cumplimiento de las acciones de mejora internas registradas en el Formato Registro y Control del Plan de Mejoramiento de las cuales la SGDTH es responsable de la ejecución</t>
  </si>
  <si>
    <t>Implementar el 100% las acciones de mejora programadas para el periodo, producto de las auditorias internas de las cuales la SGDTH es responsable de la ejecución</t>
  </si>
  <si>
    <t>Porcentaje del Cumplimiento de las acciones de mejora</t>
  </si>
  <si>
    <t>(N° de acciones de mejora implementadas en el periodo/ N° acciones de mejora programadas para el periodo en los planes de mejoramiento)*100</t>
  </si>
  <si>
    <t>Instrumento acciones de mejora y Formato de seguimiento diligenciados (FOR-AC-002)</t>
  </si>
  <si>
    <t>Para el periodo de reporte comprendido entre enero y marzo de 2021, no existe ninguna acción de mejora a cargo de la Subdirección de Gestión y Desarrollo de Talento Humano con vencimiento o caducidad, no obstante, se vienen adelantando actividades de seguimiento constante.
Las acciones de mejora a cargo de la Sub. Dir. de Talento Humano, de acuerdo con la matriz de seguimiento de la Oficina de Control Inerno, tienen vencimiento a partir de junio de 2021.
Se anexa la citada matriz que evidencia lo descrito.</t>
  </si>
  <si>
    <t>Para el mes de mayo de 2021 se realizo el cierre de 4 acciones de mejora, de las cuales 1 tenia vencimiento en el mes de junio y las 3 restantes en el mes de agosto (10.1.1.2-1,  10.1.3.2-1, 10.1.1.1-1 y 10.3.1-2), además se presentaron avances de otras 4 ( 10.2.3-2, 10.2.3.5-1, 10.3.1-3 y 10.3.1-2)</t>
  </si>
  <si>
    <t>Integridad</t>
  </si>
  <si>
    <t>Ejecución Plan de Trabajo Código de Integridad y Buen Gobierno oficializado y publicado</t>
  </si>
  <si>
    <t>Ejecutar el 100% de la acciones  programadas en el Plan de Trabajo Código de Integridad y Buen Gobierno</t>
  </si>
  <si>
    <t>Porcentaje de ejecución Plan de trabajo Código de Integridad y Buen Gobierno</t>
  </si>
  <si>
    <t xml:space="preserve"> - cronograma de actividades
- Soportes que den cuenta de las actividades ejecutadas</t>
  </si>
  <si>
    <t>Durante el periodo en mención se llevaron a cabo las acciones correspondientes a la ejecución del Plan de Trabajo para la implementación del Código de Integridad y Buen Gobierno 2021, las cuales se relacionan a continuación:
1. Elaboración, divulgación y Socialización del Memorando Plan de Trabajo para la implementación del Código de Integridad 2021.
Enlace:
https://www.integracionsocial.gov.co/images/_docs/2021/gestion/Memorando_Plan_Trabajo_2021_V2_Firmado.pdf
2. Divulgación principios No 1 y 2 Código de Integridad y Buen Gobierno.
3. Elaboración y publicación de Informe de Gestión e implementación principio No 1 Código de Integridad y Buen Gobierno.</t>
  </si>
  <si>
    <t>Archivo y gestión documental</t>
  </si>
  <si>
    <t>Gestión Documental</t>
  </si>
  <si>
    <t xml:space="preserve">. Implementar
el 100 por  ciento del plan  de acción de la  política pública  de gestión y  desarrollo  integral del  Talento Humano  en la SDIS
</t>
  </si>
  <si>
    <t>Plan Institucional de archivos  - PINAR</t>
  </si>
  <si>
    <t>Desarrollar los objetivos establecidos en el PINAR (transferencias documentales, convalidación de las Tablas de Retención Documental, elaboración de la historia institucional del  fondo documental DAPS y intervención del inventario del fondo documental DAPAS y socializaciones en lineamientos archivísticos y el manejo de la herramienta AZ digital de la SDIS)</t>
  </si>
  <si>
    <t>Reportes de gestión en cumplimiento a los objetivos del PINAR</t>
  </si>
  <si>
    <t>Dos (2) reportes de gestión, evidenciando el cumplimiento de las metas establecidas en cumplimiento a los objetivos del PINAR</t>
  </si>
  <si>
    <t>Reportes de avance del PINAR elaborados</t>
  </si>
  <si>
    <t>No de reportes de avance de las actividades del  PINAR elaborados/No de reportes de avance de las actividades del  PINAR Programados</t>
  </si>
  <si>
    <t xml:space="preserve">Corresponde al  cumplimiento de los reportes programados </t>
  </si>
  <si>
    <t xml:space="preserve">Reporte con el porcentaje de avance del PINAR, con corte a junio y evidencias 
 </t>
  </si>
  <si>
    <t xml:space="preserve">Reporte con el porcentaje de avance del PINAR, con corte a diciembre 15 y evidencias
 </t>
  </si>
  <si>
    <t>Subdirección Administrativa y Financiera</t>
  </si>
  <si>
    <t xml:space="preserve">•Se realizó la legalización de 5 transferencias documentales, superando la meta del semestre.
•En total se inventariaron 33615 registros de los cuales 98 registros corresponden a DAPAS.
•Se avanzó en: la Recolección y selección de fuentes primarias, el cuadro evolutivo para el DABS, se avanzó en la estructura del documento, Escritura de la normativa legal y los organigramas.
•Se realizaron 7 socializaciones en AZ Digital para las Comisarías de Familia.
•Se avanzó en los ajustes solicitados por el archivo de Bogotá para las TRD, se organizaron mesas de trabajo con las dependencias.
•Se organizó una mesa operativa el 27/04/2021 en la que se socializó el PGD como instrumento archivístico.
•Se realizaron 29 socializaciones en AZ Digital a las dependencias de la entidad. </t>
  </si>
  <si>
    <t>Plan de conservación documental</t>
  </si>
  <si>
    <t>Realizar jornadas de socialización sobre los temas de factores, mecanismos e indicadores de deterioro y programas de conservación documental, monitoreo de condiciones e inspección a  las áreas de depósito incluyendo los kits de emergencia a las áreas de depositito de la SDIS</t>
  </si>
  <si>
    <t>Reportes de gestión en cumplimiento de las actividades del plan de conservación documental</t>
  </si>
  <si>
    <t>Cuatro (4) reportes de gestión en cumplimiento de las actividades del plan de conservación documental</t>
  </si>
  <si>
    <t>Reportes de avance de cumplimiento de las actividades del plan de conservación documental</t>
  </si>
  <si>
    <t>Número de reportes de avance de las actividades del  plan de conservación elaborados/Número de reportes de avance de las actividades del  plan de conservación programados</t>
  </si>
  <si>
    <t xml:space="preserve">Reporte con el porcentaje de avance del plan de conservación documental y evidencias 
 </t>
  </si>
  <si>
    <t>De acuerdo al informa de Gestión Plan de Conservación Documental se presentan los siguientes avances: 
Se  realizó el proceso de medición de condiciones ambientales en el Archivo Centralizado de  la SDIS  ubicado en el edificio de San Martín.
Por otra parte, se gestionó la asignación de presupuesto para la adquisición de los kits de emergencias.</t>
  </si>
  <si>
    <t xml:space="preserve">•Se realizó el monitoreo de temperatura, humedad relativa del 3 al 22 de junio y socialización de los resultados.
•Se realizó la inspección de las instalaciones del Archivo Central y socializó con la gestora del Archivo Central con el recorrido de las áreas del depósito.
•Se realizo la revisión de los elementos, insumos y equipos del KIT, ajustando cantidades y detalles técnicos. </t>
  </si>
  <si>
    <t>513
519</t>
  </si>
  <si>
    <t>A través de las estrategias de más territorio menos escritorio y del Sistema Distrital del cuidado identificando y fortaleciendo las unidades operativas con las que cuenta la entidad</t>
  </si>
  <si>
    <t xml:space="preserve">*Garantizar la eficiencia y la eficacia  ambiental, logística, operativa y de gestión documental de la entidad, para la  oportuna prestación de los servicios  sociales incluyendo componentes que demanden la reformulación de los programas.
* Implementar el 100% del plan de acción de la política pública de gestión  integral del talento humano en la  prestación de los servicios sociales con  énfasis en los componentes de trabajo  decente y digno garantizando las  condiciones de protección y prevención  en materia de seguridad y salud en el  trabajo.
* Optimizar el 100% de la red de unidades operativas  para la prestación de servicios sociales, a través de  la construcción, restitución, mantenimiento,  adecuación o habilitación de inmuebles para  atención especial en respuesta a situaciones de  impacto poblacional diferencial, en el marco de la  implementación del Sistema Distrital de Cuidado.
</t>
  </si>
  <si>
    <t>Gestión logística
Gestión del Talento Humano
Gestión Ambiental
Gestión Financiera
Gestión Contractual
Gestión de Infraestructura Física</t>
  </si>
  <si>
    <t>Realizar seguimiento y control al cumplimiento de la metas de los proyectos de inversión de la Dirección.</t>
  </si>
  <si>
    <t xml:space="preserve">
 Reportes de información cuantitativa y cualitativa de avance de las metas de los proyectos de inversión a cargo de la Dirección Corporativa: 7748. Fortalecimiento de la gestión institucional y desarrollo integral del talento humano en Bogotá
7565 - Suministro de espacios adecuados, inclusivos y seguros para el desarrollo social integral en Bogotá
</t>
  </si>
  <si>
    <t xml:space="preserve">
 100% de reportes de seguimiento a los proyectos de inversión radicados.</t>
  </si>
  <si>
    <t xml:space="preserve"> Porcentaje de reportes de seguimiento a los proyectos de inversión radicados.</t>
  </si>
  <si>
    <t>(N° de reporte  de  seguimiento proyecto de inversión radicados / N° de reportes  seguimiento proyecto de inversión  programados para la vigencia  2021) * 100</t>
  </si>
  <si>
    <t xml:space="preserve">El avance del indicador se adelantará mediante entrega a la Dirección de Análisis y Diseño Estratégico de reportes de   informando  del avance  de los proyectos de inversión relacionada con : 
A) La ejecución presupuestal.
B) La ejecución de magnitudes y presupuesto por meta. 
C) Informe cualitativo para cada una de las metas del proyecto de inversión
D) Actividades programadas pendientes.
E) Informe cualitativo metas plan de desarrollo.
F) Ejecución de productos MGA, cuando aplique
G) Avance metas plan de desarrollo, cuando aplique
</t>
  </si>
  <si>
    <t>Reportes  de seguimiento a los proyectos de inversión</t>
  </si>
  <si>
    <t>Se reporta los memorandos de entrega de los SPI del proyecto 7748- Fortalecimiento  de la gestiòn institucional y desarrollo integral del T.H y  del proyecto 7565 Suministro de espacios adecuados, , inclusivos y  seguros de los meses  Enero, Febrero y marzo.</t>
  </si>
  <si>
    <t>Se reporta los memorandos de entrega de los seguimientos al proyecto de Inversión de los proyectos, 7748 - Fortalecimiento de la gestión institucional y desarrollo integral del Talento humano y del proyecto 7565 - Suministro de espacios adecuados, inclusivos y seguros de los meses Abril y Mayo, el reporte de Junio de acuerdo al cronograma de entregas de seguimiento de los proyectos definido por la DADE se hará el dia 9 de julio,  una vez entrega se hará el respectivo reporte en esta herramienta.</t>
  </si>
  <si>
    <t>Gestión Contractual</t>
  </si>
  <si>
    <t>Desarrollar  los objetivos del   comité de Contratación de la SDIS.</t>
  </si>
  <si>
    <t>Desarrollo de Sesiones  de acuerdo a lo reglamentado por la resolución de conformación   el Comité de Contratación.</t>
  </si>
  <si>
    <t>Doce (12)  sesiones de  comité de contratación durante la vigencia 2021</t>
  </si>
  <si>
    <t>Sesiones de comité de contratación desarrollados</t>
  </si>
  <si>
    <t>(N° de sesiones  de comité de contratación desarrolladas / N° sesiones  de comité de contratación   programadas para la vigencia  2021) * 100</t>
  </si>
  <si>
    <t xml:space="preserve">El avance del indicador corresponderá al 100% de las sesiones  programadas para el periodo reportado, de acuerdo al reglamento del comité de contratación
</t>
  </si>
  <si>
    <t>Actas de reunión de comité de contratación</t>
  </si>
  <si>
    <t>Se han desarrollado las reuniones de acuerdo a lo definido en el indicador se cargan 3 actas.</t>
  </si>
  <si>
    <t>Se han desarrollado las reunioes de acuerdo a lo definido en el indicador, 1 para cada mes, se reportan 3 actas de los meses Abril, Mayo y Junio.</t>
  </si>
  <si>
    <t>6.Optimizar el uso de las unidades operativas de la SDIS garantizando espacios adecuados y seguros a la población beneficiaria de los servicios sociales, orientando la adecuación de la infraestructura en respuesta a la transformación de los servicios sociales y la implementación de la estrategia ETIS y del Sistema Distrital de Cuidado.</t>
  </si>
  <si>
    <t>Garantizar la eficiencia y la eficacia  ambiental, logística, operativa y de gestión documental de la entidad, para la  oportuna prestación de los servicios  sociales incluyendo componentes que demanden la reformulación de los programas.</t>
  </si>
  <si>
    <t>Gestión Logística</t>
  </si>
  <si>
    <t>Implementar el 100 por ciento de las soluciones en materia de servicios logísticos para la atención eficiente y oportuna de las necesidades operativas de la Entidad</t>
  </si>
  <si>
    <t>Realizar seguimiento y control a la satisfacción de los clientes que utilizan los servicios logísticos</t>
  </si>
  <si>
    <t xml:space="preserve">Reporte mensual de satisfacción de clientes que utilizan los servicios logísticos </t>
  </si>
  <si>
    <t>Porcentaje de avance de un (1) reporte mensual en el que se evidencie el número de requerimientos atendidos dentro del 30 días calendario siguientes a su recepción (Matriz en Excel de las alertas recibidas.)</t>
  </si>
  <si>
    <t>Reportes con el número de requerimientos atendidos dentro de los 30 días calendario siguientes a su recepción elaborados elaborados</t>
  </si>
  <si>
    <t>(N° de reportes con el número de requerimientos atendidos elaborados/N° de reportes con el número de requerimientos recibidos programados)*100</t>
  </si>
  <si>
    <t>Número de reportes de acuerdo con la programación</t>
  </si>
  <si>
    <t xml:space="preserve">Matriz en Excel de las alertas recibidas con observaciones de las acciones realizadas para atención del requerimiento </t>
  </si>
  <si>
    <t>Subdirección Administrativa y financiera</t>
  </si>
  <si>
    <t>Durante el primer trimestre del año 2021 se gestionaron 13172 requerimientos de servicios por parte de las diferentes Unidades operativas y subdirecciones locales   con referencia a los servicios de aseo, cafetería, manipulación de alimentos , fotocopiado, vigilancia, transporte y mantenimiento, los cuales fueron atendidos en su totalidad.
Cabe resaltar que un número significativo de unidades operativas iniciando el periodo no se encontraban y algunas de ellas aún no se encuentran en funcionamiento debido a las restricciones impuestas por el gobierno, no obstante, los seguimeientos a las actividades desarrolladas se han llevado a cabo sin contratiempos ejecutando un plan de acción con diferentes herramientas de trabajo  que han permitido cumplir con los requerimientos de forma eficiente.
Como evidencia se adjuntan, matriz de servicios requeridos en excel, informes y los cumplidos de los servicios logísticos llevados a cabo durante el periodo.</t>
  </si>
  <si>
    <t>Durante el segundo trimestre del año 2021 se gestionaron 13819 requerimientos de servicios por parte de las diferentes Unidades operativas y subdirecciones locales con referencia a los servicios de aseo, cafetería, manipulación de alimentos , fotocopiado, papelería, vigilancia, transporte y mantenimiento, los cuales fueron atendidos en su totalidad.
Cabe resaltar que con los cambios realizados por parte de la Alcaldía mayor, para el mes de julio la reapertura, aunque controlada, será en su totalidad, esto quiere decir que el incremento de los servicios potencialmente será significativo. La Subdirección Administrativa y Financiera en cabeza del proceso de Gestión Logística viene desarrollando diferentes planes de contingencia para que la prestación de los servicios sea eficiente y oportuna.
Como evidencia se adjuntan, matriz de servicios requeridos en excel, informes y los cumplidos de los servicios logísticos llevados a cabo durante el periodo.</t>
  </si>
  <si>
    <t>Gestión del conocimiento y la innovación y política de fortalecimiento organizacional y simplificación de procesos</t>
  </si>
  <si>
    <t>Realizar campañas para concientizar sobre el buen uso y administración de los bienes públicos de la entidad</t>
  </si>
  <si>
    <t>Piezas comunicativas publicadas para el buen uso y administración de los bienes públicos de la entidad</t>
  </si>
  <si>
    <t>Dos (2) piezas comunicativas programadas en el año 2021</t>
  </si>
  <si>
    <t>Piezas comunicativas elaboradas</t>
  </si>
  <si>
    <t>Número de piezas comunicativas publicadas en el periodo / Número de piezas comunicativas programadas en el periodo</t>
  </si>
  <si>
    <t>Realizar el conteo de las piezas comunicativas publicadas y dividirlo en la cantidad de piezas comunicativas programadas para el periodo.</t>
  </si>
  <si>
    <t xml:space="preserve"> piezas comunicativas publicadas </t>
  </si>
  <si>
    <t>Durante el primer semestre de 2021 el grupo de inventarios realizó una campaña masiva sobre el buen uso de los bienes y la correcta aplicación de los procedimietnos donde están inmersas las diferentes actividades que realiza dicho grupo. También, como los funcionarios y contratistas pueden proceder en temas de perdida o hurto, traslados, ingreso, salida, de bienes en general entre otros temas.
Se anexan 8 piezas comunicativas difundidas en diferentes medios físicos y digitales.</t>
  </si>
  <si>
    <t>Gestionar traslados de bienes en tiempo real</t>
  </si>
  <si>
    <t>Matriz en Excel de los traslados de bienes atendidos</t>
  </si>
  <si>
    <t>Realizar el 100% de traslados de bienes Recibidos</t>
  </si>
  <si>
    <t>Porcentaje de Avance en los traslados realizados en tiempo real elaborados</t>
  </si>
  <si>
    <t>(Número de solicitudes de traslado  atendidas en el trimestre / Total de solicitudes de traslado recibidas en el trimestre) *100</t>
  </si>
  <si>
    <t>Identificar en la base de datos consolidada de inventarios de traslados realizados en el periodo en el aplicativo SEVEN, los cuales deben compararse con el total solicitudes de traslado recibidas en el periodo</t>
  </si>
  <si>
    <t>Matriz de Excel traslados atendidos</t>
  </si>
  <si>
    <t>Durante el primer trimestre del año 2021 se recibieron 1526 solicitudes de traslado discriminadas así:
Enero 366
Febrero 485
Marzo 675
Dichas solicitudes fueron atendidas en su totalidad sin novedades en su ejecución. Como evidencia se anexa archivo en excel con las solicitudes gestionadas</t>
  </si>
  <si>
    <t>Durante el segundo trimestre del año 2021 se recibieron 1551 solicitudes de traslado discriminadas así:
Abril: 639
Mayo: 557
Junio: 355
Dichas solicitudes fueron atendidas en su totalidad sin novedades en su ejecución. Como evidencia se anexa archivo en excel con las solicitudes gestionadas</t>
  </si>
  <si>
    <t>Planeación Estratégica</t>
  </si>
  <si>
    <t>inversión</t>
  </si>
  <si>
    <t xml:space="preserve">Plan Anual de Adquisiciones </t>
  </si>
  <si>
    <t>Publicar un (1) Plan Anual de Adquisiciones en el SECOP</t>
  </si>
  <si>
    <t>Plan Anual de Adquisiciones 2021 publicado en el Servicio Electrónico de Contratación Pública-SECOP</t>
  </si>
  <si>
    <t>Plan Anual de Adquisiciones 2021 publicado</t>
  </si>
  <si>
    <t>N° de publicaciones del plan anual de Adquisiciones  aprobados  para la vigencia 2021 publicado en el SECOP</t>
  </si>
  <si>
    <t>Cargar, publicar y actualizar el Plan Anual de Adquisiciones 2021 en el SECOP (inicial y sus modificaciones).</t>
  </si>
  <si>
    <t>Documento en Word con pantallazo, en el cual consta publicación de SECOP II y el link de acceso a  plataforma del SECOP II.</t>
  </si>
  <si>
    <t>Subdirección de Contratación</t>
  </si>
  <si>
    <t>Para el 11 de Enero del 2021, la ubdirección de Contratación realizó el cargue del PLan anual de adquisiciones en la plataforma transacional SECOP II, para el corte de 30 de marzo el PAA ha tenido 28 modificaciones</t>
  </si>
  <si>
    <t>La Subdireción de Contratación para el 30 de junio del 2021, ha continuado con el cargue y la actualización del PAA  de acuerdo a las solicitudes de las áreas técnicas, en la plataforma transacional SECOP II, por el cual ha tenido 54 modificaciones</t>
  </si>
  <si>
    <t xml:space="preserve">Optimizar el 100% de la red de unidades operativas  para la prestación de servicios sociales, a través de  la construcción, restitución, mantenimiento,  adecuación o habilitación de inmuebles para  atención especial en respuesta a situaciones de  impacto poblacional diferencial, en el marco de la  implementación del Sistema Distrital de Cuidado.
</t>
  </si>
  <si>
    <t>Gestión de Infraestructura Física</t>
  </si>
  <si>
    <t>Realizar la actualización de la base de datos de predios de la subdirección de Plantas Físicas.</t>
  </si>
  <si>
    <t xml:space="preserve"> Base de datos de predios actualizado</t>
  </si>
  <si>
    <t xml:space="preserve">Una (1) actualización mensual de la Base de Datos de Predios  </t>
  </si>
  <si>
    <t>Porcentaje de avance en la base de datos de Predios actualizada</t>
  </si>
  <si>
    <t>N° de actualizaciones de la base de datos de predios para el periodo programado</t>
  </si>
  <si>
    <t>Actualización mensual de la base de datos de predios</t>
  </si>
  <si>
    <t xml:space="preserve"> Base de datos de predios actualizada</t>
  </si>
  <si>
    <t>Subdirección de plantas físicas</t>
  </si>
  <si>
    <t>Se remite la base de datos de predios actualizada, con corte del 05 de abril de 2021</t>
  </si>
  <si>
    <t>Se remite la base de datos de predios actualizada, con corte del 05 julio de 2021, que incluye actualizaciòn de  datos  de los meses abril, mayo y junio.</t>
  </si>
  <si>
    <t>7565 - Suministro de espacios adecuados, inclusivos y seguros para el desarrollo social integral en Bogotá</t>
  </si>
  <si>
    <t>Realizar seguimiento al proyecto de inversión  7565  a cargo de la Subdirección de Plantas Físicas</t>
  </si>
  <si>
    <t>Cargue de información  de seguimiento al proyecto de inversión 7565  a cargo de la Subdirección de Plantas Físicas en SEGPLAN</t>
  </si>
  <si>
    <t>Cuatro (4)  cargues de información de seguimiento al proyecto</t>
  </si>
  <si>
    <t>Porcentaje de avance de los cargues de información de seguimiento al proyecto  generados en SEGPLAN</t>
  </si>
  <si>
    <t>(N° de cargues en SEGPLAN realizados/N° de cargues en SEGPLAN programados)*100</t>
  </si>
  <si>
    <t>Cargues en Segplan realizados de acuerdo con la programación</t>
  </si>
  <si>
    <t>cargue de información en SEGPLAN</t>
  </si>
  <si>
    <t>Se remite el memorando I2021009134, por medio del cual se entrega el seguimiento  realizado al proyecto 7565.
No obstante lo anterior, se considera necesario informar que el cargue de información en SEGPLAN se realiza trimestralmente, y la DADE se encuentra en proceso de cargue de la misma hasta mediados del mes de abril, por lo que posterior a dicha fecha, se tendrá el soporte de cargue realizado en la plataforma SEGPLAN</t>
  </si>
  <si>
    <t>Se remite el componente de gestión del proyecto de inversión con corte del 30 de marzo, el cual es generado por la herramienta SEGPLAN, y tiene corte trimestral.
Actualmente se adelanta el seguimiento al proyecto de inversión 7565 con corte de junio, por lo cual, se remite adicionalmente el memorando I2021017594  por medio del cual se realizó la última entrega del informe de seguimiento a proyectos de inversión con corte del mes de mayo.
No obstante lo anterior, se considera necesario informar que el cargue de información en SEGPLAN se realiza trimestralmente, y la DADE adelantará el proceso de cargue de la misma hasta mediados del mes de julio, por lo que posterior a dicha fecha, se tendrá el soporte de cargue realizado en la plataforma SEGPLAN</t>
  </si>
  <si>
    <t xml:space="preserve">Meta 8. Atender el 100% de solicitudes de viabilidades de equipamientos para garantizar infraestructura en condiciones adecuadas y seguras. </t>
  </si>
  <si>
    <t>Evaluar y  viabilizar  la prestación de los servicios sociales a través de emisión de conceptos de gestión predial</t>
  </si>
  <si>
    <t xml:space="preserve"> Conceptos de Gestión Predial realizados.</t>
  </si>
  <si>
    <t>Realizar el 100% de Conceptos de gestión predial realizados de acuerdo con las solicitudes</t>
  </si>
  <si>
    <t>Porcentaje de avance de los conceptos de gestión predial generados.</t>
  </si>
  <si>
    <t>(N° de  conceptos generados en el periodo/N° de  conceptos solicitados durante el periodo)*100</t>
  </si>
  <si>
    <t>Conceptos generados de acuerdo a las solicitudes presentadas durante el periodo reportado</t>
  </si>
  <si>
    <t xml:space="preserve"> Conceptos  generados</t>
  </si>
  <si>
    <t>Durante el periodo de enero y febrero, se emitieron 27 conceptos técnicos de viabilización de alternativas de infraestructura para la prestación de servicios sociales de la SDIS, de 51 conceptos técnicos solicitados.</t>
  </si>
  <si>
    <t>Durante el periodo comprendido entre enero y mayo de la presente vigencia, fueron emitidos 356 conceptos técnicos de gestión predial e infraestructura, de 370 conceptos técnicos solicitados.
Es preciso mencionar que, de acuerdo al procedimiento de Emisión de conceptos técnicos, se tiene un tiempo establecido para la emisión de la totalidad de los conceptos el cual podría sobrepasar de un mes a otro, sin que esto implique incumplimiento de la acción; en consecuencia, los 14 conceptos técnicos  faltantes serán evidenciados con el reporte del mes de junio el cual se encuentra en consolidación.</t>
  </si>
  <si>
    <t>Implementar el 100% de la política de comunicacion institucional</t>
  </si>
  <si>
    <t xml:space="preserve">COMUNICACIÓN ESTRATÉGICA </t>
  </si>
  <si>
    <t>7741. Fortalecimiento De La Gestión De La Información Y El Conocimiento Con  Enfoque Participativo Y Territorial</t>
  </si>
  <si>
    <t>Meta 8. Implementar el 100% de la política de comunicacion institucional</t>
  </si>
  <si>
    <t>1. Realizar seguimiento mensual a las acciones de comunicación adelantadas.
2. Realizar la socialización de la política y estrategia de comunicaciones.</t>
  </si>
  <si>
    <t xml:space="preserve">
Un informe que de cuenta del avance cuantitativo y cualitativo de las acciones definidas en la política de comunicaciones con los respectivos soportes de evidencias</t>
  </si>
  <si>
    <t># de acciones adelantadas en marco  de la politica de comunicaciones programadas para la vigencia</t>
  </si>
  <si>
    <t>Porcentaje de avance en las acciones de comunicación definidas para la implementación de la política de comunicaciones</t>
  </si>
  <si>
    <t>(No. De acciones de comunicación ejecutadas/ No. De acciones de comunicación programadas)*100</t>
  </si>
  <si>
    <t xml:space="preserve">El avance del indicador corresponde al cumplimiento de las acciones definidas en la política de comunicaciones. En el numerador se reportan las acciones ejecutadas en el trimestre y en el denominador las acciones programadas en el trimestre </t>
  </si>
  <si>
    <t xml:space="preserve">Matriz de seguimiento a publicaciones OAC
Actas de reuniones de las socializaciones adelantadas. </t>
  </si>
  <si>
    <t xml:space="preserve">Segundo reporte de avance de implementación de la política de comunicaciones </t>
  </si>
  <si>
    <t xml:space="preserve">Tercer reporte de avance de implementación de la política de comunicaciones </t>
  </si>
  <si>
    <t xml:space="preserve">Cuarto reporte de avance de implementación de la política de comunicaciones </t>
  </si>
  <si>
    <t>Oficina Asesora de Comunicaciones</t>
  </si>
  <si>
    <t>Durante la vigencia del primer trimestre de 2021 se realiza la gestión de actualización de la política de comunicaciones de acuerdo con el nuevo Plan de Desarrollo “Un nuevo pacto social y ambiental para el siglo XXI”. En enero de 2021 se realiza una revisión de los contenidos técnicos en comunicación estratégica a ser incluido en la nueva política de comunicaciones tales como los lineamientos y los ejes comunicativos con enfoque social. Durante enero y febrero de 2021 se solicita revisión de despacho y en marzo se realizan unos cambios a la estructura del documento, a fin de generar acciones medibles en relación con la meta 8 del proyecto 7741 “Implementar el 100% de la política comunicacional institucional”. A la fecha la política se encuentra en revisión de la Oficina Asesora de Comunicaciones y el Despacho y se espera que este se encuentre aprobada para el mes de abril. Durante este trimestre, se adelantan por lo tanto acciones con los enlaces de comunicación interna y territorial para realizar socializaciones de la estrategia de comunicaciones de la entidad, el manual de crisis y los procedimientos de comunicación interna y externa del proceso de comunicación estratégica.Así las cosas, el 24 de febrero se realiza una reunión con los enlaces de comunicación interna con contrato para contextualizarlos acerca de la nueva política de comunicaciones y la estrategia de comunicaciones de la entidad. Sobre estos mismos temas se realiza el 24 de febrero el consejo de redacción con los enlaces territoriales. El 16 de marzo se realiza una socialización de la estrategia de comunicaciones y el manual de crisis a los enlaces territoriales y durante la vigencia del mismo mes se remite un memorando a las dependencias de nivel central solicitando la delega oficial de los enlaces de comunicación interna para 2021 a fin de preparar los equipos una vez la política de comunicaciones se encuentre aprobada.</t>
  </si>
  <si>
    <t>Durante la vigencia del segundo trimestre de 2021, continúan los ajustes para la actualización de la política de comunicaciones de acuerdo con el nuevo Plan de Desarrollo “Un nuevo pacto social y ambiental para el siglo XXI”. En junio se realizaron 2 reuniones de revisión de los contenidos técnicos en comunicación estratégica a ser incluidos en la nueva política de comunicaciones tales como los lineamientos y los ejes comunicativos con enfoque social. 
A la fecha la política de comunicaciones se encuentra en revisión y ajuste de las observaciones realizadas por la Dirección de Análisis y Diseño Estratégico. La Oficina Asesora de Comunicaciones estima que la versión definitiva se genere y apruebe durante el mes de julio.
Dada esta situación, durante este trimestre se avanza en acciones con los enlaces de comunicación interna y territorial. Al respecto, se realiza una reunión el día 29 de abril con los enlaces de comunicación interna para el seguimiento de requerimientos bajo los procedimientos de la dependencia y socializaciones de lineamientos de comunicación a los referentes territoriales en los consejos de redacción realizados los días 15 de abril, 4 de mayo y 16 de junio.</t>
  </si>
  <si>
    <t>Elaborar y reportar  los informes periódicos de gestión de la OAC, de acuerdo a la periodicidad definida por las áreas solicitantes.</t>
  </si>
  <si>
    <t>Informes y/o reportes sobre la gestión adelantada en la OAC</t>
  </si>
  <si>
    <t>Avance en la gestión reportada en lo informes y/o reportes de gestión adelantada en la OAC solicitados</t>
  </si>
  <si>
    <t>Porcentaje de avance en los reportes y/o informes de gestión adelantada en la OAC solicitados.</t>
  </si>
  <si>
    <t>(N° Informe de gestión OAC  elaborado / N°Informe de gestión OAC solicitado)*100</t>
  </si>
  <si>
    <t>En el numerador se reportan los informes de gestión de la OAC elaborados y en denomidador  los informes de gestión solicitados a la OAC para el reporte de su gestión de acuerdo con el proceso de comunicación estratégica del Sistema Integrado de Gestión</t>
  </si>
  <si>
    <t>Reporte elaborado.
Soporte de la entrega del reporte (pantallazo)</t>
  </si>
  <si>
    <t>Se realizan los reportes del Plan de Acción de la meta 8 del proyecto 7741 de los meses de febrero y de marzo de 2021, el reporte de indicadores de gestión del proceso de comunicación estratégica solicitando su actualización en función de los nuevos objetivos estratégicos de la entidad y se realiza el reporte de los riesgos de gestión.</t>
  </si>
  <si>
    <t>Se realiza el reporte de indicadores de gestión del proceso de comunicación estratégica solicitando su actualización en función de los nuevos objetivos estratégicos de la entidad y se realiza el reporte de los riesgos de gestión.</t>
  </si>
  <si>
    <t>1. Atender las necesidades comunicacionales internas y externas de la entidad.
2. Realizar seguimientos al registro o aparición  de la entidad, en medios de comunicación.
3. Diseñar y ejecutar  campañas masivas</t>
  </si>
  <si>
    <t>Reporte de la gestión de divulgación de la información institucional de la entidad en el marco de la Política de Comunicaciones</t>
  </si>
  <si>
    <t>Un informe de gestión que de cuenta de las menciones positivas de la entidad en medios, la gestión en redes  y el nivel de satisfacción en el grupo de interés interno de la Secretaría</t>
  </si>
  <si>
    <t>Porcentaje de avance en las metas de gestión relacionadas con los reportes de divulgación interna y externa de información de la entidad</t>
  </si>
  <si>
    <t>(N° de informes de gestión adelantados / N° reportes de gestión programados)*100</t>
  </si>
  <si>
    <t>Corresponde a la descripción de la forma en la que se hace la medición del indicador</t>
  </si>
  <si>
    <t>Bitácora de solicitudes OAC
Informe de monitoreo</t>
  </si>
  <si>
    <t xml:space="preserve">la 
Matriz que da cuenta del porcentaje de avance en la gestión de solicitudes; los resultados de la encuesta de satisfacción interna de la entidad; los resultados trimestrales de los informes de monitoreo de medios
</t>
  </si>
  <si>
    <t>Si bien la política de comunicaciones se encuentra en trámite de actualización, de acuerdo con los procedimientos de comunicación interna y externa esta debe recoger de todas maneras la medición de la gestión de la Oficina Asesora de Comunicaciones de los servicios en comunicaciones, el monitoreo de apariciones de la entidad en noticias y la generación de campañas relacionadas con el enfoque social estratégico de la Secretaría.
En este sentido, durante el mes de febrero, la Oficina Asesora de Comunicaciones gestionó 40 noticias con medios de comuniaciones donde fue mencionada la Secretaría Distrital de Integración Social en un  64,4% por medio de menciones positivas. En marzo, se gestionaron 18 noticias donde fue la Secretaría Distrital de Integración Social obtuvo el 100% de las menciones positivas o neutrales.
Para el mes de febrero la campaña “Transformando comedores alimentado poblaciones” logró alcanzar 67 mil personas y generar 2085 interacciones en redes acerca de la transformación del servicio social de la entidad para enfrentar los retos de la pandemia y así alcanzar una mayor cobertura. Por otro lado, se diseñaron las campañas de comisarias de familia, pobreza oculta, tropa mayor.Asimismo, en el mes de marzo la Secretaría de Integración Social lanzó la campaña del “8m” en conmemoración al día de la mujer, comenzó la producción de la campaña de Comisarías de Familia cuya línea narrativa se aprobó bajo el concepto “un mismo techo de cuidado y acceso a la justicia”. Para el mes de abril se concluirá la producción audiovisual para lanzar la campaña. Por otro lado, se da inicio a la conceptualización de la campañá “Tropa Mayor” la cual, para el mes de reporte, se encuentra en fase de presentación y aprobación junto con la Dirección Territorial. Finalmente, se recibieron 174 solicitudes. De estas, 120 para publicación en la página web de las cuales dos se realizaron, 44 solicitudes de diseño de las cuales se atendieron 7, se recibieron 7 solicitudes de audiovisuales de las cuales se atendieron 6, se recibieron 3 solicitudes de acompañamiento a eventos y 7 solicitudes de diseño de campañas. El acumulado en la depuración de solicitudes se debe por un lado a la contingencia de la Ley de Transparencia que implicó diagnosticar, realizar ajustes y plantear un plan para la renovación de la página web por medio de un diagnóstico bajo los estándares de información de la Resolución de MinTic 1519 de 2020 y a la vez por la contingencia interna de contratación.</t>
  </si>
  <si>
    <t xml:space="preserve">Si bien la política de comunicaciones se encuentra en trámite de actualización, de acuerdo con los procedimientos de comunicación interna y externa esta debe recoger de todas maneras la medición de la gestión de la Oficina Asesora de Comunicaciones de los servicios en comunicaciones, el monitoreo de apariciones de la entidad en noticias y la generación de campañas relacionadas con el enfoque social estratégico de la Secretaría.
En este sentido, durante el mes abril, la Oficina Asesora de Comunicaciones gestionó 79 noticias con medios de comuniaciones donde fue mencionada la Secretaría Distrital de Integración Social en un  98,7% por medio de menciones positivas. En mayo, se gestionaron 57 noticias donde fue la Secretaría Distrital de Integración Social obtuvo el 100% de las menciones positivas o neutrales. Para el mes de junio se dieron 59 noticias de las cuales el 100% fueron positivas o neutrales.
</t>
  </si>
  <si>
    <t xml:space="preserve"> Construir 1  estrategia de  gestión del
conocimiento y la  información
</t>
  </si>
  <si>
    <t>Plan de estartegia de participación</t>
  </si>
  <si>
    <t>1. Realizar el cronograma de seguimiento
2. Solicitar reporte a las dependencias
3. Revisar el reporte remitido por las dependencias y consolidar la información en la matriz de seguimineto al plan de acción institucional</t>
  </si>
  <si>
    <t>Reportes del porcentaje de avance en la ejecución del plan de participación ciudadana</t>
  </si>
  <si>
    <t>Porcentaje de avance del plan de participación ciudadana</t>
  </si>
  <si>
    <t xml:space="preserve"> Reportes de Plan de participación ciudadana ejecutado</t>
  </si>
  <si>
    <t>(N° de actividades ejecutadas por periodo/ N° de actividades programadas para el periodo)*100</t>
  </si>
  <si>
    <t>El reporte corresponderá al avance de las actividades para el periodo programado respecto a las actividades definidas para la vigencia</t>
  </si>
  <si>
    <t>Matriz de segumiento al plan de participación ciudadana
Informe de avance del plan de participación ciudadana</t>
  </si>
  <si>
    <t>Subdirección de Diseño, Evaluación y Sistematización</t>
  </si>
  <si>
    <t xml:space="preserve">Se construyó la matriz de cronograma de participación ciudadana y se solicitó a las áreas por memorando el avance del primer trimestre en las acciones planteadas en dicho cronograma. Se adjunta Cronograma en Excel e informe de avance en las tareas de seguimiento. </t>
  </si>
  <si>
    <t>Se realizó el seguimiento correspondiente al primer trimestre de 2021 (enero a marzo), con su correspondiente informe y reporte en Excel. 
Se envió memorando de solicitud de insumos para el segundo seguimiento trimestral del cronograma de participación ciudadana (abril a junio), cuyo informe se realizará en julio de 2021.</t>
  </si>
  <si>
    <t xml:space="preserve">. Implementar el 100% del plan de acción de la política pública de gestión  integral del talento humano en la  prestación de los servicios sociales con  énfasis en los componentes de trabajo  decente y digno garantizando las  condiciones de protección y prevención  en materia de seguridad y salud en el  trabajo.
</t>
  </si>
  <si>
    <t>1. Realizar reuniones con las dependencias para recoger iniciativas para la elaboración del documento
2. Elaborar el documento con la estrategia
3. Presentar para aprobación del directivo</t>
  </si>
  <si>
    <t>Estrategia para la transferencia de conocimiento entre los servidores públicos</t>
  </si>
  <si>
    <t>Una (1) estrategia para la transferencia de conocimiento</t>
  </si>
  <si>
    <t>Porcentaje de avance de la estrategia para la transferencia del conocimento elaborada</t>
  </si>
  <si>
    <t>N° de estrategias elaboradas para la transferencia de conocimiento</t>
  </si>
  <si>
    <t>Actas de reuniones
Propuesta de documento con avances de la estrategia</t>
  </si>
  <si>
    <t>Documento final con la estrategia para la transferencia de conocimiento aprobado por el directivo</t>
  </si>
  <si>
    <t>En el mes de mayo se realizó una reunión cuya acta se adjunta, se presentó un PowerPoint como borrador de la estrategia, lo cual también se adjunta y se desarrollo una encuesta para recopilar insumos en materia de transferencia del conocimiento por parte de las áreas.</t>
  </si>
  <si>
    <t xml:space="preserve">1. Gestionar y/o tramitar los procesos disciplinarios en primera instancia </t>
  </si>
  <si>
    <t xml:space="preserve">Procesos Disciplinarios gestionados en la dependencia
</t>
  </si>
  <si>
    <t xml:space="preserve">Gestionar el 80% de los procesos disciplinarios </t>
  </si>
  <si>
    <t>Porcentaje de avance de los procesos disciplinarios gestionados en la dependencia</t>
  </si>
  <si>
    <t>(No. de los procesos disciplinarios gestionados en la dependencia / N° de los procesos disciplinarios totales) *100</t>
  </si>
  <si>
    <t xml:space="preserve">se toma el numero total de procesos disciplinarios y se compara con el número de procesos disciplinarios que han sido gestionados </t>
  </si>
  <si>
    <t xml:space="preserve">Base general de procesos disciplinarios </t>
  </si>
  <si>
    <t xml:space="preserve">Oficina de Asuntos Disciplinarios </t>
  </si>
  <si>
    <t xml:space="preserve">Para el cumplimiento de la presente meta del plan de acción, se tiene que para el primer trimestre 2021, la Oficina de Asuntos Disciplinarios, impulsó dentro de las actividades administrativas 298 procesos de un total de 957 procesos activos. </t>
  </si>
  <si>
    <t>Durante el segundo trimestre de 2021, de conformidad con la presente meta en el plan de accion la Oficina de Asuntos Disiciplinarios impulsó dentro de las actividades administrativas 240 procesos de un total de 940 procesos activos.</t>
  </si>
  <si>
    <t xml:space="preserve">1. Evaluar las quejas radicadas en la OAD </t>
  </si>
  <si>
    <t xml:space="preserve">Quejas evaluadas </t>
  </si>
  <si>
    <t>Evaluar el 80% de las quejas radicadas</t>
  </si>
  <si>
    <t xml:space="preserve">Porcentaje de quejas evaluadas </t>
  </si>
  <si>
    <t>(N° de quejas evaluadas / N° de quejas radicadas ante la OAD) * 100</t>
  </si>
  <si>
    <t>Se toma el número total de quejas radicadas ante la OAD y se compara con el número de quejas evaluadas por la OAD</t>
  </si>
  <si>
    <t>De las quejas allegadas a la Oficina de Asuntos Disciplinarios en el primer trimestre se tiene que se hizo reparto de  62 quejas de las cuales al 30 de marzo de 2021 se han evaluado 52</t>
  </si>
  <si>
    <t>De las quejas allegas a la Oficina de Asuntos Disciplinarios en el segundo trimestre se tiene como balance 82 quejas radicadas las cuales se han evaludado 66 a corte 30 de junio de 2021</t>
  </si>
  <si>
    <t>Realizar jornadas de sensibilización en materia de responsabilidad disciplinaria de conformidad con la normatividad vigente en aras de prevenir conductas que puedan atentar contra el régimen disciplinario</t>
  </si>
  <si>
    <t>Jornadas de sensibilización dirigidas a servidores públicos para la prevención de faltas disciplinarias</t>
  </si>
  <si>
    <t>Realizar diez (10) jornadas de sensibilización para prevención de faltas disciplinarias</t>
  </si>
  <si>
    <t>Número de jornadas de sensibilización para prevención de faltas disciplinarias</t>
  </si>
  <si>
    <t xml:space="preserve">No. De  jornadas de sensibilización para la prevención de faltas disciplinarias realizadas </t>
  </si>
  <si>
    <t xml:space="preserve">Se toma el número de jornadas de sensibilización para prevención de faltas disciplinarias realizadas </t>
  </si>
  <si>
    <t>Actas de reunión y/o listados de asistencia de las jornadas de sensibilización, en el período a reportar.</t>
  </si>
  <si>
    <t xml:space="preserve"> Actas de reunión y/o listados de asistencia de las jornadas de sensibilización, en el período a reportar.</t>
  </si>
  <si>
    <t>Para la realización de jornadas de sensibilización en el primer trimestre de 2021, se adelantaron dos jornadas de sensibilización</t>
  </si>
  <si>
    <t xml:space="preserve">De conformidad con el cumplimiento de la presente la OAD, realizó 3 jornada de sensiblizacion en el segundo trimestre de la presente vigencia </t>
  </si>
  <si>
    <t>Todas las políticas</t>
  </si>
  <si>
    <t xml:space="preserve">Planeación estratégica
Gestión del sistema integrado de gestión
</t>
  </si>
  <si>
    <t>1. Solicitar el reporte a las dependencias líderes de política de gestión y desempeño y del componente ambiental
2. Revisar la información y las evidencias
3. Consolidar el reporte con el % de avance
4. Elaborar presentación para el Comité Institucional de Gestión y Desempeño</t>
  </si>
  <si>
    <t>Reportes de avance en el cumplimiento de las metas del plan de ajuste y sostenibilidad MIPG 2021</t>
  </si>
  <si>
    <t>Tres reportes de avance porcentual en el cumplimiento de las metas del plan de ajuste y sostenibilidad MIPG 2021</t>
  </si>
  <si>
    <t>Plan de ajuste y sostenibilidad MIPG reportado.</t>
  </si>
  <si>
    <t>N° de reportes con el porcentaje de avance de las metas del plan de ajuste y sostenibilidad MIPG al periodo reportado</t>
  </si>
  <si>
    <t>Para el cálculo del indicador será de acuerdo con los reportes realizados</t>
  </si>
  <si>
    <t>Formato plan de ajuste y sostenibilidad MIPG 2021 con el reporte de seguimiento
Presentación para Comité Institucional de Gestión y Desempeño</t>
  </si>
  <si>
    <t>Se realizó el seguimiento al Plan de Ajuste y Sostenibilidad MIPG, para el primer trimestre de 2021. Así mismo, se socializaron los resultados en la sesión No. 03 de Comité Institucional de Gestión y Desempeño como consta en el acta del 16 de abril de 2021. Evidencias: Formato seguimiento Plan de Ajuste y Sostenibiliadad I Trimestre y Acta No. 3 de Comité Institucional de Gestión y Desempeño</t>
  </si>
  <si>
    <t>Planeación institucional
Seguimiento y evaluación del desempeño institucional</t>
  </si>
  <si>
    <t xml:space="preserve">Planeación estratégica
Gestión del conocimiento
</t>
  </si>
  <si>
    <t>Construir 1 estrategia de gestión del conocimiento y la información</t>
  </si>
  <si>
    <t>1.Desarollar o actualizar las funcionalidades de extracción, transformación y carga de base de datos
2. Generar y consolidar las tablas maestras en la bodega de datos
3. Generar los reportes de metas de los proyectos de inversión y de personas únicas atendidas - PUA</t>
  </si>
  <si>
    <t xml:space="preserve">Generación de reportes de personas únicas atendidas - PUA e información para el reporte de metas de los proyectos de inversión de la SDIS </t>
  </si>
  <si>
    <t>100% de entregas correspondientes a los reportes de metas y PUA solicitados para cada periodo cerrado</t>
  </si>
  <si>
    <t>Reportes de metas y PUA generados durante el periodo reportado</t>
  </si>
  <si>
    <t xml:space="preserve">
N° de reportes generados en el periodo/N° de reportes solicitados en el periodo con información misional del último mes)  *100</t>
  </si>
  <si>
    <t>El cálculo del indicador es la relación numerador denominador en porcentaje para cada periodo reportado. Para la vigencia el resultado del indicador correspondera al promedio simple de todos los periodos reportados.</t>
  </si>
  <si>
    <t>Correos electrónicos con la entrega de los reportes solicitados</t>
  </si>
  <si>
    <t xml:space="preserve">Con corte al periodo del informe y de acuerdo con la programación de generación de información para seguimiento a proyectos de inversión informada mediante memorando,  se han realizado dos  reporte de metas de los 18 proyectos de inversión, teniendo como base las bitacoras de conteo de meta, las cuales fueorn trabajadas con el equipo de Gestión de la calidad de la información y las áreas técnicas. Dichos reportes dan cuenta de avance de metas de personas atendidas con corte a febrero y con corte a marzo de 2021. 
</t>
  </si>
  <si>
    <t xml:space="preserve">De acuerdo a la programación para la entrega de los reportes de  seguimiento a proyectos de inversión,  se realizaron 3  reportes de metas para 12 proyectos de inversión y 3 reportes de Personas Únicas Atendidas -PUA, teniendo como referencia las bitacoras de conteo. Se adjunta como evidencia los correos de entrega de la información para los cortes marzo, abril y mayo de 2021. 
</t>
  </si>
  <si>
    <t>Gestión presupuestal y eficiencia del gasto público
Seguimiento y evaluación del desempeño institucional</t>
  </si>
  <si>
    <t>Asesorar técnicamente al 100% de las áreas  en la formulación y seguimiento de las políticas públicas, planes, programas, proyectos y gasto público</t>
  </si>
  <si>
    <t>1. Realizar el cruce de la información de compromisos registrados en Bogdata frente a los compromisos registrados en SEVEN
2. Remitir los informes a la Subdirección Administrativa y Financiera</t>
  </si>
  <si>
    <t>Seguimiento al modulo del plan anual de adquisiciones de la herramienta SEVEN</t>
  </si>
  <si>
    <t>Reporte de avance porcentual de los 11 procesos de conciliación presupuestal</t>
  </si>
  <si>
    <t xml:space="preserve"> Procesos de conciliación presupuestal realizados</t>
  </si>
  <si>
    <t>(N° de procesos de conciliación realizados/N° de Procesos de conciliación solicitados)*100</t>
  </si>
  <si>
    <t>El cálculo del indicador corresponderá al número de procesos realizados</t>
  </si>
  <si>
    <t>Correos electrónicos
Reportes cargados en la carpeta de reportes financieros de la entidad Corporativa 21</t>
  </si>
  <si>
    <t>Se realizó el cargue diario de los reportes de CDP, CRP, ejecución vigencia, ejecución reservas. Así mismo, se encuentran cargados los informes de cierre para los meses de enero, febrero y marzo.</t>
  </si>
  <si>
    <t>Se realizó el cargue diario de los reportes de CDP, CRP, ejecución vigencia, ejecución reservas. Así mismo, se encuentran cargados los informes de cierre para los meses de abril, mayo y junio.
Por otra parte se incluyó la información en los reportes de Power BI</t>
  </si>
  <si>
    <t>Seguimiento y evaluación del desempeño institucional
Contorl interno</t>
  </si>
  <si>
    <t>Inversión y Funcionamiento</t>
  </si>
  <si>
    <t>Plan anticorrupción y de atención al ciudadano</t>
  </si>
  <si>
    <t>1. Solicitar insumos a las dependencias responsables de cada uno de los seis componentes
2. Revisar los reportes de cada componente
3. Consolidar la información y remitir a la Oficina de Control Interno</t>
  </si>
  <si>
    <t>Plan anticorrupción  y de atención al ciudadano consolidado con seguimiento</t>
  </si>
  <si>
    <t>Porcentaje de avance de los 3 reportes de seguimiento al plan anticorrupción y de atención al ciudadano</t>
  </si>
  <si>
    <t>Reportes de seguimiento al plan anticorrupción y de atención al ciudadano realizados.</t>
  </si>
  <si>
    <t>(N° de reportes del PAAC/N° de reportes Programados del PAAC)*100</t>
  </si>
  <si>
    <t>El cálculo del indicador corresponderá al número de reportes de seguimiento realizados de acuerdo con la programación</t>
  </si>
  <si>
    <t>Matriz consolidada con los reportes de los seis componentes</t>
  </si>
  <si>
    <t xml:space="preserve">Se realizó el seguimiento del Plan anticorrupción y aternción a la ciudadanía con fecha de corte 30 de abril, de acuerdo con la programación.
https://www.integracionsocial.gov.co/index.php/plan-de-lucha-contra-la-corrupcion
https://sdisgovco.sharepoint.com/sites/plan_anticorrupcin_mapa_riesgos/Shared%20Documents/Forms/AllItems.aspx?ct=1598027586606&amp;or=OWA%2DNT&amp;cid=5ca37598%2Ddfa3%2Dccc4%2D6cf3%2Deaf243592115&amp;originalPath=aHR0cHM6Ly9zZGlzZ292Y28uc2hhcmVwb2ludC5jb20vOmY6L3MvcGxhbl9hbnRpY29ycnVwY2luX21hcGFfcmllc2dvcy9FaW82WlV0cU5pTkZoVmVRTWsycHhnQUJJTEQxbTBlbFQtaGNGMWRNMzM1Zkl3P3J0aW1lPWVhalU3LTlGMkVn&amp;viewid=97bcf9b8%2D1bef%2D498c%2Dae18%2D5c338dd5e5aa&amp;id=%2Fsites%2Fplan%5Fanticorrupcin%5Fmapa%5Friesgos%2FShared%20Documents%2F02%5FPAAC%5FVigencia%5F2021 </t>
  </si>
  <si>
    <t>1. Revisar los informes SPI de 18 proyectos de inversión
2. Retroalimentación de los informes SPI de los proyectos de inversión</t>
  </si>
  <si>
    <t>Reportes consolidados de seguimiento a los proyectos de inversión</t>
  </si>
  <si>
    <t>Porcentaje de avance de 12 reportes consolidados de seguimiento a los proyectos de inversión</t>
  </si>
  <si>
    <t>Reportes consolidados de seguimiento a los proyectos de inversión realizados</t>
  </si>
  <si>
    <t>(N° de reportes consolidados de seguimiento a los proyectos de inversión/N° de reportes de seguimiento a los proyectos de inversión programados)*100</t>
  </si>
  <si>
    <t>Sumatoria de los reportes consolidados realizados para cada periodo</t>
  </si>
  <si>
    <t>Matriz consolidada con reporte de 18 proyectos de inversión</t>
  </si>
  <si>
    <t xml:space="preserve">Durante el primer trimestre de 2021, se han realizado dos reportes de informes de seguimiento a proyectos de inversión - SPI- , los cuales fueron remitidos por los gerentes de proyectos, y revisados por el equipo de profesionales de seguimiento a proyectos de la SDES. De otra parte, se realizarón las reuniones de retroalimentación con cada equipo técnico de las diferentes dependencias con el fin de brindar las observaciones de ajuste para contar con información de calidad. </t>
  </si>
  <si>
    <t>Durante el segundo trimestre de la vigencia 2021 se han acumulado a corte mayo 4 reportes de informe de seguimiento a proyectos de inversión SPI, para el caso del reporte de corte junio, esta prevista entrega por parte de las áreas técnicas el día 8 de julio de 2021.  Se precisa que, estos informes son revisados por los profesionales de seguimiento de la Subdirección de Diseño, Evaluación y Sistematización, los resultados son socializados en el marco de reunión de retroalimentación junto a las áreas técnicas de cada proyecto quienes cuentan con un plazo estipulado para la subsanación de las mismas y contar con insumos finales con calidad, completitud y coherencia.                                 Se entrega como insumo informes SPI de 18 proyectos del Plan de Desarrollo Distrital Un Nuevo Contrato Social y Ambiental para la Bogotá del Siglo XXl con corte mayo 2021</t>
  </si>
  <si>
    <t>1. Realizar el seguimiento al plan de acción de los proyectos de inversión
2. Registro de la información en el sístema de seguimiento SEGPLAN</t>
  </si>
  <si>
    <t>Reportes componente de inversión, gestión, territorialización y actividades de los proyectos de inversión generados por SEGPLAN</t>
  </si>
  <si>
    <t>Porcentaje de avance de 4 reportes generados por SEGPLAN</t>
  </si>
  <si>
    <t xml:space="preserve">Reportes por proyectos de SEGPLAN generados </t>
  </si>
  <si>
    <t>N° de reportes generados por SEGPLAN</t>
  </si>
  <si>
    <t>Reporte SEGPLAN</t>
  </si>
  <si>
    <t xml:space="preserve">Durante el mes de enero, desde la SDES  se realizó  el seguimiento a la implementación de los 18 proyectos de inversión cierre vigencia 2020, y se registró  la información de implementación en el sistema de seguimineto SEGPLAN, lo que permitio contar con los reportes del  componente de gestión, componente de inversión, territorialización y actividades, insumos para la elaboración del informe de gestión SDIS, informe de balance plan de desarrollo 2020, e informes de programas generales. 
De otra parta,   en el mes de febrero se realizó el cargue del plan de acción de la vigencia 2021 de los 18 proyectos de inversión, y reprogramación de metas de acuerdo a los ajustes de la planeación que realizó cada gerencia de proyecto, que permitirá realizar el primer seguimiento de  proyectos de la vigencia 2021 con corte a 31 de marzo. 
Se anexa los componentes de gestión, inversión, territorialización  cierre vigencia 2020 y  reprogramación realizada en el mes de febrero.  </t>
  </si>
  <si>
    <t>Durante el segundo trimestre de  la vigencia 2021 se realiza cargue trimestral de seguimiento a proyectos del Plan de Desarrollo UN NUEVO CONTRATO SOCIAL Y AMBIENTAL PARA LA BOGOTÁ DEL SIGLO XXI 122 - Secretaría Distrital de Integración Social Plan de Acción 2020 - 2024. Componente de inversión, Componente de Gestión, Territorialización, Actividades y actualización Ficha EBI con corte a 31/03/2021.                                                                                                                                                                                                                                                                                                                                   Se anexa soportes de los componentes de gestión, inversión, territorialización  cierre vigencia 2020 y  reprogramación realizada en el mes de febrero.                                         Para el segundo trimestre, la actualización en el aplicativo SEGPLAN esta previsto para su realización entre el 1 al 15 de julio de 2021 con corte al 30 de junio.</t>
  </si>
  <si>
    <t>Plan institucional de participación ciudadana</t>
  </si>
  <si>
    <t xml:space="preserve">1. Formular el cronograma de las acciones de participación ciudadana
2. Solicitar a la áreas el cronograma diligenciado
3. Consolidar la matriz con la información del seguimiento
</t>
  </si>
  <si>
    <t>Resultados del seguimiento a la implementación del plan de participación Ciudadana.</t>
  </si>
  <si>
    <t>Porcentaje de avance de  tres (3) seguimientos a la implementación del cronograma de participación ciudadana, que hace parte del Plan Institucional de participación ciudadana.</t>
  </si>
  <si>
    <t>Seguimientos a la implementación del plan participación ciudadana realizado.</t>
  </si>
  <si>
    <t>Número de seguimientos realizados a la implementación de la estrategia conforme con lo programado</t>
  </si>
  <si>
    <t>El cálculo del indicador corresponderá al número de  seguimiento reportados de acuerdo con la programación</t>
  </si>
  <si>
    <t>Cronograma de participación ciudadana diligenciado y su primer seguimiento con corte a 30 de junio</t>
  </si>
  <si>
    <t>Cronograma de participación ciudadana diligenciado y su segundo y tercer seguimiento con corte a 30 de septiembre y 15 de diciembre</t>
  </si>
  <si>
    <t>Se realizó el seguimiento correspondiente al primer trimestre de 2021 (enero a marzo), con su correspondiente informe y reporte en Excel.
Se envió memorando de solicitud de insumos para el segundo seguimiento trimestral del cronograma de participación ciudadana (abril a junio), cuyo informe se realizará en julio de 2021.</t>
  </si>
  <si>
    <t>1. Elaborar un informe de análisis de los trámites y otros procedimientos administrativos de la Entidad, para determinar cuáles son susceptibles de racionalización.
2. Elaborar la estrategia de racionalización de trámites
3. Publicar en el sistema SUIT la estrategia de racionalización de trámites
4. Socializar la estrategia de racionalización de trámites 2021</t>
  </si>
  <si>
    <t>Estrategia de racionalización de trámites elaborada, publicada en SUIT y socializada</t>
  </si>
  <si>
    <t>Porcentaje de avance a una (1) estrategia de racionalización de trámites elaborada, publicada en SUIT y socializada</t>
  </si>
  <si>
    <t xml:space="preserve"> Estrategia de racionalización de trámites publicada en SUIT y socializada</t>
  </si>
  <si>
    <t>Número de estrategias publicadas en SUIT y socializadas conforme a lo programado</t>
  </si>
  <si>
    <t> el cálculo del indicador corresponderá al número de estrategias socializadas de acuerdo con la programación</t>
  </si>
  <si>
    <t>Acta de reuniones de coordinación</t>
  </si>
  <si>
    <t>Primer Documento borrador</t>
  </si>
  <si>
    <t>Documento con el avance de la estrategia</t>
  </si>
  <si>
    <t>1. Documento de estrategia de racionalización de trámites
2. Pantallazo de publicación de la estrategia en SUIT
3. Documentos de soporte de la socialización de la estrategia de racionalización de trámites</t>
  </si>
  <si>
    <t>Se adelantó una reunión de coordinación general de la estrategia de racionalización de trámites, relacionada con la digitalización del seguimiento a las solicitudes de servicio, en la que participó la Dirección de Análisis y Diseño Estratégico y el SIAC de la Subsecretaría el 15 de marzo de 2021, cumpliendo con el 100% de lo planeado para el primer trimestre de 2021</t>
  </si>
  <si>
    <t>Se adelantó un análisis de los servicios ya ingresados en el SUIT, con miras a actualizar toda la plataforma a la luz de la Resolución 509 de abril de 2021 “Por la cual se definen las reglas aplicables a los servicios sociales, los instrumentos de focalización de la SDIS, y se dictan otras disposiciones”, que pasa de 32 modalidades de servicios en la Entidad a 83.</t>
  </si>
  <si>
    <t>37. Aumentar en un 43% la inspección y  vigilancia en los servicios y programas  prestados por la Secretaría Distrital de Integración Social que cuentan con estándares de calidad.</t>
  </si>
  <si>
    <t>Diseño e innovación de los servicios sociales</t>
  </si>
  <si>
    <t>Formular o actualizar 9 estándares de calidad de los servicios sociales de la Entidad</t>
  </si>
  <si>
    <t xml:space="preserve">1. Acompañar a los servicios sociales para la formulación de estándares
</t>
  </si>
  <si>
    <t>Anexos técnicos de estándares</t>
  </si>
  <si>
    <t>Porcentaje de avance de Dos anexos técnicos con visto bueno por parte de la Subdirección Técnica</t>
  </si>
  <si>
    <t xml:space="preserve"> Avance de los anexos técnicos de estándares  elaborados</t>
  </si>
  <si>
    <t>N° de anexos técnicos con visto bueno por parte  de la Subdirección Técnica</t>
  </si>
  <si>
    <t xml:space="preserve"> el cálculo del indicador corresponderá a las evidencias programadas</t>
  </si>
  <si>
    <t>Actas de reunión de mesas técnicas y anexos</t>
  </si>
  <si>
    <t>Anexo técnico de estpándar de un servicio social</t>
  </si>
  <si>
    <t>Se desarrollaron las mesas técnicas de trabajo, donde se realizó revisión y ajuste de los estándares de calidad (Talento humano, Atención integral, Ambientes adecuados y seguros, Nutrición y salubridad, Gestión administrativa) para el servicio social Centros Forjar. Se construye propuesta de anexo técnico y queda pendiente realizar la presentación a la subdirección técnica para su aprobación.</t>
  </si>
  <si>
    <t>Se desarrollaron las mesas técnicas para la formulación y actualización de estándares de los siguientes servicios:
* Servicio integral de bienestar y cuidado para personas mayores - modalidad cuidado transitorio día - noche, se avanza en la definición de los requisitos para los estándares de: Gestión administrativa, Alimentación, Nutrición y salubridad. Se continua con el desarrollo de las mesas de trabajo para la formulación de los estandares de Talento humano, Atención integral, Ambientes adecuados y seguros.
* Centros Forjar, se construyó propuesta de anexo técnico y esta pendiente realizar la presentación a la subdirección técnica para su aprobación. Se esta gestionando el espacio para realizar la presentación con la subdirección técnica.</t>
  </si>
  <si>
    <t>Auditoria y control</t>
  </si>
  <si>
    <t xml:space="preserve">1. Apoyar a las dependencias que soliciten acompañamiento técnico para la formulación de sus planes de mejoramiento </t>
  </si>
  <si>
    <t xml:space="preserve">Acompañamiento a las dependencias en la formulación de los planes de mejoramiento </t>
  </si>
  <si>
    <t>Acompañamiento al 100% de las dependencias para la formulación de los planes de mejoramiento</t>
  </si>
  <si>
    <t>Acompañamientos a planes de mejoramiento elaborados</t>
  </si>
  <si>
    <t>(Número de acompañamientos a la formulación de los planes de mejoramiento realizados / Numero de acompamientos a la formulación de planes de mejoramiento solicitados) * 100</t>
  </si>
  <si>
    <t xml:space="preserve">El cálculo del indicador corresponderá a las evidencias del acompañamiento realizado a las dependencias que los soliciten </t>
  </si>
  <si>
    <t xml:space="preserve">Actas de reunión o correos electrónicos de acompañamiento </t>
  </si>
  <si>
    <t>Se recibieron dos (2) solicitudes de acompañamiento a la formulación de planes de mejoramiento, relacionadas con los planes de mejora del SCI de DADE y SDES, las cuales se atendieron en su totalidad, cumpliendo así el 100% de solicitudes del período.</t>
  </si>
  <si>
    <t>Para el segundo trimestre de 2021, se recibieron dos solicitudes de acompañamiento a la formulación de los planes de mejoramiento derivados de las auditorías internas a Vejez y al proceso de Planeación Estratégica, las cuales se atendieron en su totalidad, por lo cual se entregan los correos de la Subdirectora SDES en donde se remiten los planes de mejoramiento, junto con su respectivo anexo en excel, mediante el cual se da cumplimiento del 100% de este producto.</t>
  </si>
  <si>
    <t>Tecnologías de la Información 
Gestión de soporte y mantenimiento tecnológico</t>
  </si>
  <si>
    <t>1- Modernizar y mantener el 100% de la Infraestructura tecnológica de la Entidad para garantizar la operación de la Secretaría
2 Actualizar y mantener el 100% de los sistemas de información de la entidad para contar con información accesible, confiable y oportuna</t>
  </si>
  <si>
    <t xml:space="preserve">Plan Estratégico de Tecnologías de la Información y las Comunicaciones – PETI.
</t>
  </si>
  <si>
    <t>Elaborar y aprobar el Plan Estratégico de Tecnologías de la Información  2021-2024</t>
  </si>
  <si>
    <t>Plan Estratégico de Tecnologías de la Información 2021-2024</t>
  </si>
  <si>
    <t>1 Plan Estratégico de Tecnologías de la Información 2021-2024 elaborado y aprobado por el Comité Institucional de Gestión y Desempeño</t>
  </si>
  <si>
    <t>Plan Estratégico de Tecnologías de la Información elaborado</t>
  </si>
  <si>
    <t xml:space="preserve">Documentos elaborados y aprobados. </t>
  </si>
  <si>
    <t>Plan Estratégico de Tecnologías de la Información 2020-2024 elaborado y aprobado por el Comité Institucional de Gestión y Desempeño</t>
  </si>
  <si>
    <t>Subdirección de Investigación e Información</t>
  </si>
  <si>
    <t xml:space="preserve">Se presenta el Plan Estratégico de Tecnologías de la Información 2020-2024 elaborado y aprobado por el Comité Institucional de Gestión y Desempeño. 
EVIDENCIA:
Documento Plan Estratégico de Tecnologías de la Información 2020-2024, aprobado por el Comité de Gestión y Desempeño en la sesión 2 acta 2 del 25 de marzo de 2021. </t>
  </si>
  <si>
    <t>Este producto fue cumplido en el primer trimestre de 2021</t>
  </si>
  <si>
    <t>Meta cumplida</t>
  </si>
  <si>
    <t>40.Diseñar e implementar una  solución tecnológica que facilite  la participación de la ciudadanía en la gestión y oferta  institucional</t>
  </si>
  <si>
    <t>Realizar seguimiento a la implementacion del Plan Estratégico de Tecnologías de la Información - PETI 2021-2024</t>
  </si>
  <si>
    <t>Informes de seguimiento del PETI que contenga el reporte de avance de las actividades programadas para la vigencia 2021</t>
  </si>
  <si>
    <t xml:space="preserve"> Tres (3) informes de seguimiento de las actividades programadas en el PETI 2021</t>
  </si>
  <si>
    <t xml:space="preserve"> Informe de Seguimientos del Plan Estratégico de Tecnologías de la Información elaborado</t>
  </si>
  <si>
    <t>Número de informes elaborados / Número de informes programados</t>
  </si>
  <si>
    <t>Primer Informe de seguimiento al Plan Estratégico de Tecnologías de la Información de las actividades 2021</t>
  </si>
  <si>
    <t>Segundo Informe de seguimiento al Plan Estratégico de Tecnologías de la Información de las actividades 2021</t>
  </si>
  <si>
    <t>Tercer Informe de seguimiento al Plan Estratégico de Tecnologías de la Información de las actividades 2021</t>
  </si>
  <si>
    <t>Se presenta Primer Informe de seguimiento al Plan Estratégico de Tecnologías de la Información de las actividades 2021, el cual contiene el estado de avance de las iniciativas de transformación y de operación tecnológica de la Entidad con corte al segundo trimestre de 2021.</t>
  </si>
  <si>
    <t>Realizar un ejercicio de Arquitectura Empresarial TI</t>
  </si>
  <si>
    <t>Documento sobre la ejecución del ejercicio de Arquitectura Empresarial TI</t>
  </si>
  <si>
    <t>1 Documento sobre la ejecución del ejercicio de Arquitectura Empresarial TI</t>
  </si>
  <si>
    <t>Documento de Arquitectura Empresarial TI elaborado.</t>
  </si>
  <si>
    <t xml:space="preserve">Documento de la Arquitectura Empresarial TI elaborado. </t>
  </si>
  <si>
    <t>Documento sobre ejercicio de arquitectura empresarial TI</t>
  </si>
  <si>
    <t>Esta Meta producto está programada para el cuarto trimestre 2021</t>
  </si>
  <si>
    <t>Plan de Preservación Digital a Largo Plazo</t>
  </si>
  <si>
    <t>Realizar seguimiento a la implementacion del Plan de Preservación Digital a Largo Plazo</t>
  </si>
  <si>
    <t>Informes de seguimiento del Plan de Preservación Digital que contenga el reporte de avance de las actividades programadas para la vigencia 2021</t>
  </si>
  <si>
    <t>Cuatro (4) informes de seguimiento de las actividades programadas en el Plan de Preservacion Digital 2021</t>
  </si>
  <si>
    <t>Informes de seguimiento al  Plan de Preservacion Digital elaborados.</t>
  </si>
  <si>
    <t>N° de Informes de seguimiento al  Plan de Preservacion Digital elaborado/N° de Informes de seguimiento al  Plan de Preservacion Digital Programados</t>
  </si>
  <si>
    <t>Primer informe de seguimiento al Plan de Preservación Digital 2021</t>
  </si>
  <si>
    <t>Segundo informe de seguimiento al Plan de Preservación Digital 2021</t>
  </si>
  <si>
    <t>Tercer informe de seguimiento al Plan de Preservación Digital 2021</t>
  </si>
  <si>
    <t>Cuarto informe de seguimiento al Plan de Preservación Digital 2021</t>
  </si>
  <si>
    <t>Se presenta el primer informe de seguimiento al  Plan de Preservación Digital 2021, de acuerdo con las actividades programadas para el periodo.
EVIDENCIA:
Primer Informe de seguimiento al plan de preservación digital 2021.</t>
  </si>
  <si>
    <t>Se presenta el segundo informe de seguimiento al  Plan de Preservación Digital 2021, de acuerdo con las actividades programadas para el periodo.Durante el segundo trimestre de 2021 se avanzó en la actualización de las Tablas de Retención Documental de la SDIS, insumo para la identificación de la documentación que debe ser preservada digitalmente. Así mismo, se realizó revisión del inventario de Activos de Información identificando los cambios a realizar. Por otra parte, se evalúa si la funcionalidad para el manejo de expedientes electrónicos del sistema AZ Digital V6 puede servir como repositorio de preservación digital.</t>
  </si>
  <si>
    <t>Plan de trabajo de la dependencia</t>
  </si>
  <si>
    <t>Realizar seguimiento a la ejecución del Plan Anual de Adquisiciones 2021 a cargo de la Subdirección de Investigación e Información</t>
  </si>
  <si>
    <t>Informes de seguimiento del Plan Anual de Adquisiciones 2021 a cargo de la Subdirección de Investigación e Información</t>
  </si>
  <si>
    <t>Cuatro (4) Informes de seguimiento de la ejecución presupuestal del Plan Anual de Adquisiciones 2021 a cargo de la Subdirección de Investigación e Información</t>
  </si>
  <si>
    <t>Informes de seguimiento al Plan Anual de Adquisiciones elaborados</t>
  </si>
  <si>
    <t>Número de informes de seguimiento al Plan Anual de Adquisiciones elaborados / Número de informes de seguimiento al Plan Anual de Adquisiciones programados</t>
  </si>
  <si>
    <t>Primer informe de seguimiento al Plan Anual de Adquisiciones 2021 a cargo de la Subdirección de Investigación e Información</t>
  </si>
  <si>
    <t>Segundo informe de seguimiento al Plan Anual de Adquisiciones 2021 a cargo de la Subdirección de Investigación e Información</t>
  </si>
  <si>
    <t>Tercer informe de seguimiento al Plan Anual de Adquisiciones 2021 a cargo de la Subdirección de Investigación e Información</t>
  </si>
  <si>
    <t>Cuarto informe de seguimiento al Plan Anual de Adquisiciones 2021 a cargo de la Subdirección de Investigación e Información</t>
  </si>
  <si>
    <t>Se presenta el primer informe de seguimiento al  Plan Anual de Adquisiciones 2021 a cargo de la Subdirección de Investigación e Información.
EVIDENCIA:
Primer Informe de seguimiento al  Plan Anual de Adquisiciones 2021 a cargo de la Subdirección de Investigación e Información.</t>
  </si>
  <si>
    <t>Se presenta el segundo informe de seguimiento al  Plan Anual de Adquisiciones 2021 .En el que se evidencia que durante el segundo trimestre la Subdirección de Investigación e Información ha adelantado los procesos contractuales de proveedores y Recurso Humano correspondiente a lo establecido en el Plan Anual de Adquisiciones del proyecto 7741, tanto de los recursos de inversión como de los recursos de funcionamiento.</t>
  </si>
  <si>
    <t>Realizar seguimiento a la implementación de las acciones de mejora resultado de las auditorías internas y externas, a cargo de la Subdirección de Investigación e Información</t>
  </si>
  <si>
    <t>Informes de seguimiento de las acciones de mejora 2021 a cargo de la Subdirección de Investigación e Información</t>
  </si>
  <si>
    <t>Cuatro (4) Informes de seguimiento de las acciones de mejora 2021 a cargo de la Subdirección de Investigación e Información</t>
  </si>
  <si>
    <t xml:space="preserve">Informes de seguimiento a acciones de mejora elaborados. </t>
  </si>
  <si>
    <t>Número de informes de seguimiento a acciones de mejora elaborados / Número de informes de seguimiento a acciones de mejora programados</t>
  </si>
  <si>
    <t>Primer informe de seguimiento a las acciones de mejora 2021 a cargo de la Subdirección de Investigación e Información</t>
  </si>
  <si>
    <t>Segundo informe de seguimiento a las acciones de mejora 2021 a cargo de la Subdirección de Investigación e Información</t>
  </si>
  <si>
    <t>Tercer informe de seguimiento a las acciones de mejora 2021 a cargo de la Subdirección de Investigación e Información</t>
  </si>
  <si>
    <t>Cuarto informe de seguimiento a las acciones de mejora 2021 a cargo de la Subdirección de Investigación e Información</t>
  </si>
  <si>
    <t>Se presenta el primer informe de seguimiento  a las acciones de mejora 2021 a cargo de la Subdirección de Investigación e Información.
EVIDENCIA:
 Primer informe de seguimiento  a las acciones de mejora 2021 a cargo de la Subdirección de Investigación e Información.</t>
  </si>
  <si>
    <t>Se presenta el segundo informe de seguimiento  a las acciones de mejora 2021 a cargo de la Subdirección de Investigación e Información.Durante el segundo trimestre la Subdirección de Investigación e Información realizó reportes de 36 acciones de mejora en ejecución y 4 acciones pendientes por efectividad correspondientes a (Auditoria Sistemas de información SDIS- Informe final Auditoría interna Sistema de Gestión de Seguridad de la Información- Auditoría a la Gestión Contractual - artículo 2 Decreto 371 de 2010).</t>
  </si>
  <si>
    <t>Mantener disponibles los servicios tecnologicos asociados a la infraestructura, sistemas de informacion y servicios conexos</t>
  </si>
  <si>
    <t>Reportes de disponibilidad de la infraestructura tecnológica, sistemas de información y servicios conexos.</t>
  </si>
  <si>
    <t>Doce (12) Reportes de disponibilidad de la infraestructura tecnológica, sistemas de información y servicios conexos.</t>
  </si>
  <si>
    <t>Reportes de disponibilidad de la infraestructura tecnológica, sistemas de información y servicios conexos elaborados.</t>
  </si>
  <si>
    <t>Número de reportes de disponibilidad de la infraestructura tecnológica, sistemas de información y servicios conexos elaborados / Número de reportes de disponibilidad de la infraestructura tecnológica, sistemas de información y servicios conexos programados</t>
  </si>
  <si>
    <t>3 Reportes de disponibilidad mensual de la infraestructura tecnológica, sistemas de información y servicios conexos.</t>
  </si>
  <si>
    <t>Se presentan 3 Reportes de disponibilidad mensual de la infraestructura tecnológica, sistemas de información y servicios conexos.
EVIDENCIAS:
Reportes de disponibilidad  de los meses ( Enero, Febrero y Marzo) de la infraestructura tecnológica, sistemas de información y servicios conexos."</t>
  </si>
  <si>
    <t>Se presentan 3 Reportes donde se evidencian los porcentajes de disponibilidad de los servicios de infraestructura tecnológicos,sistemas de información y servicios conexos durante el segundo trimestre.</t>
  </si>
  <si>
    <t>Gestionar las solicitudes de servicios tecnologicos de infraestructura, sistemas de informacion y servicios conexos</t>
  </si>
  <si>
    <t>Reportes de gestión de los casos creados en la Mesa de Servicio Tecnológica.</t>
  </si>
  <si>
    <t>Doce (12) Reportes de gestión de los casos creados en la Mesa de Servicio Tecnológica.</t>
  </si>
  <si>
    <t>Reportes de gestión Mesa de Servicio Tecnológica</t>
  </si>
  <si>
    <t>Número de reportes de gestión Mesa de Servicio Tecnológica elaborados / Número de reportes Mesa de Servicio Tecnológica programados</t>
  </si>
  <si>
    <t>3 reportes de gestión de los casos creados en la mesa de servicios tecnológica relacionados con infraestructura, sistemas de informacion y servicios conexos</t>
  </si>
  <si>
    <t>Se presentan 3 Reportes de  gestión de los casos creados en la mesa de servicios tecnológica relacionados con infraestructura, sistemas de informacion y servicios conexos
EVIDENCIAS:
Reportes de disponibilidad  de los meses ( Enero, Febrero y Marzo) de  gestión de los casos creados en la mesa de servicios tecnológica relacionados con infraestructura, sistemas de informacion y servicios conexos.</t>
  </si>
  <si>
    <t xml:space="preserve">Se presentan 3 Reportes  donde se evidencia la  gestión de los casos creados en la mesa de servicios tecnológica relacionados con infraestructura, sistemas de informacion y servicios conexos durante el segundo trimestre.
</t>
  </si>
  <si>
    <t>Seguridad Digital</t>
  </si>
  <si>
    <t>Plan de Tratamiento de Riesgo de Seguridad Digital</t>
  </si>
  <si>
    <t>Gestionar los riesgos de seguridad digital</t>
  </si>
  <si>
    <t>Informe de seguimiento de riesgos de seguridad digital</t>
  </si>
  <si>
    <t>Cuatro (4) informes de Seguimiento de Riesgos de Seguridad Digital</t>
  </si>
  <si>
    <t>Informes de Seguimiento de Riesgos de Seguridad Digital elaborados.</t>
  </si>
  <si>
    <t>Número de informes de Seguimiento de Riesgos de Seguridad Digital elaborados / Número de informes de Seguimiento de Riesgos de Seguridad Digital programados</t>
  </si>
  <si>
    <t>1 informe de seguimiento de riesgos de seguridad digital</t>
  </si>
  <si>
    <t>Se presenta  informe de seguimiento de riesgos de seguridad digital.
EVIDENCIA:
Informe de seguimiento de riesgos de seguridad digital.</t>
  </si>
  <si>
    <t>Se presenta  informe de seguimiento de riesgos de seguridad digital.Durante el segundo trimestre,se realizó la actualización de la matriz de riesgos de seguridad digital con base en la mejora continua y el cumplimiento del Según lo establecido en la “Guía para la administración del riesgo y el diseño de controles en entidades públicas” – versión 5 – diciembre 2020; para el caso de los riesgos sobre seguridad de la información los responsables de cada proceso son quienes deben analizar y establecer en el marco de sus procesos, los activos de información e identificar los riesgos correspondientes.
Por lo tanto se procede a identificar los riesgos de seguridad digital con base en el registro de activos de información de tipo software de la subdirección de investigación e información quien lidera los procesos de: Gestión de soporte y mantenimiento tecnológico y Tecnologías de la información.</t>
  </si>
  <si>
    <t>Plan de Seguridad y Privacidad de la Información</t>
  </si>
  <si>
    <t>Gestionar las actividades para fortalecer el Modelo de Seguridad y Privacidad de la Información</t>
  </si>
  <si>
    <t>Informe de seguimiento de fortalecimiento del Modelo de Seguridad y Privacidad de la Información</t>
  </si>
  <si>
    <t>Cuatro (4) informes de seguimiento del fortalecimiento del Modelo de Seguridad y Privacidad de la Información</t>
  </si>
  <si>
    <t>Informes de Seguimiento del Fortalecimiento del Modelo de Seguridad y Privacidad de la Información elaborados.</t>
  </si>
  <si>
    <t>Número de informes de Seguimiento del Fortalecimiento del Modelo de Seguridad y Privacidad de la Información elaborados / Número de informes  de Seguimiento del Fortalecimiento del Modelo de Seguridad y Privacidad de la Información programados</t>
  </si>
  <si>
    <t>1 informe de seguimiento del fortalecimiento del Modelo de Seguridad y Privacidad de la Información</t>
  </si>
  <si>
    <t>Se presenta  informe de seguimiento del fortalecimiento del Modelo de Seguridad y Privacidad de la Información.
EVIDENCIA:
Informe de seguimiento del fortalecimiento del Modelo de Seguridad y Privacidad de la Información</t>
  </si>
  <si>
    <t>Se presenta  informe de seguimiento del fortalecimiento del Modelo de Seguridad y Privacidad de la Información. Durante el segundo trimestre como apoyo a la Política de Seguridad y Privacidad de la Información y Seguridad Digital en la Secretaría Distrital de Integración Social, se adoptaron y aprobaron las siguientes políticas específicas que darán soporte al Modelo de Seguridad y Privacidad de la Información.
Política adquisición, desarrollo seguro y mantenimiento de sistemas liderada por la Subdirección de Investigación e Información y Política relaciones con los proveedores	 liderada por la Subdirección de Investigación y Información y la  
Subdirección de Contratación.
Se realiza un análisis de los incidentes de seguridad presentados y generar acciones de mejora y Se realiza la apropiación del Sistema, a través de:
o	La remisión de comunicados de seguridad que generan conciencia en la entidad y envío por medio de correos electrónico tips de seguridad de la información.
o	La sensibilización de la Política General de Seguridad y Privacidad de la Información, para las tres cajas de compensación Cafam, Colsubsidio y Compensar que tienen asociados los jardines de la red de la SDIS.</t>
  </si>
  <si>
    <t>34.Implementar (1) una estrategia de  innovación social que permita la  construcción de acciones  transectoriales para aprender y responder a las necesidades emergentes de los territorios de Bogotá y de ésta con la Región Central.</t>
  </si>
  <si>
    <t>1. Formular la estrategia de rendición de cuentas 2021 sobre la gestión 2020
2. Implementar las acciones de la estrategia de rendición de cuentas
3. Socializar los resultados de la estrategia de rendición de cuentas</t>
  </si>
  <si>
    <t>Estrategia de rendición de cuentas elaborada, implementada y socializada</t>
  </si>
  <si>
    <t xml:space="preserve"> Porcentaje de avance de la estrategia de rendición de cuentas elaborada, implementada y socializada</t>
  </si>
  <si>
    <t>Estrategia de rendición de cuentas formulada, implementada y socializada</t>
  </si>
  <si>
    <t>Número de Estrategia implementadas y socializadas conforme a lo programado</t>
  </si>
  <si>
    <t>Documento de estrategia de rendición de cuentas elaborada</t>
  </si>
  <si>
    <t>Informe de implementación de la estrategia de rendición de cuentas</t>
  </si>
  <si>
    <t>Documentos de soporte de la socialización de la estrategia de rendición de cuentas</t>
  </si>
  <si>
    <t>Dirección de Análisis y Diseño Estratégico</t>
  </si>
  <si>
    <t>Se realizó el documento de estrategia de rendición de cuentas, así mismo se integró con el PAAC, y este fue presentado en comite institucional de gestión y desempeño en el mes de enero de 2021.  Se adjunta: 
1. Estrategia de Rendición de Cuentas
2. PACC - Componente Rendición de Cunetas.
3. Acta comité intitucional de Gestión y Desempeño.</t>
  </si>
  <si>
    <t>Se ha elaborado el informe de la Audiencia pública de rendición de cuentas realizada el 25 de marzo de 2021</t>
  </si>
  <si>
    <t>Servicio al ciudadano
Gestión del conocimiento y la innovación</t>
  </si>
  <si>
    <t>Prestación de ,los servicios sociales para la inclusión social</t>
  </si>
  <si>
    <t>Formular e implementar 1 estrategia de focalización en el marco de la Estrategia Territorial Integral Social - ETIS.</t>
  </si>
  <si>
    <t xml:space="preserve">1. Procesar la información registrada en el aplicativo de focalización para los servicios definidos: verificación de cumplimiento de criterios para los servicios, apoyos y/o modalidades objeto del procedimiento de focalización
2. Generar listados de priorización como resultado del proceso de verificación
</t>
  </si>
  <si>
    <t xml:space="preserve">Listados de priorización de acuerdo con las solicitudes recibidas </t>
  </si>
  <si>
    <t>Expedir el 100% de los listados de priorización de acuerdo con las solicitudes recibidas</t>
  </si>
  <si>
    <t>Listados de priorización generados de acuerdo con lo solicitado durante el periodo</t>
  </si>
  <si>
    <t xml:space="preserve">N° de de listados de priorización generados en el periodo/N° de  solicitudes de priorización recibidas durante el periodo </t>
  </si>
  <si>
    <t>Relación numerador denominador en porcentaje por cada periodo reportado
El indicador es constante</t>
  </si>
  <si>
    <t xml:space="preserve">Listado de priorización consolidado por servicio </t>
  </si>
  <si>
    <t>Se recibieron 29 solicitudes y se generaron 29 listados de priorización cumpliendo la totalidad para los servicios objeto del procedimiento de focalización, los cuales se cargan en la carpeta de evidencias producto 134.</t>
  </si>
  <si>
    <t>Se recibieron 40 solicitudes y se generaron 40 listados de priorización cumpliendo la totalidad para los servicios objeto del procedimiento de focalización, los cuales se cargan en la carpeta de evidencias producto 134.</t>
  </si>
  <si>
    <t>1. Realizar seguimiento al ingreso de personas remitidas en listados de priorización y lista de espera
2. Depurar listados de priorización y lista de espera</t>
  </si>
  <si>
    <t>Reportes de listados de priorización y lista de espera</t>
  </si>
  <si>
    <t>Cuatro (4) reportes de listados de priorización y lista de espera</t>
  </si>
  <si>
    <t>Listados de priorización y lista de espera elaborados</t>
  </si>
  <si>
    <t>N° de reportes de listados de priorización y lista de espera elaborados/N° de reportes de listados de priorización y lista de espera programados</t>
  </si>
  <si>
    <t>Reportes generados de acuerdo con la programación</t>
  </si>
  <si>
    <t>Reporte de listados de priorización y lista de espera</t>
  </si>
  <si>
    <t>Se realiza el seguimiento al ingreso y depuración de los listados de priorización remitiendo los memorandos con este fin y se realiza el envío de la lista de espera mensualmente de enero a marzo a la Subdirección para la Vejez. Los cuales se cargan en la carpeta de evidencias producto 135.</t>
  </si>
  <si>
    <t>Se realiza el seguimiento al ingreso y depuración de los listados de priorización remitiendo los memorandos con este fin y se realiza el envío de la lista de espera mensualmente de Abril a Junio a la Subdirección para la Vejez. Se cargan las listas de espera en la carpeta de evidencias producto 135.</t>
  </si>
  <si>
    <t>5. Actualizar, implementar y hacer seguimiento a la política  pública de infancia y adolescencia con la participación e  incidencia de niñas, niños y adolescentes, sus familias y la  movilización de la sociedad civil para la transformación de los  territorios y la generación de entornos protectores desde la  gestación hasta la adolescencia, teniendo en cuenta los impactos  de la emergencia social y sanitaria sobre esta población.
12. Formular, implementar y realizar seguimiento a una (1) estrategia de inclusión  social, que contribuya a la transformación de las  realidades de los beneficiarios de los servicios  sociales y mejorar su calidad de vida,  reconociendo las diferentes formas de  organización social, comunitaria y productiva de  los territorios, en el marco de la Política Pública  de Seguridad Alimentaria y Nutrición para  Bogotá 2019-2031, del Sistema Distrital de Cuidado.
20. Fortalecer la implementación de la Política  Pública LGBTI a través de la puesta en marcha  de 2 nuevos centros comunitarios LGBTI con enfoque territorial para la prestación de servicios sociales bajo modelos flexibles de atención integral en el marco de la PPLGBTI.</t>
  </si>
  <si>
    <t xml:space="preserve">17  políticas </t>
  </si>
  <si>
    <t>1. Revisar y analizar los planes de acción de las políticas públicas remitidas</t>
  </si>
  <si>
    <t>Reportes de planes de acción validados de las políticas públicas lideradas por la entidad o con acciones y productos a cargo</t>
  </si>
  <si>
    <t>100% de los planes de acción de las políticas públicas remitidos con validación de la DADE</t>
  </si>
  <si>
    <t>Porcentaje de Reportes remitidos de planes de acción de las Políticas Públicas  validados por la DADE</t>
  </si>
  <si>
    <t>( No. Reportes validados de planes de acción de las políticas de las políticas públicas /N° de reportes de planes de acción de las políticas de las políticas públicas  remitidos) *100</t>
  </si>
  <si>
    <t>De acuerdo con los reportes generados según la programación</t>
  </si>
  <si>
    <t>100% de los reportes de los planes de acción de las políticas públicas validados por la DADE</t>
  </si>
  <si>
    <t>Se realizó validación presupuestal y cualitativa de los planes de acción de las siguientes políticas públicas: Infancia y Adolescencia, Vejez y envejecimiento, De y para la adultez, Familias, Habitabilidad en Calle, Juventud, LGBTI, Seguridad Alimentaria y Nutricional y Actividades Sexuales Pagadas</t>
  </si>
  <si>
    <t xml:space="preserve">Se realizó validación presupuestal y cualitativa de los planes de acción del primer trimestre 2021 de las siguientes políticas públicas: Juventud, Transparencia, Integridad y No tolerancia con la corrupción, Servicio a la ciudadanía, Mujeres y equidad de género (2020 y primer trimestre 2021), Acciones afirmativas de pueblos indígenas, afros, raizales, palenqueros y rrom, Actividades sexuales pagadas,  De y para la adultez, Familias, Habitabilidad en Calle, LGBTI, Seguridad Alimentaria y Nutricional </t>
  </si>
  <si>
    <t>Control interno
Seguimiento y evaluación del desempeño institucional</t>
  </si>
  <si>
    <t>Auditoría y Control</t>
  </si>
  <si>
    <t>1. Solicitar el reporte del avance de las acciones de mejora a los responsables de la Dirección y de las Subdirecciones
2. Revisar y consolidar la información
3. Presentar la información a la Dirección y a la Oficina de Control Interno</t>
  </si>
  <si>
    <t>Reportes de seguimiento de planes de mejoramiento a cargo de la Dirección de Análisisi y Diseño Estratégico, producto de auditorías internas y externa</t>
  </si>
  <si>
    <t>Cuatro (4) reportes de seguimiento de planes de mejoramiento a cargo de la Dirección,</t>
  </si>
  <si>
    <t>Reportes de seguimiento a planes de mejoramiento a cargo de la Dirección realizados.</t>
  </si>
  <si>
    <t>N° de reportes de planes de mejoramiento a cargo de la Dirección elaborados/N° de reportes de planes de mejoramiento a cargo de la Dirección programados</t>
  </si>
  <si>
    <t>Documento Excel con el reporte de seguimiento de las acciones de mejora a cargo de la Dirección</t>
  </si>
  <si>
    <t>Se presenta el reporte en excel  remitido por el Director de DADE el 25/feb/2021 al Jefe de la OCI y se adjunta correo remisorio.</t>
  </si>
  <si>
    <t>Se presenta reporte del Director de DADE del segundo trimestre de 2021, a través de correo electrómico, remitido el 30/jun/2021 al Jefe de la Oficina de control Interno, el cual contiene:
1. Reportes en excel del cumplimiento de las acciones de mejora internas y externas, y
2. Evidencias de cumplimiento dle reporte realizado.</t>
  </si>
  <si>
    <t>1. Elaborar acta de liquidación e informe final de contratos
2. Solicitar paz y salvos</t>
  </si>
  <si>
    <t>Radicación de solicitudes de liquidaciones de contratos de la Dirección de Análisis y Diseño Estratégico  y la Subdirección de Diseño, Evaluación y Sistematización anta la oficina correspondiente</t>
  </si>
  <si>
    <t>100% de solicitudes de liquidación de contratos de la DADE radicadas</t>
  </si>
  <si>
    <t xml:space="preserve">Solicitudes de liquidación de contratos radicadas </t>
  </si>
  <si>
    <t xml:space="preserve">(N° de solicitudes de liquidación de contratos radicadas/ N° de liquidaciones de contratos generadas durante al periodo)*100 </t>
  </si>
  <si>
    <t xml:space="preserve">Relación de solicitudes radicadas frente al total de solicitudes para ell periodo reportado </t>
  </si>
  <si>
    <t>Memorando de solicitud de radicaciones</t>
  </si>
  <si>
    <t>Esta Meta producto está programada para el tercer y cuarto trimestre 2021</t>
  </si>
  <si>
    <t>1. Elaborar los documentos precontractuales</t>
  </si>
  <si>
    <t>Radicacion de procesos de contratación de la Dirección de Análisis y Diseño Estratégico  y la subdireccion de Diseño Evaluación y Sistematización ante la oficina correspondiente</t>
  </si>
  <si>
    <t xml:space="preserve">100% de procesos de contratación de la DADE  radicados </t>
  </si>
  <si>
    <t>Solicitudes de procesos de contratación de la DADE radicados</t>
  </si>
  <si>
    <t xml:space="preserve">(N° de solicitudes de procesos de contratación de la DADE radicados/ N° de procesos de contratación de la DADE generados durante al periodo)*100 </t>
  </si>
  <si>
    <t xml:space="preserve">Relación de solicitudes de procesos de contratación  frente al total de procesos de contratación a elaborar para cada uno de los semestres reportados </t>
  </si>
  <si>
    <t>Memorandos de radicación ante la Subdirección de Contratación</t>
  </si>
  <si>
    <t>Planeación Estratégica
Gestión Financiera</t>
  </si>
  <si>
    <t>1. Revisar los informes de ejecución de la Herramienta SEVEN
2. Comparar los informes de la Herramienta SEVEN con BOGDATA</t>
  </si>
  <si>
    <t>Seguimiento a la ejecución presupuestal de la Dirección de Análisis y Diseño Estratégico.</t>
  </si>
  <si>
    <t>Realizar seguimiento a  12 ejecuciones presupuestales de la DADE</t>
  </si>
  <si>
    <t>Seguimientos presupuestales a la ejecución de DADE</t>
  </si>
  <si>
    <t>(N° de seguimientos a la ejecución presupuestal de DADE elaborados/N° de seguimientos a la ejecución presupuestal de DADE programados)*100</t>
  </si>
  <si>
    <t>El cálculo del indicador se realiza de acuerdo con el N° de seguimientos elaborados de acuerdo con la programación</t>
  </si>
  <si>
    <t>Formatos SPI del proyecto de inversión de la Dirección
Memorandos de reporte del SPI</t>
  </si>
  <si>
    <t>Se presentan los tres memorandos y formatos del proyecto de inversión de la Dirección desarrollados durante el primer trimestre de 2021.</t>
  </si>
  <si>
    <t>Se presentan los tres memorandos y formatos del proyecto de inversión de la Dirección desarrollados durante el segundo trimestre de 2021.  Adicionalmente, como valor agregado se realizó una presentación en power point que contiene el detalle de los CDP y el registro presupuestal y de los cupos sin CDP y sin regristro del proyecto de inversión de la Dirección de Análisis y Seguimiento Estratégico,  con corte a junio 30 de 2021, la cual se anexa dentro de las evidencias.</t>
  </si>
  <si>
    <t>35.Garantizar la eficiencia y la eficacia  ambiental, logística, operativa y de gestión documental de la entidad, para la  oportuna prestación de los servicios  sociales incluyendo componentes que demanden la reformulación de los programas.</t>
  </si>
  <si>
    <t>Gestión del conocimiento y la innovación</t>
  </si>
  <si>
    <t>Gestión del conocimiento</t>
  </si>
  <si>
    <t>1. Procesar y analizar datos
2. Construcción de propuestas de investigaciones entre otros</t>
  </si>
  <si>
    <t>Documentos y archivos de procesamiento y análisis de datos e información de acuerdo con la concertación con las dependencias</t>
  </si>
  <si>
    <t>100% de documentos y archivos de procesamiento y análisis de datos e información concertados con las dependencias</t>
  </si>
  <si>
    <t>Documentos y archivos de procesamiento y análisis de datos e información  elaborados</t>
  </si>
  <si>
    <t>(N° de documentos y archivos de procesamiento y análisis de datos elaborados/ N° de solicitudes concertadas para el periodo)*100</t>
  </si>
  <si>
    <t>El porcentaje de avance se da de acuerdo con los documentos elaborados frente a los solicitudes concertadas para el periodo</t>
  </si>
  <si>
    <t>Documentos y archivos con datos e información</t>
  </si>
  <si>
    <t>Se adjuntan los documentos y archivos de análisis y procesamiento de datos e información realizados por el equipo de investigaciones de la Dirección de Análisis y Diseño Estratégico durante la vigencia 2021, relacionados con temas estrategicos y misionales</t>
  </si>
  <si>
    <t>1. Realizar mesas de trabajo con las dependencias
2. Recolectar información
3. Elaborar el plan</t>
  </si>
  <si>
    <t>Plan de implementación de gestión del conocimiento</t>
  </si>
  <si>
    <t>Un plan de implementación de gestión del conocimiento</t>
  </si>
  <si>
    <t>Plan de gestión del conocimiento elaborado</t>
  </si>
  <si>
    <t>N° de planes de gestión del conocimiento</t>
  </si>
  <si>
    <t>El cálculo es acorde al plan elaborado</t>
  </si>
  <si>
    <t xml:space="preserve">Se realizaron reuniones con los referentes de las áreas de Talento Humano y el área de Investigaciones- DADE para la formulación de tres de las actividades del Plan de Implementación. Las cuatro restantes se definieron a través de recolección de información y análisis de necesidades en el tema de innovación y alianzas estratégicas. Las siete actividades formuladas están en marcadas en  las cuatro tareas establecidas dentro del Plan de Implementación de Gestión del Conocimiento.
Las evidencias que se anexan son el Documento Plan de Implementación de Gestión  del Conocimiento, las Actas de reunión Talento Humano y Area de Investigaciones-DADE. Matriz de Seguimiento Plan de Implementación Gestión del Conocimiento, Correo Aprobación Director DADE
</t>
  </si>
  <si>
    <t>Política de control interno</t>
  </si>
  <si>
    <t>Auditoría y control</t>
  </si>
  <si>
    <t>Plan Anual de Auditoría</t>
  </si>
  <si>
    <t>Elaborar y presentar propuesta del Plan Anual de Auditoría para la vigencia 2021 al Comité Institucional de Coordinación del Sistema de Control Interno para su aprobación y publicación en pagina web.
Ejecutar y hacer seguimiento al Plan Anual de Auditoría</t>
  </si>
  <si>
    <t>Plan Anual de Auditoría aprobado y ejecutado.</t>
  </si>
  <si>
    <t xml:space="preserve">Ejecución del 100% de las actividades del Plan Anual de Auditoría.
</t>
  </si>
  <si>
    <t xml:space="preserve">Porcentaje de cumplimiento del Plan Anual de Auditoría.
</t>
  </si>
  <si>
    <t>(N° de actividades ejecutadas/ N° de actividades programadas para la vigencia)*100</t>
  </si>
  <si>
    <t>El reporte corresponderá a la ejecución de las actividades ejecutadas, respecto a las actividades programadas para cada trimestre. Cabe resaltar que, la programación trimestral será constante, en razón a que el cumplimiento trimestral dará respuesta al total de programación. de cada periodo</t>
  </si>
  <si>
    <t xml:space="preserve">Registro de ejecución del total de las actividades programadas para el trimestre con soportes.
</t>
  </si>
  <si>
    <t>Oficina de Control Interno</t>
  </si>
  <si>
    <t>Se realizaron 171 actividades establecidas en el Plan Anual de Auditoría, cumpliendo al 100% lo programado para el trimestre. 
De acuerdo con los roles de la Oficina de Control Interno las actividades ejecutadas fueron las siguientes: 
*Liderazgo Estratégico: 36 actividades 
*Enfoque hacia la prevención: 29 actividades 
*Evaluación de la gestión del Riesgo: 8 actividades 
*Evaluación y Seguimiento: 71 actividades 
*Relación con entes externos de control: 27 actividades.</t>
  </si>
  <si>
    <t>Se realizaron 197 actividades establecidas en el Plan Anual de Auditoría, cumpliendo al 100% lo programado para el trimestre. 
De acuerdo con los roles de la Oficina de Control Interno las actividades ejecutadas fueron las siguientes: 
*Liderazgo Estratégico: 44 actividades 
*Enfoque hacia la prevención: 55 actividades 
*Evaluación de la gestión del Riesgo: 3 actividades 
*Evaluación y Seguimiento: 69 actividades 
*Relación con entes externos de control: 26 actividades.</t>
  </si>
  <si>
    <t xml:space="preserve">Todas las Metas </t>
  </si>
  <si>
    <t>Todas las Estrategias</t>
  </si>
  <si>
    <t xml:space="preserve">Todas las metas aprobadas para la vigencia </t>
  </si>
  <si>
    <t xml:space="preserve">Todas las Políticas Públicas </t>
  </si>
  <si>
    <t>Liderar  y orientar la  gestión de la Secretaría de Integración Social y el Sector de Integración social.</t>
  </si>
  <si>
    <t>Acompañamiento y seguimiento al cumplimiento de los objetivos estratégicos institucionales y Sectoriales de las  SDIS  y el Sector de Integración social .</t>
  </si>
  <si>
    <t xml:space="preserve">Acompañar y hacer seguimiento al cumplimiento de  Objetivos Estratégicos Institucionales de la SDIS y del Sector Social. </t>
  </si>
  <si>
    <t>Porcentaje  del seguimiento y acompañamiento a los Objetivos Estratégicos Institucionales de la SDIS y del Sector Social.</t>
  </si>
  <si>
    <t xml:space="preserve">(N. de Objetivos  Objetivos Estratégicos Institucionales de la SDIS y del Sector Social Acompañados y con seguimiento    /  N. objetivos estratégicos institucionales  y del Sector Social) * 100 </t>
  </si>
  <si>
    <t xml:space="preserve"> Revisión  del avance,seguimiento y acompañamiento a los Objetivos Estratégicos Institucionales de la SDIS y del Sector Social.</t>
  </si>
  <si>
    <t>Informe del Seguimiento y acompañamiento a las metas, estrategias, programas y proyectos que permitan el cumplimiento de los objetivos estratégicos institucionales  y sectoriales .</t>
  </si>
  <si>
    <t>Informe del Seguimiento y acompañamiento a las metas, estrategias, programas y proyectos que permitan el cumplimiento de los objetivos estratégicos institucionales  y sectoriales.</t>
  </si>
  <si>
    <t>Despacho</t>
  </si>
  <si>
    <t>"Desde el despacho se realizo el seguimiento y acompañamiento a las metas, estrategias, programas y proyectos que han aportado a  el cumplimiento de los objetivos  estratégicos institucionales  y sectoriales, aunque por a travesar el tercer pico de la Pandemia y la alta ocupación de UCI en la ciudad de Bogotá no se pudieron realizar visitas a las unidades operativas ni los diálogos territoriales ; sin embargo  se iniciaron los diálogos por servicio y la socialización de la Resolusión 509.
Por medio de los medios digitales como los  Facebook live,han sido herramientas  han permitido el acercamiento a los ciudadanos. "</t>
  </si>
  <si>
    <t>No Aplica</t>
  </si>
  <si>
    <t>01012 Otros Distritos</t>
  </si>
  <si>
    <t>7733 - Fortalecimiento institucional para una gestión pública efectiva y transparente en la ciudad de Bogotá</t>
  </si>
  <si>
    <t>Aumentar el 43% la inspección y vigilancia en los servicios y programas prestados por la Secretaria Distrital de Integración Social que cuentan con estándares de calidad.</t>
  </si>
  <si>
    <t>1. Realizar mesas de trabajo para identificar los elementos o actividades a actualizar.
2. Proyectar el documento borrador de caracterización del proceso.
3. Realizar el trámite correspondiente ante la DADE para su revisión metodológica y posterior oficialización.</t>
  </si>
  <si>
    <t>Caracterización de Proceso de Inspección, Vigilancia y Control actualizado</t>
  </si>
  <si>
    <t>Una (1) caracterización del Proceso de Inspección, Vigilancia y Control actualizada</t>
  </si>
  <si>
    <t xml:space="preserve">Caracterización del Proceso de Inspección, Vigilancia y Control actualizado </t>
  </si>
  <si>
    <t>Nro. de caracterizaciones actualizadas y oficializadas</t>
  </si>
  <si>
    <t>El seguimiento para cada periodo corresponderá al cumplimiento de las evidencias programadas.
Las evidencias programadas son:
1. Actas de reunión.
2. Borrador caracterización proceso IVC.
3. Documento actualizado y oficializado.</t>
  </si>
  <si>
    <t xml:space="preserve">Actas de reuniones, borrador caracterización de proceso actualizado </t>
  </si>
  <si>
    <t>Caracterización proceso actualizada y oficializada</t>
  </si>
  <si>
    <t>Subsecretaría</t>
  </si>
  <si>
    <t>Durante el primer trimestre el equipo de Inspección y Vigilancia realizó reuniones y se trabajó en la actualización y ajuste de la caracterización del proceso IVC, elaborando una versión preliminar. Se anexa como evidencia actas de reunión internas y borrador de la caracterización del proceso IVC.</t>
  </si>
  <si>
    <t>Durante el segundo trimestre el equipo de Inspección y Vigilancia realizó reuniones de actualización de los estándares de calidad de los servicios sociales de SDIS con las distintas areas técnicas encargadas; se trabajó en la actualización y ajustes solicitados por DADE y referente de Gestión de la caracterización del proceso IVC, se ajustaron los documentos conforme a las observaciones y se envió nuevamente a revisión DADE. Se anexa como evidencia actas de reuniones de participación para la actualziación de estándares de calidad y borrador final de la caracterización del proceso IVC.</t>
  </si>
  <si>
    <t xml:space="preserve">37. Aumentar en un 43% la inspección y  vigilancia en los servicios y programas  prestados por la Secretaría Distrital de Integración Social que cuentan con estándares de calidad.
</t>
  </si>
  <si>
    <t>Transparencia, acceso a la información pública y lucha contra la corrupción</t>
  </si>
  <si>
    <t>NA</t>
  </si>
  <si>
    <t>Implementar el 100% de las acciones del plan de acción de la Política Pública de Transparencia de la Secretaría Distrital de Integración Social</t>
  </si>
  <si>
    <t>Plan Anticorrupción y de Atención al Ciudadano</t>
  </si>
  <si>
    <t>1. Recolección de la información.
2. Análisis y consolidación de la información.
3. Informar al Comité Institucional de Gestión de Desempeño, Secretaría Técnica o el que haga sus veces el estado de cumplimiento de la Ley 1712 de 2014 asociada a Transparencia y Acceso a la Información</t>
  </si>
  <si>
    <t>Reportes ejecutivos y/o presentaciones acerca de seguimiento a requisitos  Ley de Transparencia</t>
  </si>
  <si>
    <t>Tres (3) informes entregados al Comité Institucional de Gestión de Desempeño y/o Secretaría Técnica</t>
  </si>
  <si>
    <t>Reportes cumplimiento requisitos Ley 1712 de 2014</t>
  </si>
  <si>
    <t>N° de reportes realizados/ N° total de reportes programados*100</t>
  </si>
  <si>
    <t>Se tomará los reportes entregados y se comparará con los reportes programados</t>
  </si>
  <si>
    <t>1 reporte ejecutivo y/o presentación frente a la Ley 1712 de 2014
corte enero - abril</t>
  </si>
  <si>
    <t>1 reporte ejecutivo y/o presentación frente a la Ley 1712 de 2014 corte mayo - agosto</t>
  </si>
  <si>
    <t>1 reporte ejecutivo y/o presentación frente a la Ley 1712 de 2014 corte septiembre - diciembre</t>
  </si>
  <si>
    <t xml:space="preserve">Subsecretaría </t>
  </si>
  <si>
    <t>Durante el periodo comprendido de enero a abril se realizaron varias actividades en el marco de la Ley 1712 de 2014, dentro de las cueles está la recolección de información a través de una matriz, reuniones virtuales, análisis de la información y elaboración de informe que da cuenta de estas actividades para ser presentado en el Comité de Gestión y Desempeño. Anexo: Informe estado de cumplimiento de la ley 1712 de 2014 asociada a transparencia y acceso a la información, con corte al 30 de abril de 2021.</t>
  </si>
  <si>
    <t xml:space="preserve">38.Aumentar 5 puntos en la calificación del  índice distrital de servicio a la ciudadanía,  de la Secretaría Distrital de Integración
Social
</t>
  </si>
  <si>
    <t>Política Pública Distrital de Servicio a la Ciudadanía</t>
  </si>
  <si>
    <t>Atención a la Ciudadanía</t>
  </si>
  <si>
    <t>Gestionar el 100% de las peticiones ciudadanas allegadas a través de los canales de interacción dispuestos por la SDIS</t>
  </si>
  <si>
    <t>1. Recolección de información por  componente.
2. Consolidación de la información cualitativamente  y cuantitativamente.
3. Revisión por parte del líder de equipo.
4. Publicación del informe en la pagina WEB (enlace atención a la ciudadanía)</t>
  </si>
  <si>
    <t>Informes de gestión SIAC publicado en la página WEB de la SDIS</t>
  </si>
  <si>
    <t>Trece (3) informes publicados de la gestión del SIAC publicado en la página WEB de la SDIS</t>
  </si>
  <si>
    <t>Porcentaje de avance de los informes de gestión SIAC</t>
  </si>
  <si>
    <t>(N° de informes realizados / N° total de informes programados)*100</t>
  </si>
  <si>
    <t>Se tomará los informes gestionados y publicados y se compara con los reportes programados.</t>
  </si>
  <si>
    <t>1 informe de gestión SIAC</t>
  </si>
  <si>
    <t xml:space="preserve">Para el período reportado, el SIAC elaboró el informe de gestión trimestral (corte del 16 de diciembre a 31 de 2020 a 31 de marzo del 2021), este se encuentra publicado en la página web de la entidad. Se adjunta vínculo de acceso al informe en mención. 
https://www.integracionsocial.gov.co/index.php/nuestra-gestion
El informe de gestión del SIAC correspondiente al segundo trimestre del año en curso se encuentra en elaboración. </t>
  </si>
  <si>
    <t>38.Aumentar 5 puntos en la calificación del  índice distrital de servicio a la ciudadanía,  de la Secretaría Distrital de Integración</t>
  </si>
  <si>
    <t xml:space="preserve">Recibir y dar tramite a las solicitudes de información de víctimas del conflicto armado y responder de manera oportuna las alertas Tempranas de la Defensoría del Pueblo. </t>
  </si>
  <si>
    <t>Reporte de tramites realizados  a solicitudes de información de víctimas del conflicto armado y Alertas Tempranas de la Defensoría del Pueblo</t>
  </si>
  <si>
    <t>Cuatro (4) reportes de las solicitudes de información de víctimas del conflicto armado y Alertas Tempranas de la Defensoría del Pueblo</t>
  </si>
  <si>
    <t xml:space="preserve">Reporte de las solicitudes de información de victimas de conflicto armado y alertas tempranas de la Defensoría del pueblo. Recibidas y tramitadas </t>
  </si>
  <si>
    <t>(Nº de respuestas a solicitudes de información de víctimas del conflicto armado y alertas tempranas de la Defensoría del Pueblo realizadas / Nº de respuestas a solicitudes de información de víctimas del conflicto armado y alertas tempranas de la Defensoría del Pueblo programadas)*100</t>
  </si>
  <si>
    <t>Se dará respuesta a las solicitudes realizadas por las victimas del conflicto armado y las alertas tempranas de la defensoría del pueblo a la Sdis por los diferentes medios de acceso a la ciudadanía y las entidades</t>
  </si>
  <si>
    <t>Reporte respuestas emitidas por la entidad a solicitudes realizadas por victimas del conflicto armado y alertas de la defensoría del pueblo durante el primer trimestre</t>
  </si>
  <si>
    <t>Reporte respuestas emitidas por la entidad a solicitudes realizadas por victimas del conflicto armado y alertas de la defensoría del pueblo durante el segundo trimestre</t>
  </si>
  <si>
    <t>Reporte respuestas emitidas por la entidad a solicitudes realizadas por victimas del conflicto armado y alertas de la defensoría del pueblo durante el tercer trimestre</t>
  </si>
  <si>
    <t>Reporte respuestas emitidas por la entidad a solicitudes realizadas por victimas del conflicto armado y alertas de la defensoría del pueblo durante el cuarto trimestre</t>
  </si>
  <si>
    <t>Una (1) respuesta petición de la Personera Delegada para la Protección de Víctimas del Conflicto Armado Interno (E); cuatro (4) respuestas a peticiones del Juzgado Civil del Circuito Especializado en Restitución de Tierras del Distrito Judicial de Cundinamarca; dos (2) respuestas a Proposiciones) del Concejo de Bogotá D.C. (tema víctimas del conflicto armado) Anexo: Reporte respuestas emitidas (avance cualitativo) y los soportes correspondientes a cada respuesta.</t>
  </si>
  <si>
    <t xml:space="preserve">Durante el periodo de abril a junio se dio respuesta a la Personería para la protección de las victimas sobre la alerta 086, también se dio respuesta a la alerta temprana 046 de la Defensoría del Pueblo, igualmente que la Preposición del Concejo de Bogotá No. 239. </t>
  </si>
  <si>
    <t>Recibir y dar tramite a las solicitudes de las entidades de asistencia pública, entidades con fines de interés social y de utilidad pública y fundaciones, sin ánimo de lucro de derecho público o privado que soliciten la certificación para acceder al beneficio tributario en el impuesto predial unificado, en el marco del acuerdo 196 y su decreto reglamentario 063 de 2006.
- Cotejar información de las entidades solicitantes  con bases SISBEN y Estratificación
- Programar y realizar la visita de verificación y Aplicación del instrumento único de verificación a las entidades solicitantes.
- Realizar el informe de cumplimiento de requisitos y emitir la respuesta a  las entidades solicitantes.
- Reportar a la Secretaría Distrital de Hacienda las entidades que cumplan los  requisitos conforme lo establecido.</t>
  </si>
  <si>
    <t>Instrumentos Únicos de  Verificación  acuerdo 196 aplicado a las entidades solicitantes.
Informe de resultados de las visitas realizadas a las entidades solicitantes
Certificaciones emitidas 
Reporte de documentos a la Secretaría Distrital de Hacienda de las entidades que cumplieron requisitos</t>
  </si>
  <si>
    <t xml:space="preserve">Porcentaje de avance de reporte emitido al realizar  el  Registro en la pagina Web de la Secretaría Distrital de Hacienda. </t>
  </si>
  <si>
    <t>Porcentaje de avance del reporte  de verificación de solicitudes cumplimiento acuerdo 196</t>
  </si>
  <si>
    <t>(Nº de solicitudes tramitadas / Nº de solicitudes recibidas)*100</t>
  </si>
  <si>
    <t>Se dará tramite a las solicitudes de las entidades de asistencia pública, entidades con fines de interés social y de utilidad pública y fundaciones, sin ánimo de lucro de derecho público o privado que soliciten la certificación para acceder al beneficio tributario en el impuesto predial unificado, en el marco del acuerdo 196 y su decreto reglamentario 063 de 2006.</t>
  </si>
  <si>
    <t xml:space="preserve">Informe que de cuenta de las acciones realizadas para dar tramite a las solicitudes allegadas </t>
  </si>
  <si>
    <t xml:space="preserve">Reporte emitido al realizar  el  Registro en la pagina Web de la Secretaría Distrital de Hacienda. </t>
  </si>
  <si>
    <t>Para el segundo trimestre no llegaron solicitudes para dar tramite del Acuerdo 196</t>
  </si>
  <si>
    <t>Mejora Normativa</t>
  </si>
  <si>
    <t>Proceso Gestión Jurídica</t>
  </si>
  <si>
    <t xml:space="preserve">1. Contestar acciones de tutela en las cuales la SDIS sea accionada o vinculada 
</t>
  </si>
  <si>
    <t xml:space="preserve"> Expedientes de acciones tutela  contestadas,  vigiladas  y coordinadas con las dependencias de la SDIS </t>
  </si>
  <si>
    <t>Avance en la contestación de las tutelas en las cuales la Oficina Asesora Jurídica sea accionada o vinculada</t>
  </si>
  <si>
    <t>Porcentaje de avance de tutelas contestadas</t>
  </si>
  <si>
    <t>(No de tutelas contestadas/ No de tutelas recibidas en las cuales la Oficina Asesora Jurídica sea accionada o vinculada)*100</t>
  </si>
  <si>
    <t>Contestación de las tutelas (expedientes)</t>
  </si>
  <si>
    <t>Oficina Asesora Jurídica</t>
  </si>
  <si>
    <t>Durante el período evaluado se puede constatar que de las 382 contestaciones de las tutelas que se generaron por parte del procedimiento, se mantuvo como tendencia la respuesta a tutelas interpuestas en contra de las comisarías de familia, seguida por los derechos de petición y las solicitudes de acceso a los servicios ofrecidos por la Entidad, durante el periodo también se tuvo como elemento importante la contestación a las tutelas interpuestas por los empleados de provisionalidad, que se vieron afectados por el concurso de la Comisión Nacional del Servicio Civil.</t>
  </si>
  <si>
    <t xml:space="preserve">1.Realizar la respuesta a las denuncias a través de oficios  
</t>
  </si>
  <si>
    <t>Oficios que informan a la autoridad competente  situaciones de inobservancia y vulneración de  derechos de los participantes de los servicios sociales de la  SDIS en el marco del procedimiento del deber de denuncia</t>
  </si>
  <si>
    <t>Avance en las respuesta a las denuncias  recibidas en la Oficina Asesora Jurídica</t>
  </si>
  <si>
    <t xml:space="preserve">Porcentaje de avance en las respuestas con oficios de Seguimientos </t>
  </si>
  <si>
    <t>(No de seguimientos a través de oficios de respuesta / No de denuncias recibidas en la Oficina Asesora Jurídica)*100</t>
  </si>
  <si>
    <t xml:space="preserve">Respuesta a las denuncias </t>
  </si>
  <si>
    <t xml:space="preserve">Respuesta a las denuncias y/o quejas </t>
  </si>
  <si>
    <t>Durante el periodo evaluado se respondieron 122 denuncias. Si bien la población beneficiaria de los servicios de la entidad es muy amplia y diversa, la mayoría de actuaciones se encuentran relacionadas con la población de infancia, particularmente en los servicios de Jardines Infantiles, Centros Amar y Centros Crecer.  
Con ocasión de la nueva realidad generada por la pandemia de la COVID-19 y en especial por las restricciones a la movilidad, los servicios han sido prestados principalmente de forma virtual, en donde las colaboradoras realizan el acompañamiento por estos medios (llamadas telefónicas y vía Whatsapp). Una de las consecuencias de las medidas adoptadas por el Gobierno para controlar la velocidad de contagio del virus, se dispararon los casos de violencia intrafamiliar y de negligencia en el cuidado de los menores.</t>
  </si>
  <si>
    <t>1. Elaborar la ficha de conciliación extrajudicial para ser presentada ante el Comité de Conciliación de la SDIS, la cual debe contener la recomendación de conciliar o no conciliar el asunto, dirigida a los miembros del Comité de Conciliación.</t>
  </si>
  <si>
    <t>Ficha de conciliación extrajudicial</t>
  </si>
  <si>
    <t>Avance de la elaboración de Fichas de concilacion extrajudiciales</t>
  </si>
  <si>
    <t>Porcentaje de avance en las fichas de conciliación extrajudicial</t>
  </si>
  <si>
    <t>(No de fichas de conciliación elaboradas / No de fichas de conciliación presentadas ante el Comité de Conciliación de la SDIS)*100</t>
  </si>
  <si>
    <t>Elaboración de fichas de conciliación extrajudicial</t>
  </si>
  <si>
    <t>Durante el período evaluado se elaboraron 14 fichas de conciliación extrajudicial. Se realizaron un total de 14 comités de conciliación, 12 ordinarios 2 extraordinarios, siendo el tema principal los estudios de las 14 fichas referentes a contrato de realidad, sin embargo, para las conciliaciones extrajudiciales se resaltan solicitudes de conciliación por pago de horas extra, y las reparaciones directas seguidas de temas como controversias contractuales.</t>
  </si>
  <si>
    <t>VERSIÓN PLAN</t>
  </si>
  <si>
    <t>FECHA</t>
  </si>
  <si>
    <t>CONTROL DE CAMBIOS</t>
  </si>
  <si>
    <t>Aprobado por</t>
  </si>
  <si>
    <t>Versión 1</t>
  </si>
  <si>
    <t>28 enero de 2021</t>
  </si>
  <si>
    <t>Versión a aprobada en Comité Institucional de Gestión y Desempeño</t>
  </si>
  <si>
    <t xml:space="preserve">Comité Institucional de Gestión y Desempeño </t>
  </si>
  <si>
    <t>Versión 2</t>
  </si>
  <si>
    <t>25 de marzo de 2021</t>
  </si>
  <si>
    <t>Se realizó el ajuste a los Productos 136, 150.
Se reasignaron productos al objetivo estratégico institucional No. 2</t>
  </si>
  <si>
    <t>Versión 3</t>
  </si>
  <si>
    <t>16 de abril de 2021</t>
  </si>
  <si>
    <t>Se realizó el ajuste a los productos 68,105,106,107 y 111
Se ajustó la numeración de los objetivos estratégicos institucionales 5 y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</si>
</sst>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1" formatCode="_-* #,##0_-;\-* #,##0_-;_-* &quot;-&quot;_-;_-@_-"/>
  </numFmts>
  <fonts count="33" x14ac:knownFonts="1">
    <font>
      <sz val="11"/>
      <color theme="1"/>
      <name val="Calibri"/>
      <family val="2"/>
      <scheme val="minor"/>
    </font>
    <font>
      <sz val="11"/>
      <color theme="1"/>
      <name val="Calibri"/>
      <family val="2"/>
      <scheme val="minor"/>
    </font>
    <font>
      <sz val="12"/>
      <color theme="1"/>
      <name val="Calibri"/>
      <family val="2"/>
      <scheme val="minor"/>
    </font>
    <font>
      <b/>
      <sz val="8"/>
      <color theme="0"/>
      <name val="Arial"/>
      <family val="2"/>
    </font>
    <font>
      <sz val="10"/>
      <name val="Arial"/>
      <family val="2"/>
    </font>
    <font>
      <b/>
      <sz val="8"/>
      <name val="Arial"/>
      <family val="2"/>
    </font>
    <font>
      <sz val="11"/>
      <color theme="1"/>
      <name val="Arial"/>
      <family val="2"/>
    </font>
    <font>
      <b/>
      <sz val="11"/>
      <color theme="0"/>
      <name val="Arial"/>
      <family val="2"/>
    </font>
    <font>
      <sz val="11"/>
      <name val="Arial"/>
      <family val="2"/>
    </font>
    <font>
      <sz val="11"/>
      <color rgb="FFFF0000"/>
      <name val="Calibri"/>
      <family val="2"/>
      <scheme val="minor"/>
    </font>
    <font>
      <sz val="11"/>
      <name val="Calibri"/>
      <family val="2"/>
      <scheme val="minor"/>
    </font>
    <font>
      <sz val="9"/>
      <name val="Arial"/>
      <family val="2"/>
    </font>
    <font>
      <u/>
      <sz val="10"/>
      <name val="Arial"/>
      <family val="2"/>
    </font>
    <font>
      <i/>
      <sz val="10"/>
      <name val="Arial"/>
      <family val="2"/>
    </font>
    <font>
      <b/>
      <sz val="10"/>
      <name val="Arial"/>
      <family val="2"/>
    </font>
    <font>
      <sz val="10"/>
      <color theme="1"/>
      <name val="Calibri"/>
      <family val="2"/>
      <scheme val="minor"/>
    </font>
    <font>
      <sz val="8"/>
      <color theme="1"/>
      <name val="Arial"/>
      <family val="2"/>
    </font>
    <font>
      <sz val="8"/>
      <name val="Arial"/>
      <family val="2"/>
    </font>
    <font>
      <sz val="10"/>
      <name val="Calibri"/>
      <family val="2"/>
      <scheme val="minor"/>
    </font>
    <font>
      <sz val="11"/>
      <color rgb="FF9C0006"/>
      <name val="Calibri"/>
      <family val="2"/>
      <scheme val="minor"/>
    </font>
    <font>
      <sz val="11"/>
      <color rgb="FF9C5700"/>
      <name val="Calibri"/>
      <family val="2"/>
      <scheme val="minor"/>
    </font>
    <font>
      <sz val="8"/>
      <color theme="1"/>
      <name val="Calibri"/>
      <family val="2"/>
      <scheme val="minor"/>
    </font>
    <font>
      <sz val="10"/>
      <color rgb="FFFF0000"/>
      <name val="Arial"/>
      <family val="2"/>
    </font>
    <font>
      <b/>
      <sz val="11"/>
      <name val="Calibri"/>
      <family val="2"/>
      <scheme val="minor"/>
    </font>
    <font>
      <b/>
      <sz val="10"/>
      <color theme="0"/>
      <name val="Arial"/>
      <family val="2"/>
    </font>
    <font>
      <b/>
      <sz val="11"/>
      <name val="Arial Black"/>
      <family val="2"/>
    </font>
    <font>
      <sz val="10"/>
      <color rgb="FF000000"/>
      <name val="Calibri"/>
      <family val="2"/>
    </font>
    <font>
      <sz val="10"/>
      <color rgb="FF000000"/>
      <name val="Arial"/>
      <family val="2"/>
    </font>
    <font>
      <u/>
      <sz val="11"/>
      <name val="Calibri"/>
      <family val="2"/>
      <scheme val="minor"/>
    </font>
    <font>
      <sz val="11"/>
      <color theme="1"/>
      <name val="Calibri"/>
      <family val="2"/>
    </font>
    <font>
      <b/>
      <sz val="9"/>
      <color rgb="FF000000"/>
      <name val="Century Gothic"/>
      <family val="2"/>
    </font>
    <font>
      <sz val="9"/>
      <color rgb="FF000000"/>
      <name val="Century Gothic"/>
      <family val="2"/>
    </font>
    <font>
      <sz val="11"/>
      <name val="Calibri"/>
      <family val="2"/>
    </font>
  </fonts>
  <fills count="17">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2"/>
        <bgColor indexed="64"/>
      </patternFill>
    </fill>
    <fill>
      <patternFill patternType="solid">
        <fgColor rgb="FFFFC7CE"/>
      </patternFill>
    </fill>
    <fill>
      <patternFill patternType="solid">
        <fgColor rgb="FFFFEB9C"/>
      </patternFill>
    </fill>
    <fill>
      <patternFill patternType="solid">
        <fgColor rgb="FF00B0F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D9D9D9"/>
        <bgColor rgb="FF000000"/>
      </patternFill>
    </fill>
    <fill>
      <patternFill patternType="solid">
        <fgColor rgb="FFFFFFFF"/>
        <bgColor indexed="64"/>
      </patternFill>
    </fill>
    <fill>
      <patternFill patternType="solid">
        <fgColor rgb="FFFFFFFF"/>
        <bgColor rgb="FF000000"/>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s>
  <cellStyleXfs count="12">
    <xf numFmtId="0" fontId="0" fillId="0" borderId="0"/>
    <xf numFmtId="9" fontId="1" fillId="0" borderId="0" applyFont="0" applyFill="0" applyBorder="0" applyAlignment="0" applyProtection="0"/>
    <xf numFmtId="41" fontId="2" fillId="0" borderId="0" applyFont="0" applyFill="0" applyBorder="0" applyAlignment="0" applyProtection="0"/>
    <xf numFmtId="0" fontId="4" fillId="0" borderId="0"/>
    <xf numFmtId="0" fontId="1" fillId="0" borderId="0"/>
    <xf numFmtId="41" fontId="2" fillId="0" borderId="0" applyFont="0" applyFill="0" applyBorder="0" applyAlignment="0" applyProtection="0"/>
    <xf numFmtId="0" fontId="19" fillId="7" borderId="0" applyNumberFormat="0" applyBorder="0" applyAlignment="0" applyProtection="0"/>
    <xf numFmtId="0" fontId="20" fillId="8" borderId="0" applyNumberFormat="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cellStyleXfs>
  <cellXfs count="442">
    <xf numFmtId="0" fontId="0" fillId="0" borderId="0" xfId="0"/>
    <xf numFmtId="0" fontId="3" fillId="4" borderId="6" xfId="0" applyFont="1" applyFill="1" applyBorder="1" applyAlignment="1" applyProtection="1">
      <alignment horizontal="center" vertical="center" wrapText="1"/>
    </xf>
    <xf numFmtId="0" fontId="6" fillId="0" borderId="0" xfId="0" applyFont="1"/>
    <xf numFmtId="0" fontId="7" fillId="0" borderId="0"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0" xfId="0" applyFont="1" applyAlignment="1">
      <alignment wrapText="1"/>
    </xf>
    <xf numFmtId="0" fontId="8" fillId="0" borderId="0" xfId="0" applyFont="1" applyFill="1" applyBorder="1" applyAlignment="1" applyProtection="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wrapText="1"/>
    </xf>
    <xf numFmtId="0" fontId="6" fillId="0" borderId="0" xfId="0" applyFont="1" applyBorder="1" applyAlignment="1">
      <alignment vertical="center" wrapText="1"/>
    </xf>
    <xf numFmtId="0" fontId="6" fillId="0" borderId="0" xfId="0" applyFont="1" applyFill="1" applyBorder="1" applyAlignment="1">
      <alignment vertical="center"/>
    </xf>
    <xf numFmtId="0" fontId="6" fillId="2" borderId="1" xfId="0" applyFont="1" applyFill="1" applyBorder="1" applyAlignment="1">
      <alignment horizontal="center" vertical="center"/>
    </xf>
    <xf numFmtId="0" fontId="6" fillId="0" borderId="0" xfId="0" applyFont="1" applyFill="1" applyBorder="1" applyAlignment="1">
      <alignment vertical="top" wrapText="1"/>
    </xf>
    <xf numFmtId="0" fontId="6" fillId="0" borderId="0" xfId="0" applyFont="1" applyFill="1" applyBorder="1" applyAlignment="1">
      <alignment wrapText="1"/>
    </xf>
    <xf numFmtId="0" fontId="6" fillId="0" borderId="1"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0" xfId="0" applyFont="1" applyFill="1" applyBorder="1" applyAlignment="1">
      <alignment vertical="top"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horizontal="center"/>
    </xf>
    <xf numFmtId="0" fontId="6" fillId="0" borderId="0" xfId="0" applyFont="1" applyBorder="1"/>
    <xf numFmtId="0" fontId="6" fillId="0" borderId="0" xfId="0" applyFont="1" applyAlignment="1">
      <alignment horizontal="center" vertical="center"/>
    </xf>
    <xf numFmtId="0" fontId="6" fillId="0" borderId="0" xfId="0" applyFont="1" applyFill="1" applyBorder="1"/>
    <xf numFmtId="0" fontId="7" fillId="3" borderId="1"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wrapText="1"/>
    </xf>
    <xf numFmtId="0" fontId="6" fillId="0" borderId="17" xfId="0" applyFont="1" applyBorder="1" applyAlignment="1">
      <alignment wrapText="1"/>
    </xf>
    <xf numFmtId="0" fontId="6" fillId="0" borderId="16" xfId="0" applyFont="1" applyBorder="1" applyAlignment="1">
      <alignment vertical="center" wrapText="1"/>
    </xf>
    <xf numFmtId="0" fontId="6" fillId="0" borderId="0" xfId="0" applyFont="1" applyBorder="1" applyAlignment="1">
      <alignment horizontal="center" vertical="center" wrapText="1"/>
    </xf>
    <xf numFmtId="0" fontId="6" fillId="0" borderId="1" xfId="0" applyFont="1" applyBorder="1" applyAlignment="1">
      <alignment horizontal="left" vertical="center" wrapText="1"/>
    </xf>
    <xf numFmtId="0" fontId="6" fillId="2" borderId="13"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vertical="top" wrapText="1"/>
    </xf>
    <xf numFmtId="0" fontId="6" fillId="2" borderId="14" xfId="0" applyFont="1" applyFill="1" applyBorder="1" applyAlignment="1">
      <alignment horizontal="left" vertical="center" wrapText="1"/>
    </xf>
    <xf numFmtId="0" fontId="6" fillId="2" borderId="16" xfId="0" applyFont="1" applyFill="1" applyBorder="1" applyAlignment="1">
      <alignment vertical="center" wrapText="1"/>
    </xf>
    <xf numFmtId="0" fontId="6" fillId="2" borderId="0" xfId="0" applyFont="1" applyFill="1" applyBorder="1" applyAlignment="1">
      <alignment horizontal="center" vertical="center"/>
    </xf>
    <xf numFmtId="0" fontId="6" fillId="2" borderId="16" xfId="0" applyFont="1" applyFill="1" applyBorder="1" applyAlignment="1">
      <alignment horizontal="left" vertical="center" wrapText="1"/>
    </xf>
    <xf numFmtId="0" fontId="6" fillId="0" borderId="0" xfId="0" applyFont="1" applyBorder="1" applyAlignment="1">
      <alignment horizontal="center" vertical="center"/>
    </xf>
    <xf numFmtId="0" fontId="6" fillId="0" borderId="0" xfId="0" applyFont="1" applyBorder="1" applyAlignment="1">
      <alignment wrapText="1"/>
    </xf>
    <xf numFmtId="0" fontId="7" fillId="3" borderId="18" xfId="0" applyFont="1" applyFill="1" applyBorder="1" applyAlignment="1" applyProtection="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0" fillId="2" borderId="20" xfId="0" applyFill="1" applyBorder="1" applyAlignment="1">
      <alignment horizontal="center" vertical="center"/>
    </xf>
    <xf numFmtId="0" fontId="0" fillId="2" borderId="16" xfId="0" applyFill="1" applyBorder="1" applyAlignment="1">
      <alignment vertical="top" wrapText="1"/>
    </xf>
    <xf numFmtId="0" fontId="0" fillId="0" borderId="16" xfId="0" applyBorder="1" applyAlignment="1">
      <alignment vertical="top" wrapText="1"/>
    </xf>
    <xf numFmtId="0" fontId="0" fillId="2" borderId="15" xfId="0" applyFill="1" applyBorder="1" applyAlignment="1">
      <alignment horizontal="center" vertical="center"/>
    </xf>
    <xf numFmtId="0" fontId="0" fillId="0" borderId="16" xfId="0" applyFill="1" applyBorder="1" applyAlignment="1">
      <alignment vertical="top" wrapText="1"/>
    </xf>
    <xf numFmtId="0" fontId="0" fillId="2" borderId="19" xfId="0" applyFill="1" applyBorder="1" applyAlignment="1">
      <alignment horizontal="center" vertical="center"/>
    </xf>
    <xf numFmtId="0" fontId="0" fillId="0" borderId="17" xfId="0" applyBorder="1" applyAlignment="1">
      <alignment vertical="top" wrapText="1"/>
    </xf>
    <xf numFmtId="0" fontId="7" fillId="3" borderId="21" xfId="0" applyFont="1" applyFill="1" applyBorder="1" applyAlignment="1" applyProtection="1">
      <alignment horizontal="center" vertical="center" wrapText="1"/>
    </xf>
    <xf numFmtId="0" fontId="7" fillId="3" borderId="22" xfId="0" applyFont="1" applyFill="1" applyBorder="1" applyAlignment="1" applyProtection="1">
      <alignment horizontal="center" vertical="center" wrapText="1"/>
    </xf>
    <xf numFmtId="0" fontId="6" fillId="0" borderId="0" xfId="0" applyFont="1" applyBorder="1" applyAlignment="1">
      <alignment horizontal="left" vertical="center" wrapText="1"/>
    </xf>
    <xf numFmtId="0" fontId="6" fillId="0" borderId="1" xfId="0" applyFont="1" applyFill="1" applyBorder="1" applyAlignment="1">
      <alignment vertical="center"/>
    </xf>
    <xf numFmtId="0" fontId="6" fillId="0" borderId="18" xfId="0" applyFont="1" applyFill="1" applyBorder="1" applyAlignment="1">
      <alignment horizontal="justify" vertical="center"/>
    </xf>
    <xf numFmtId="0" fontId="6" fillId="0" borderId="23" xfId="0" applyFont="1" applyBorder="1" applyAlignment="1">
      <alignment vertical="center" wrapText="1"/>
    </xf>
    <xf numFmtId="0" fontId="6" fillId="0" borderId="24" xfId="0" applyFont="1" applyBorder="1" applyAlignment="1">
      <alignment vertical="center" wrapText="1"/>
    </xf>
    <xf numFmtId="0" fontId="4" fillId="0" borderId="7" xfId="0" applyFont="1" applyFill="1" applyBorder="1" applyAlignment="1" applyProtection="1">
      <alignment horizontal="center" vertical="top" wrapText="1"/>
    </xf>
    <xf numFmtId="1" fontId="4" fillId="0" borderId="7" xfId="0" applyNumberFormat="1" applyFont="1" applyFill="1" applyBorder="1" applyAlignment="1" applyProtection="1">
      <alignment horizontal="center" vertical="top" wrapText="1"/>
    </xf>
    <xf numFmtId="14" fontId="4" fillId="0" borderId="7" xfId="1" applyNumberFormat="1" applyFont="1" applyFill="1" applyBorder="1" applyAlignment="1" applyProtection="1">
      <alignment horizontal="center" vertical="top" wrapText="1"/>
    </xf>
    <xf numFmtId="1" fontId="4" fillId="0" borderId="7" xfId="1" applyNumberFormat="1" applyFont="1" applyFill="1" applyBorder="1" applyAlignment="1" applyProtection="1">
      <alignment horizontal="center" vertical="top" wrapText="1"/>
    </xf>
    <xf numFmtId="9" fontId="4" fillId="0" borderId="7" xfId="1" applyFont="1" applyFill="1" applyBorder="1" applyAlignment="1" applyProtection="1">
      <alignment horizontal="center" vertical="top" wrapText="1"/>
    </xf>
    <xf numFmtId="9" fontId="4" fillId="2" borderId="7" xfId="1" applyFont="1" applyFill="1" applyBorder="1" applyAlignment="1" applyProtection="1">
      <alignment horizontal="center" vertical="top" wrapText="1"/>
    </xf>
    <xf numFmtId="9" fontId="4" fillId="0" borderId="7" xfId="1" applyNumberFormat="1" applyFont="1" applyFill="1" applyBorder="1" applyAlignment="1" applyProtection="1">
      <alignment horizontal="center" vertical="top" wrapText="1"/>
    </xf>
    <xf numFmtId="0" fontId="4" fillId="2" borderId="7" xfId="0" applyFont="1" applyFill="1" applyBorder="1" applyAlignment="1" applyProtection="1">
      <alignment horizontal="center" vertical="top" wrapText="1"/>
    </xf>
    <xf numFmtId="9" fontId="16" fillId="2" borderId="7" xfId="1" applyFont="1" applyFill="1" applyBorder="1" applyAlignment="1" applyProtection="1">
      <alignment horizontal="center" vertical="top" wrapText="1"/>
    </xf>
    <xf numFmtId="0" fontId="1" fillId="0" borderId="7" xfId="6" applyFont="1" applyFill="1" applyBorder="1" applyAlignment="1" applyProtection="1">
      <alignment horizontal="center" vertical="top" wrapText="1"/>
    </xf>
    <xf numFmtId="0" fontId="10" fillId="0" borderId="7" xfId="7" applyFont="1" applyFill="1" applyBorder="1" applyAlignment="1" applyProtection="1">
      <alignment horizontal="center" vertical="top" wrapText="1"/>
    </xf>
    <xf numFmtId="9" fontId="10" fillId="2" borderId="7" xfId="7" applyNumberFormat="1" applyFont="1" applyFill="1" applyBorder="1" applyAlignment="1" applyProtection="1">
      <alignment horizontal="center" vertical="top" wrapText="1"/>
    </xf>
    <xf numFmtId="14" fontId="18" fillId="0" borderId="7" xfId="1" applyNumberFormat="1" applyFont="1" applyFill="1" applyBorder="1" applyAlignment="1" applyProtection="1">
      <alignment horizontal="center" vertical="top" wrapText="1"/>
    </xf>
    <xf numFmtId="9" fontId="18" fillId="0" borderId="7" xfId="1" applyFont="1" applyFill="1" applyBorder="1" applyAlignment="1" applyProtection="1">
      <alignment horizontal="center" vertical="top" wrapText="1"/>
    </xf>
    <xf numFmtId="9" fontId="18" fillId="2" borderId="7" xfId="1" applyFont="1" applyFill="1" applyBorder="1" applyAlignment="1" applyProtection="1">
      <alignment horizontal="center" vertical="top" wrapText="1"/>
    </xf>
    <xf numFmtId="1" fontId="18" fillId="0" borderId="7" xfId="1" applyNumberFormat="1" applyFont="1" applyFill="1" applyBorder="1" applyAlignment="1" applyProtection="1">
      <alignment horizontal="center" vertical="top" wrapText="1"/>
    </xf>
    <xf numFmtId="14" fontId="17" fillId="0" borderId="7" xfId="1" applyNumberFormat="1" applyFont="1" applyFill="1" applyBorder="1" applyAlignment="1" applyProtection="1">
      <alignment horizontal="center" vertical="top" wrapText="1"/>
    </xf>
    <xf numFmtId="9" fontId="17" fillId="0" borderId="7" xfId="1" applyFont="1" applyFill="1" applyBorder="1" applyAlignment="1" applyProtection="1">
      <alignment horizontal="center" vertical="top" wrapText="1"/>
    </xf>
    <xf numFmtId="9" fontId="17" fillId="2" borderId="7" xfId="1" applyFont="1" applyFill="1" applyBorder="1" applyAlignment="1" applyProtection="1">
      <alignment horizontal="center" vertical="top" wrapText="1"/>
    </xf>
    <xf numFmtId="14" fontId="17" fillId="2" borderId="7" xfId="1" applyNumberFormat="1" applyFont="1" applyFill="1" applyBorder="1" applyAlignment="1" applyProtection="1">
      <alignment horizontal="center" vertical="top" wrapText="1"/>
    </xf>
    <xf numFmtId="1" fontId="17" fillId="0" borderId="7" xfId="1" applyNumberFormat="1" applyFont="1" applyFill="1" applyBorder="1" applyAlignment="1" applyProtection="1">
      <alignment horizontal="center" vertical="top" wrapText="1"/>
    </xf>
    <xf numFmtId="0" fontId="4" fillId="2" borderId="33" xfId="0" applyFont="1" applyFill="1" applyBorder="1" applyAlignment="1" applyProtection="1">
      <alignment horizontal="center" vertical="top" wrapText="1"/>
    </xf>
    <xf numFmtId="0" fontId="4" fillId="0" borderId="33" xfId="0" applyFont="1" applyFill="1" applyBorder="1" applyAlignment="1" applyProtection="1">
      <alignment horizontal="center" vertical="top" wrapText="1"/>
    </xf>
    <xf numFmtId="0" fontId="14" fillId="12" borderId="32" xfId="0" applyFont="1" applyFill="1" applyBorder="1" applyAlignment="1" applyProtection="1">
      <alignment horizontal="center" vertical="top" wrapText="1"/>
      <protection locked="0"/>
    </xf>
    <xf numFmtId="0" fontId="10" fillId="0" borderId="7" xfId="7" applyFont="1" applyFill="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9" fontId="4" fillId="0" borderId="7" xfId="0" applyNumberFormat="1" applyFont="1" applyBorder="1" applyAlignment="1" applyProtection="1">
      <alignment horizontal="center" vertical="top" wrapText="1"/>
      <protection locked="0"/>
    </xf>
    <xf numFmtId="0" fontId="4" fillId="0" borderId="29" xfId="0" applyFont="1" applyBorder="1" applyAlignment="1" applyProtection="1">
      <alignment horizontal="center" vertical="top" wrapText="1"/>
      <protection locked="0"/>
    </xf>
    <xf numFmtId="0" fontId="4" fillId="0" borderId="33" xfId="0" applyFont="1" applyBorder="1" applyAlignment="1" applyProtection="1">
      <alignment horizontal="center" vertical="top" wrapText="1"/>
      <protection locked="0"/>
    </xf>
    <xf numFmtId="14" fontId="4" fillId="0" borderId="7" xfId="0" applyNumberFormat="1" applyFont="1" applyFill="1" applyBorder="1" applyAlignment="1" applyProtection="1">
      <alignment horizontal="center" vertical="top" wrapText="1"/>
    </xf>
    <xf numFmtId="9" fontId="4" fillId="0" borderId="7" xfId="0" applyNumberFormat="1" applyFont="1" applyFill="1" applyBorder="1" applyAlignment="1" applyProtection="1">
      <alignment horizontal="center" vertical="top" wrapText="1"/>
    </xf>
    <xf numFmtId="0" fontId="4" fillId="0" borderId="28" xfId="0" applyFont="1" applyFill="1" applyBorder="1" applyAlignment="1" applyProtection="1">
      <alignment horizontal="center" vertical="top" wrapText="1"/>
    </xf>
    <xf numFmtId="0" fontId="4" fillId="0" borderId="29" xfId="0" applyFont="1" applyFill="1" applyBorder="1" applyAlignment="1" applyProtection="1">
      <alignment horizontal="center" vertical="top" wrapText="1"/>
    </xf>
    <xf numFmtId="0" fontId="4" fillId="2" borderId="29" xfId="0" applyFont="1" applyFill="1" applyBorder="1" applyAlignment="1" applyProtection="1">
      <alignment horizontal="center" vertical="top" wrapText="1"/>
    </xf>
    <xf numFmtId="14" fontId="4" fillId="0" borderId="29" xfId="0" applyNumberFormat="1" applyFont="1" applyFill="1" applyBorder="1" applyAlignment="1" applyProtection="1">
      <alignment horizontal="center" vertical="top" wrapText="1"/>
    </xf>
    <xf numFmtId="0" fontId="4" fillId="0" borderId="25" xfId="0" applyFont="1" applyFill="1" applyBorder="1" applyAlignment="1" applyProtection="1">
      <alignment horizontal="center" vertical="top" wrapText="1"/>
    </xf>
    <xf numFmtId="0" fontId="4" fillId="0" borderId="30" xfId="0" applyFont="1" applyFill="1" applyBorder="1" applyAlignment="1" applyProtection="1">
      <alignment horizontal="center" vertical="top" wrapText="1"/>
    </xf>
    <xf numFmtId="0" fontId="4" fillId="2" borderId="30" xfId="0" applyFont="1" applyFill="1" applyBorder="1" applyAlignment="1" applyProtection="1">
      <alignment horizontal="center" vertical="top" wrapText="1"/>
    </xf>
    <xf numFmtId="0" fontId="17" fillId="2" borderId="7" xfId="0" applyFont="1" applyFill="1" applyBorder="1" applyAlignment="1" applyProtection="1">
      <alignment horizontal="center" vertical="top" wrapText="1"/>
    </xf>
    <xf numFmtId="0" fontId="16" fillId="2" borderId="7" xfId="0" applyFont="1" applyFill="1" applyBorder="1" applyAlignment="1" applyProtection="1">
      <alignment horizontal="center" vertical="top" wrapText="1"/>
    </xf>
    <xf numFmtId="14" fontId="16" fillId="2" borderId="7" xfId="0" applyNumberFormat="1" applyFont="1" applyFill="1" applyBorder="1" applyAlignment="1" applyProtection="1">
      <alignment horizontal="center" vertical="top" wrapText="1"/>
    </xf>
    <xf numFmtId="0" fontId="4" fillId="0" borderId="7" xfId="0" quotePrefix="1" applyFont="1" applyBorder="1" applyAlignment="1" applyProtection="1">
      <alignment horizontal="center" vertical="top" wrapText="1"/>
    </xf>
    <xf numFmtId="9" fontId="4" fillId="2" borderId="7" xfId="0" applyNumberFormat="1" applyFont="1" applyFill="1" applyBorder="1" applyAlignment="1" applyProtection="1">
      <alignment horizontal="center" vertical="top" wrapText="1"/>
    </xf>
    <xf numFmtId="9" fontId="4" fillId="0" borderId="29" xfId="0" applyNumberFormat="1" applyFont="1" applyFill="1" applyBorder="1" applyAlignment="1" applyProtection="1">
      <alignment horizontal="center" vertical="top" wrapText="1"/>
    </xf>
    <xf numFmtId="14" fontId="4" fillId="0" borderId="30" xfId="0" applyNumberFormat="1" applyFont="1" applyFill="1" applyBorder="1" applyAlignment="1" applyProtection="1">
      <alignment horizontal="center" vertical="top" wrapText="1"/>
    </xf>
    <xf numFmtId="9" fontId="4" fillId="0" borderId="30" xfId="0" applyNumberFormat="1" applyFont="1" applyFill="1" applyBorder="1" applyAlignment="1" applyProtection="1">
      <alignment horizontal="center" vertical="top" wrapText="1"/>
    </xf>
    <xf numFmtId="0" fontId="10" fillId="2" borderId="7" xfId="7" applyFont="1" applyFill="1" applyBorder="1" applyAlignment="1" applyProtection="1">
      <alignment horizontal="center" vertical="top" wrapText="1"/>
    </xf>
    <xf numFmtId="14" fontId="10" fillId="0" borderId="7" xfId="7" applyNumberFormat="1" applyFont="1" applyFill="1" applyBorder="1" applyAlignment="1" applyProtection="1">
      <alignment horizontal="center" vertical="top" wrapText="1"/>
    </xf>
    <xf numFmtId="0" fontId="18" fillId="0" borderId="7" xfId="0" applyFont="1" applyFill="1" applyBorder="1" applyAlignment="1" applyProtection="1">
      <alignment horizontal="center" vertical="top" wrapText="1"/>
    </xf>
    <xf numFmtId="0" fontId="18" fillId="2" borderId="7" xfId="0" applyFont="1" applyFill="1" applyBorder="1" applyAlignment="1" applyProtection="1">
      <alignment horizontal="center" vertical="top" wrapText="1"/>
    </xf>
    <xf numFmtId="0" fontId="15" fillId="0" borderId="1" xfId="0" applyFont="1" applyFill="1" applyBorder="1" applyAlignment="1" applyProtection="1">
      <alignment horizontal="center" vertical="top" wrapText="1"/>
    </xf>
    <xf numFmtId="0" fontId="15" fillId="2" borderId="1" xfId="0" applyFont="1" applyFill="1" applyBorder="1" applyAlignment="1" applyProtection="1">
      <alignment horizontal="center" vertical="top" wrapText="1"/>
    </xf>
    <xf numFmtId="14" fontId="15" fillId="0" borderId="1" xfId="0" applyNumberFormat="1" applyFont="1" applyFill="1" applyBorder="1" applyAlignment="1" applyProtection="1">
      <alignment horizontal="center" vertical="top" wrapText="1"/>
    </xf>
    <xf numFmtId="1" fontId="15" fillId="0" borderId="1" xfId="0" applyNumberFormat="1" applyFont="1" applyFill="1" applyBorder="1" applyAlignment="1" applyProtection="1">
      <alignment horizontal="center" vertical="top" wrapText="1"/>
    </xf>
    <xf numFmtId="0" fontId="15" fillId="0" borderId="7" xfId="0" applyFont="1" applyFill="1" applyBorder="1" applyAlignment="1" applyProtection="1">
      <alignment horizontal="center" vertical="top" wrapText="1"/>
    </xf>
    <xf numFmtId="0" fontId="11" fillId="0" borderId="31" xfId="0" applyFont="1" applyFill="1" applyBorder="1" applyAlignment="1" applyProtection="1">
      <alignment horizontal="center" vertical="top" wrapText="1"/>
    </xf>
    <xf numFmtId="0" fontId="21" fillId="0" borderId="7" xfId="0" applyFont="1" applyFill="1" applyBorder="1" applyAlignment="1" applyProtection="1">
      <alignment horizontal="center" vertical="top" wrapText="1"/>
    </xf>
    <xf numFmtId="0" fontId="17" fillId="0" borderId="7" xfId="0" applyFont="1" applyFill="1" applyBorder="1" applyAlignment="1" applyProtection="1">
      <alignment horizontal="center" vertical="top" wrapText="1"/>
    </xf>
    <xf numFmtId="0" fontId="17" fillId="0" borderId="7" xfId="0" applyFont="1" applyBorder="1" applyAlignment="1" applyProtection="1">
      <alignment horizontal="center" vertical="top" wrapText="1"/>
    </xf>
    <xf numFmtId="0" fontId="4" fillId="0" borderId="7" xfId="0" applyFont="1" applyBorder="1" applyAlignment="1" applyProtection="1">
      <alignment horizontal="center" vertical="top" wrapText="1"/>
    </xf>
    <xf numFmtId="14" fontId="17" fillId="0" borderId="7" xfId="0" applyNumberFormat="1" applyFont="1" applyBorder="1" applyAlignment="1" applyProtection="1">
      <alignment horizontal="center" vertical="top" wrapText="1"/>
    </xf>
    <xf numFmtId="9" fontId="16" fillId="0" borderId="7" xfId="0" applyNumberFormat="1" applyFont="1" applyBorder="1" applyAlignment="1" applyProtection="1">
      <alignment horizontal="center" vertical="top" wrapText="1"/>
    </xf>
    <xf numFmtId="0" fontId="16" fillId="0" borderId="7" xfId="0" applyFont="1" applyBorder="1" applyAlignment="1" applyProtection="1">
      <alignment horizontal="center" vertical="top" wrapText="1"/>
    </xf>
    <xf numFmtId="9" fontId="4" fillId="0" borderId="7" xfId="0" applyNumberFormat="1" applyFont="1" applyBorder="1" applyAlignment="1" applyProtection="1">
      <alignment horizontal="center" vertical="top" wrapText="1"/>
    </xf>
    <xf numFmtId="0" fontId="17" fillId="0" borderId="33" xfId="0" applyFont="1" applyBorder="1" applyAlignment="1" applyProtection="1">
      <alignment horizontal="center" vertical="top" wrapText="1"/>
    </xf>
    <xf numFmtId="9" fontId="16" fillId="0" borderId="33" xfId="0" applyNumberFormat="1" applyFont="1" applyBorder="1" applyAlignment="1" applyProtection="1">
      <alignment horizontal="center" vertical="top" wrapText="1"/>
    </xf>
    <xf numFmtId="0" fontId="16" fillId="0" borderId="33" xfId="0" applyFont="1" applyBorder="1" applyAlignment="1" applyProtection="1">
      <alignment horizontal="center" vertical="top" wrapText="1"/>
    </xf>
    <xf numFmtId="9" fontId="4" fillId="0" borderId="33" xfId="0" applyNumberFormat="1" applyFont="1" applyBorder="1" applyAlignment="1" applyProtection="1">
      <alignment horizontal="center" vertical="top" wrapText="1"/>
    </xf>
    <xf numFmtId="0" fontId="10" fillId="0" borderId="0" xfId="0" applyFont="1" applyAlignment="1" applyProtection="1">
      <alignment wrapText="1"/>
      <protection locked="0"/>
    </xf>
    <xf numFmtId="0" fontId="10" fillId="2" borderId="0" xfId="0" applyFont="1" applyFill="1" applyBorder="1" applyAlignment="1" applyProtection="1">
      <alignment wrapText="1"/>
      <protection locked="0"/>
    </xf>
    <xf numFmtId="0" fontId="4" fillId="5" borderId="1" xfId="0" applyFont="1" applyFill="1" applyBorder="1" applyAlignment="1" applyProtection="1">
      <alignment horizontal="center" vertical="top" wrapText="1"/>
      <protection locked="0"/>
    </xf>
    <xf numFmtId="0" fontId="23" fillId="0" borderId="0" xfId="0" applyFont="1" applyAlignment="1" applyProtection="1">
      <alignment wrapText="1"/>
      <protection locked="0"/>
    </xf>
    <xf numFmtId="0" fontId="23" fillId="2" borderId="0" xfId="0" applyFont="1" applyFill="1" applyBorder="1" applyAlignment="1" applyProtection="1">
      <alignment wrapText="1"/>
      <protection locked="0"/>
    </xf>
    <xf numFmtId="0" fontId="4" fillId="0" borderId="0" xfId="0" applyFont="1" applyFill="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0" xfId="0" applyFont="1" applyFill="1" applyBorder="1" applyAlignment="1" applyProtection="1">
      <alignment wrapText="1"/>
      <protection locked="0"/>
    </xf>
    <xf numFmtId="0" fontId="4" fillId="0" borderId="0" xfId="0" applyFont="1" applyAlignment="1" applyProtection="1">
      <alignment wrapText="1"/>
      <protection locked="0"/>
    </xf>
    <xf numFmtId="0" fontId="4" fillId="0" borderId="7"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4" fillId="9" borderId="0" xfId="0" applyFont="1" applyFill="1" applyAlignment="1" applyProtection="1">
      <alignment vertical="center" wrapText="1"/>
      <protection locked="0"/>
    </xf>
    <xf numFmtId="0" fontId="4" fillId="9" borderId="0" xfId="0" applyFont="1" applyFill="1" applyAlignment="1" applyProtection="1">
      <alignment horizontal="left" vertical="center" wrapText="1"/>
      <protection locked="0"/>
    </xf>
    <xf numFmtId="0" fontId="4" fillId="0" borderId="0" xfId="0" applyFont="1" applyAlignment="1" applyProtection="1">
      <alignment vertical="center" wrapText="1"/>
      <protection locked="0"/>
    </xf>
    <xf numFmtId="0" fontId="4" fillId="0" borderId="0" xfId="0" applyFont="1" applyAlignment="1" applyProtection="1">
      <alignment horizontal="left" vertical="center" wrapText="1"/>
      <protection locked="0"/>
    </xf>
    <xf numFmtId="0" fontId="4" fillId="0" borderId="7" xfId="0" applyFont="1" applyBorder="1" applyAlignment="1" applyProtection="1">
      <alignment horizontal="center" vertical="center" wrapText="1"/>
      <protection locked="0"/>
    </xf>
    <xf numFmtId="0" fontId="10" fillId="0" borderId="0" xfId="0" applyFont="1" applyBorder="1" applyAlignment="1" applyProtection="1">
      <alignment wrapText="1"/>
      <protection locked="0"/>
    </xf>
    <xf numFmtId="0" fontId="10" fillId="0" borderId="0" xfId="7" applyFont="1" applyFill="1" applyAlignment="1" applyProtection="1">
      <alignment wrapText="1"/>
      <protection locked="0"/>
    </xf>
    <xf numFmtId="0" fontId="10" fillId="2" borderId="0" xfId="7" applyFont="1" applyFill="1" applyBorder="1" applyAlignment="1" applyProtection="1">
      <alignment wrapText="1"/>
      <protection locked="0"/>
    </xf>
    <xf numFmtId="0" fontId="10" fillId="2" borderId="0" xfId="0"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0" fillId="0" borderId="0" xfId="0" applyAlignment="1" applyProtection="1">
      <alignment wrapText="1"/>
      <protection locked="0"/>
    </xf>
    <xf numFmtId="10" fontId="4" fillId="0" borderId="7" xfId="0" applyNumberFormat="1" applyFont="1" applyBorder="1" applyAlignment="1" applyProtection="1">
      <alignment horizontal="center" vertical="top" wrapText="1"/>
      <protection locked="0"/>
    </xf>
    <xf numFmtId="0" fontId="10" fillId="2" borderId="0" xfId="0" applyFont="1" applyFill="1" applyAlignment="1" applyProtection="1">
      <alignment wrapText="1"/>
      <protection locked="0"/>
    </xf>
    <xf numFmtId="0" fontId="10" fillId="2" borderId="0" xfId="0" applyFont="1" applyFill="1" applyBorder="1" applyAlignment="1" applyProtection="1">
      <alignment horizontal="center" vertical="top" wrapText="1"/>
      <protection locked="0"/>
    </xf>
    <xf numFmtId="1" fontId="10" fillId="0" borderId="0" xfId="0" applyNumberFormat="1" applyFont="1" applyBorder="1" applyAlignment="1" applyProtection="1">
      <alignment horizontal="center" vertical="top" wrapText="1"/>
      <protection locked="0"/>
    </xf>
    <xf numFmtId="14" fontId="10" fillId="0" borderId="0" xfId="0" applyNumberFormat="1" applyFont="1" applyBorder="1" applyAlignment="1" applyProtection="1">
      <alignment horizontal="center" vertical="top" wrapText="1"/>
      <protection locked="0"/>
    </xf>
    <xf numFmtId="9" fontId="10" fillId="0" borderId="0" xfId="0" applyNumberFormat="1" applyFont="1" applyBorder="1" applyAlignment="1" applyProtection="1">
      <alignment horizontal="center" vertical="top" wrapText="1"/>
      <protection locked="0"/>
    </xf>
    <xf numFmtId="0" fontId="25" fillId="2" borderId="0" xfId="0" applyFont="1" applyFill="1" applyBorder="1" applyAlignment="1" applyProtection="1">
      <alignment wrapText="1"/>
      <protection locked="0"/>
    </xf>
    <xf numFmtId="0" fontId="23" fillId="2" borderId="0" xfId="0" applyFont="1" applyFill="1" applyAlignment="1" applyProtection="1">
      <alignment wrapText="1"/>
      <protection locked="0"/>
    </xf>
    <xf numFmtId="0" fontId="4" fillId="2" borderId="0" xfId="0" applyFont="1" applyFill="1" applyAlignment="1" applyProtection="1">
      <alignment vertical="center" wrapText="1"/>
      <protection locked="0"/>
    </xf>
    <xf numFmtId="0" fontId="4" fillId="2" borderId="0" xfId="0" applyFont="1" applyFill="1" applyAlignment="1" applyProtection="1">
      <alignment wrapText="1"/>
      <protection locked="0"/>
    </xf>
    <xf numFmtId="0" fontId="4" fillId="2" borderId="0" xfId="0" applyFont="1" applyFill="1" applyAlignment="1" applyProtection="1">
      <alignment horizontal="center" vertical="center" wrapText="1"/>
      <protection locked="0"/>
    </xf>
    <xf numFmtId="0" fontId="4" fillId="2" borderId="0" xfId="0" applyFont="1" applyFill="1" applyAlignment="1" applyProtection="1">
      <alignment horizontal="left" vertical="center" wrapText="1"/>
      <protection locked="0"/>
    </xf>
    <xf numFmtId="0" fontId="4" fillId="2" borderId="7" xfId="0" applyFont="1" applyFill="1" applyBorder="1" applyAlignment="1" applyProtection="1">
      <alignment horizontal="center" vertical="center" wrapText="1"/>
      <protection locked="0"/>
    </xf>
    <xf numFmtId="0" fontId="0" fillId="2" borderId="0" xfId="0" applyFill="1" applyAlignment="1" applyProtection="1">
      <alignment wrapText="1"/>
      <protection locked="0"/>
    </xf>
    <xf numFmtId="0" fontId="28" fillId="0" borderId="7" xfId="7" applyFont="1" applyFill="1" applyBorder="1" applyAlignment="1" applyProtection="1">
      <alignment horizontal="center" vertical="top" wrapText="1"/>
    </xf>
    <xf numFmtId="0" fontId="10" fillId="0" borderId="7" xfId="7" applyFont="1" applyFill="1" applyBorder="1" applyAlignment="1" applyProtection="1">
      <alignment wrapText="1"/>
    </xf>
    <xf numFmtId="1" fontId="4" fillId="0" borderId="30" xfId="0" applyNumberFormat="1" applyFont="1" applyFill="1" applyBorder="1" applyAlignment="1" applyProtection="1">
      <alignment horizontal="center" vertical="top" wrapText="1"/>
    </xf>
    <xf numFmtId="9" fontId="18" fillId="0" borderId="7" xfId="1" applyNumberFormat="1" applyFont="1" applyFill="1" applyBorder="1" applyAlignment="1" applyProtection="1">
      <alignment horizontal="center" vertical="top" wrapText="1"/>
    </xf>
    <xf numFmtId="9" fontId="4" fillId="0" borderId="7" xfId="1" applyFont="1" applyFill="1" applyBorder="1" applyAlignment="1" applyProtection="1">
      <alignment horizontal="center" vertical="center" wrapText="1"/>
    </xf>
    <xf numFmtId="9" fontId="14" fillId="12" borderId="32" xfId="1" applyFont="1" applyFill="1" applyBorder="1" applyAlignment="1" applyProtection="1">
      <alignment horizontal="center" vertical="top" wrapText="1"/>
      <protection locked="0"/>
    </xf>
    <xf numFmtId="9" fontId="10" fillId="0" borderId="0" xfId="1" applyFont="1" applyBorder="1" applyAlignment="1" applyProtection="1">
      <alignment horizontal="center" vertical="top" wrapText="1"/>
      <protection locked="0"/>
    </xf>
    <xf numFmtId="0" fontId="11" fillId="2" borderId="1" xfId="4" applyFont="1" applyFill="1" applyBorder="1" applyAlignment="1" applyProtection="1">
      <alignment horizontal="left" vertical="top" wrapText="1"/>
      <protection locked="0"/>
    </xf>
    <xf numFmtId="0" fontId="4" fillId="0" borderId="7" xfId="0" applyFont="1" applyBorder="1" applyAlignment="1" applyProtection="1">
      <alignment wrapText="1"/>
      <protection locked="0"/>
    </xf>
    <xf numFmtId="0" fontId="10" fillId="0" borderId="0" xfId="0" applyFont="1" applyAlignment="1" applyProtection="1">
      <alignment horizontal="center" vertical="top" wrapText="1"/>
      <protection locked="0"/>
    </xf>
    <xf numFmtId="9" fontId="10" fillId="0" borderId="0" xfId="1" applyFont="1" applyBorder="1" applyAlignment="1" applyProtection="1">
      <alignment wrapText="1"/>
    </xf>
    <xf numFmtId="0" fontId="11" fillId="2" borderId="0" xfId="4" applyFont="1" applyFill="1" applyAlignment="1" applyProtection="1">
      <alignment vertical="center" wrapText="1"/>
      <protection locked="0"/>
    </xf>
    <xf numFmtId="9" fontId="10" fillId="0" borderId="0" xfId="1" applyFont="1" applyAlignment="1" applyProtection="1">
      <alignment wrapText="1"/>
    </xf>
    <xf numFmtId="0" fontId="5" fillId="0" borderId="0" xfId="0" applyFont="1" applyAlignment="1" applyProtection="1">
      <alignment horizontal="center" vertical="top" wrapText="1"/>
      <protection locked="0"/>
    </xf>
    <xf numFmtId="9" fontId="23" fillId="0" borderId="0" xfId="1" applyFont="1" applyAlignment="1" applyProtection="1">
      <alignment wrapText="1"/>
    </xf>
    <xf numFmtId="0" fontId="4" fillId="0" borderId="30" xfId="0" applyFont="1" applyBorder="1" applyAlignment="1" applyProtection="1">
      <alignment horizontal="center" vertical="top" wrapText="1"/>
      <protection locked="0"/>
    </xf>
    <xf numFmtId="0" fontId="4" fillId="0" borderId="0" xfId="0" applyFont="1" applyAlignment="1" applyProtection="1">
      <alignment horizontal="center" vertical="top" wrapText="1"/>
      <protection locked="0"/>
    </xf>
    <xf numFmtId="0" fontId="4" fillId="0" borderId="7" xfId="0" applyFont="1" applyBorder="1" applyAlignment="1" applyProtection="1">
      <alignment vertical="center" wrapText="1"/>
      <protection locked="0"/>
    </xf>
    <xf numFmtId="9" fontId="4" fillId="0" borderId="7" xfId="0" applyNumberFormat="1" applyFont="1" applyBorder="1" applyAlignment="1" applyProtection="1">
      <alignment horizontal="center" vertical="center" wrapText="1"/>
      <protection locked="0"/>
    </xf>
    <xf numFmtId="0" fontId="4" fillId="0" borderId="25" xfId="0" applyFont="1" applyBorder="1" applyAlignment="1" applyProtection="1">
      <alignment vertical="center" wrapText="1"/>
      <protection locked="0"/>
    </xf>
    <xf numFmtId="0" fontId="15" fillId="0" borderId="7" xfId="0" applyFont="1" applyBorder="1" applyAlignment="1" applyProtection="1">
      <alignment horizontal="center" vertical="top" wrapText="1"/>
      <protection locked="0"/>
    </xf>
    <xf numFmtId="0" fontId="15" fillId="0" borderId="0" xfId="0" applyFont="1" applyAlignment="1" applyProtection="1">
      <alignment horizontal="center" vertical="center" wrapText="1"/>
      <protection locked="0"/>
    </xf>
    <xf numFmtId="0" fontId="30" fillId="14" borderId="18" xfId="3" applyFont="1" applyFill="1" applyBorder="1" applyAlignment="1">
      <alignment horizontal="center" vertical="center" wrapText="1"/>
    </xf>
    <xf numFmtId="0" fontId="31" fillId="0" borderId="1" xfId="3" applyFont="1" applyBorder="1" applyAlignment="1">
      <alignment horizontal="center" vertical="center"/>
    </xf>
    <xf numFmtId="0" fontId="0" fillId="0" borderId="0" xfId="0" applyAlignment="1">
      <alignment horizontal="center"/>
    </xf>
    <xf numFmtId="0" fontId="31" fillId="0" borderId="1" xfId="3" applyFont="1" applyBorder="1" applyAlignment="1">
      <alignment vertical="center" wrapText="1"/>
    </xf>
    <xf numFmtId="0" fontId="30" fillId="14" borderId="1" xfId="3" applyFont="1" applyFill="1" applyBorder="1" applyAlignment="1">
      <alignment horizontal="center" vertical="center" wrapText="1"/>
    </xf>
    <xf numFmtId="9" fontId="10" fillId="0" borderId="0" xfId="1" applyFont="1" applyAlignment="1" applyProtection="1">
      <alignment horizontal="center" vertical="top" wrapText="1"/>
      <protection locked="0"/>
    </xf>
    <xf numFmtId="9" fontId="11" fillId="2" borderId="0" xfId="1" applyFont="1" applyFill="1" applyBorder="1" applyAlignment="1" applyProtection="1">
      <alignment vertical="center" wrapText="1"/>
      <protection locked="0"/>
    </xf>
    <xf numFmtId="9" fontId="10" fillId="0" borderId="0" xfId="1" applyFont="1" applyAlignment="1" applyProtection="1">
      <alignment wrapText="1"/>
      <protection locked="0"/>
    </xf>
    <xf numFmtId="9" fontId="4" fillId="0" borderId="7" xfId="1" applyFont="1" applyBorder="1" applyAlignment="1" applyProtection="1">
      <alignment horizontal="center" vertical="top" wrapText="1"/>
      <protection locked="0"/>
    </xf>
    <xf numFmtId="9" fontId="4" fillId="0" borderId="29" xfId="1" applyFont="1" applyBorder="1" applyAlignment="1" applyProtection="1">
      <alignment horizontal="center" vertical="top" wrapText="1"/>
      <protection locked="0"/>
    </xf>
    <xf numFmtId="9" fontId="15" fillId="0" borderId="7" xfId="1" applyFont="1" applyBorder="1" applyAlignment="1" applyProtection="1">
      <alignment horizontal="center" vertical="top" wrapText="1"/>
      <protection locked="0"/>
    </xf>
    <xf numFmtId="9" fontId="4" fillId="0" borderId="33" xfId="1" applyFont="1" applyBorder="1" applyAlignment="1" applyProtection="1">
      <alignment horizontal="center" vertical="top" wrapText="1"/>
      <protection locked="0"/>
    </xf>
    <xf numFmtId="9" fontId="10" fillId="2" borderId="0" xfId="1" applyFont="1" applyFill="1" applyBorder="1" applyAlignment="1" applyProtection="1">
      <alignment wrapText="1"/>
      <protection locked="0"/>
    </xf>
    <xf numFmtId="9" fontId="5" fillId="0" borderId="0" xfId="1" applyFont="1" applyAlignment="1" applyProtection="1">
      <alignment horizontal="center" vertical="top" wrapText="1"/>
      <protection locked="0"/>
    </xf>
    <xf numFmtId="9" fontId="23" fillId="2" borderId="0" xfId="1" applyFont="1" applyFill="1" applyBorder="1" applyAlignment="1" applyProtection="1">
      <alignment wrapText="1"/>
      <protection locked="0"/>
    </xf>
    <xf numFmtId="9" fontId="4" fillId="0" borderId="30" xfId="1" applyFont="1" applyBorder="1" applyAlignment="1" applyProtection="1">
      <alignment horizontal="center" vertical="top" wrapText="1"/>
      <protection locked="0"/>
    </xf>
    <xf numFmtId="9" fontId="10" fillId="0" borderId="7" xfId="1" applyFont="1" applyFill="1" applyBorder="1" applyAlignment="1" applyProtection="1">
      <alignment horizontal="center" vertical="top" wrapText="1"/>
      <protection locked="0"/>
    </xf>
    <xf numFmtId="0" fontId="4" fillId="2" borderId="0" xfId="0" applyFont="1" applyFill="1" applyBorder="1" applyAlignment="1" applyProtection="1">
      <alignment horizontal="left" vertical="center" wrapText="1"/>
      <protection locked="0"/>
    </xf>
    <xf numFmtId="0" fontId="4" fillId="2" borderId="29" xfId="0" applyFont="1" applyFill="1" applyBorder="1" applyAlignment="1" applyProtection="1">
      <alignment horizontal="center" vertical="center" wrapText="1"/>
      <protection locked="0"/>
    </xf>
    <xf numFmtId="9" fontId="14" fillId="11" borderId="4" xfId="1" applyFont="1" applyFill="1" applyBorder="1" applyAlignment="1" applyProtection="1">
      <alignment vertical="top" wrapText="1"/>
      <protection locked="0"/>
    </xf>
    <xf numFmtId="0" fontId="14" fillId="11" borderId="4" xfId="0" applyFont="1" applyFill="1" applyBorder="1" applyAlignment="1" applyProtection="1">
      <alignment vertical="top" wrapText="1"/>
      <protection locked="0"/>
    </xf>
    <xf numFmtId="0" fontId="14" fillId="11" borderId="2" xfId="0" applyFont="1" applyFill="1" applyBorder="1" applyAlignment="1" applyProtection="1">
      <alignment vertical="top" wrapText="1"/>
      <protection locked="0"/>
    </xf>
    <xf numFmtId="0" fontId="23" fillId="2" borderId="0" xfId="0" applyFont="1" applyFill="1" applyBorder="1" applyAlignment="1" applyProtection="1">
      <alignment wrapText="1"/>
    </xf>
    <xf numFmtId="9" fontId="14" fillId="11" borderId="3" xfId="1" applyFont="1" applyFill="1" applyBorder="1" applyAlignment="1" applyProtection="1">
      <alignment vertical="top" wrapText="1"/>
    </xf>
    <xf numFmtId="9" fontId="14" fillId="11" borderId="4" xfId="1" applyFont="1" applyFill="1" applyBorder="1" applyAlignment="1" applyProtection="1">
      <alignment vertical="top" wrapText="1"/>
    </xf>
    <xf numFmtId="0" fontId="14" fillId="11" borderId="4" xfId="0" applyFont="1" applyFill="1" applyBorder="1" applyAlignment="1" applyProtection="1">
      <alignment vertical="top" wrapText="1"/>
    </xf>
    <xf numFmtId="0" fontId="14" fillId="11" borderId="1" xfId="0" applyFont="1" applyFill="1" applyBorder="1" applyAlignment="1" applyProtection="1">
      <alignment horizontal="center" vertical="top" wrapText="1"/>
    </xf>
    <xf numFmtId="0" fontId="14" fillId="10" borderId="32" xfId="0" applyFont="1" applyFill="1" applyBorder="1" applyAlignment="1" applyProtection="1">
      <alignment horizontal="center" vertical="top" wrapText="1"/>
    </xf>
    <xf numFmtId="0" fontId="14" fillId="11" borderId="32" xfId="0" applyFont="1" applyFill="1" applyBorder="1" applyAlignment="1" applyProtection="1">
      <alignment horizontal="center" vertical="top" wrapText="1"/>
    </xf>
    <xf numFmtId="0" fontId="14" fillId="11" borderId="6" xfId="0" applyFont="1" applyFill="1" applyBorder="1" applyAlignment="1" applyProtection="1">
      <alignment horizontal="center" vertical="top" wrapText="1"/>
    </xf>
    <xf numFmtId="1" fontId="14" fillId="11" borderId="6" xfId="0" applyNumberFormat="1" applyFont="1" applyFill="1" applyBorder="1" applyAlignment="1" applyProtection="1">
      <alignment horizontal="center" vertical="top" wrapText="1"/>
    </xf>
    <xf numFmtId="14" fontId="14" fillId="11" borderId="32" xfId="0" applyNumberFormat="1" applyFont="1" applyFill="1" applyBorder="1" applyAlignment="1" applyProtection="1">
      <alignment horizontal="center" vertical="top" wrapText="1"/>
    </xf>
    <xf numFmtId="9" fontId="14" fillId="13" borderId="32" xfId="0" applyNumberFormat="1" applyFont="1" applyFill="1" applyBorder="1" applyAlignment="1" applyProtection="1">
      <alignment horizontal="center" vertical="top" wrapText="1"/>
    </xf>
    <xf numFmtId="0" fontId="14" fillId="13" borderId="32" xfId="0" applyFont="1" applyFill="1" applyBorder="1" applyAlignment="1" applyProtection="1">
      <alignment horizontal="center" vertical="top" wrapText="1"/>
    </xf>
    <xf numFmtId="9" fontId="14" fillId="12" borderId="32" xfId="1" applyFont="1" applyFill="1" applyBorder="1" applyAlignment="1" applyProtection="1">
      <alignment horizontal="center" vertical="top" wrapText="1"/>
    </xf>
    <xf numFmtId="0" fontId="14" fillId="12" borderId="32" xfId="0" applyFont="1" applyFill="1" applyBorder="1" applyAlignment="1" applyProtection="1">
      <alignment horizontal="center" vertical="top" wrapText="1"/>
    </xf>
    <xf numFmtId="0" fontId="12" fillId="0" borderId="7" xfId="0" applyFont="1" applyBorder="1" applyAlignment="1" applyProtection="1">
      <alignment horizontal="center" vertical="top" wrapText="1"/>
    </xf>
    <xf numFmtId="9" fontId="4" fillId="0" borderId="7" xfId="1" applyFont="1" applyBorder="1" applyAlignment="1" applyProtection="1">
      <alignment horizontal="center" vertical="top" wrapText="1"/>
    </xf>
    <xf numFmtId="0" fontId="4" fillId="0" borderId="29" xfId="0" applyFont="1" applyBorder="1" applyAlignment="1" applyProtection="1">
      <alignment horizontal="center" vertical="top" wrapText="1"/>
    </xf>
    <xf numFmtId="0" fontId="4" fillId="0" borderId="30" xfId="0" applyFont="1" applyBorder="1" applyAlignment="1" applyProtection="1">
      <alignment horizontal="center" vertical="top" wrapText="1"/>
    </xf>
    <xf numFmtId="9" fontId="12" fillId="0" borderId="7" xfId="1" applyFont="1" applyFill="1" applyBorder="1" applyAlignment="1" applyProtection="1">
      <alignment horizontal="center" vertical="top" wrapText="1"/>
    </xf>
    <xf numFmtId="9" fontId="4" fillId="0" borderId="29" xfId="1" applyFont="1" applyFill="1" applyBorder="1" applyAlignment="1" applyProtection="1">
      <alignment horizontal="center" vertical="top" wrapText="1"/>
    </xf>
    <xf numFmtId="9" fontId="4" fillId="0" borderId="30" xfId="1" applyFont="1" applyFill="1" applyBorder="1" applyAlignment="1" applyProtection="1">
      <alignment horizontal="center" vertical="top" wrapText="1"/>
    </xf>
    <xf numFmtId="0" fontId="27" fillId="0" borderId="7" xfId="0" applyFont="1" applyBorder="1" applyAlignment="1" applyProtection="1">
      <alignment horizontal="center" vertical="top" wrapText="1"/>
    </xf>
    <xf numFmtId="0" fontId="29" fillId="0" borderId="0" xfId="0" applyFont="1" applyAlignment="1" applyProtection="1">
      <alignment vertical="top" wrapText="1"/>
    </xf>
    <xf numFmtId="0" fontId="4" fillId="0" borderId="29" xfId="0" applyFont="1" applyBorder="1" applyAlignment="1" applyProtection="1">
      <alignment horizontal="center" vertical="center" wrapText="1"/>
    </xf>
    <xf numFmtId="9" fontId="4" fillId="0" borderId="29" xfId="1" applyFont="1" applyBorder="1" applyAlignment="1" applyProtection="1">
      <alignment horizontal="center" vertical="top" wrapText="1"/>
    </xf>
    <xf numFmtId="0" fontId="4" fillId="0" borderId="29" xfId="0" applyFont="1" applyBorder="1" applyAlignment="1" applyProtection="1">
      <alignment horizontal="left" vertical="top" wrapText="1"/>
    </xf>
    <xf numFmtId="14" fontId="4" fillId="0" borderId="7" xfId="0" applyNumberFormat="1" applyFont="1" applyBorder="1" applyAlignment="1" applyProtection="1">
      <alignment horizontal="center" vertical="top" wrapText="1"/>
    </xf>
    <xf numFmtId="0" fontId="4" fillId="0" borderId="28" xfId="0" applyFont="1" applyBorder="1" applyAlignment="1" applyProtection="1">
      <alignment horizontal="center" vertical="top" wrapText="1"/>
    </xf>
    <xf numFmtId="0" fontId="4" fillId="0" borderId="7" xfId="0" applyFont="1" applyBorder="1" applyAlignment="1" applyProtection="1">
      <alignment horizontal="left" vertical="top" wrapText="1"/>
    </xf>
    <xf numFmtId="0" fontId="4" fillId="0" borderId="29" xfId="0" applyFont="1" applyBorder="1" applyAlignment="1" applyProtection="1">
      <alignment vertical="center" wrapText="1"/>
    </xf>
    <xf numFmtId="0" fontId="4" fillId="0" borderId="30" xfId="0" applyFont="1" applyBorder="1" applyAlignment="1" applyProtection="1">
      <alignment vertical="center" wrapText="1"/>
    </xf>
    <xf numFmtId="9" fontId="15" fillId="0" borderId="7" xfId="1" applyFont="1" applyBorder="1" applyAlignment="1" applyProtection="1">
      <alignment horizontal="center" vertical="top" wrapText="1"/>
    </xf>
    <xf numFmtId="0" fontId="26" fillId="0" borderId="7" xfId="0" applyFont="1" applyBorder="1" applyAlignment="1" applyProtection="1">
      <alignment horizontal="center" vertical="top" wrapText="1"/>
    </xf>
    <xf numFmtId="1" fontId="18" fillId="0" borderId="7" xfId="0" applyNumberFormat="1" applyFont="1" applyBorder="1" applyAlignment="1" applyProtection="1">
      <alignment horizontal="center" vertical="top" wrapText="1"/>
    </xf>
    <xf numFmtId="9" fontId="18" fillId="0" borderId="7" xfId="0" applyNumberFormat="1" applyFont="1" applyBorder="1" applyAlignment="1" applyProtection="1">
      <alignment horizontal="center" vertical="top" wrapText="1"/>
    </xf>
    <xf numFmtId="0" fontId="15" fillId="0" borderId="7" xfId="0" applyFont="1" applyBorder="1" applyAlignment="1" applyProtection="1">
      <alignment horizontal="center" vertical="top" wrapText="1"/>
    </xf>
    <xf numFmtId="9" fontId="15" fillId="0" borderId="7" xfId="1" applyFont="1" applyFill="1" applyBorder="1" applyAlignment="1" applyProtection="1">
      <alignment horizontal="center" vertical="top" wrapText="1"/>
    </xf>
    <xf numFmtId="1" fontId="4" fillId="0" borderId="7" xfId="0" applyNumberFormat="1" applyFont="1" applyBorder="1" applyAlignment="1" applyProtection="1">
      <alignment horizontal="center" vertical="top" wrapText="1"/>
    </xf>
    <xf numFmtId="0" fontId="26" fillId="0" borderId="29" xfId="0" applyFont="1" applyBorder="1" applyAlignment="1" applyProtection="1">
      <alignment horizontal="center" wrapText="1"/>
    </xf>
    <xf numFmtId="0" fontId="26" fillId="0" borderId="29" xfId="0" applyFont="1" applyBorder="1" applyAlignment="1" applyProtection="1">
      <alignment horizontal="center" vertical="center" wrapText="1"/>
    </xf>
    <xf numFmtId="9" fontId="15" fillId="0" borderId="7" xfId="0" applyNumberFormat="1" applyFont="1" applyBorder="1" applyAlignment="1" applyProtection="1">
      <alignment horizontal="center" vertical="top" wrapText="1"/>
    </xf>
    <xf numFmtId="1" fontId="15" fillId="0" borderId="7" xfId="0" applyNumberFormat="1" applyFont="1" applyBorder="1" applyAlignment="1" applyProtection="1">
      <alignment horizontal="center" vertical="top" wrapText="1"/>
    </xf>
    <xf numFmtId="0" fontId="4" fillId="0" borderId="7" xfId="0" applyFont="1" applyBorder="1" applyAlignment="1" applyProtection="1">
      <alignment horizontal="left" vertical="center" wrapText="1"/>
    </xf>
    <xf numFmtId="0" fontId="10" fillId="0" borderId="0" xfId="0" applyFont="1" applyAlignment="1" applyProtection="1">
      <alignment wrapText="1"/>
    </xf>
    <xf numFmtId="0" fontId="10" fillId="2" borderId="0" xfId="0" applyFont="1" applyFill="1" applyBorder="1" applyAlignment="1" applyProtection="1">
      <alignment wrapText="1"/>
    </xf>
    <xf numFmtId="0" fontId="23" fillId="0" borderId="0" xfId="0" applyFont="1" applyAlignment="1" applyProtection="1">
      <alignment wrapText="1"/>
    </xf>
    <xf numFmtId="1" fontId="4" fillId="0" borderId="7" xfId="0" applyNumberFormat="1" applyFont="1" applyBorder="1" applyAlignment="1" applyProtection="1">
      <alignment horizontal="center" vertical="center" wrapText="1"/>
    </xf>
    <xf numFmtId="0" fontId="4" fillId="0" borderId="7" xfId="0" applyFont="1" applyBorder="1" applyAlignment="1" applyProtection="1">
      <alignment vertical="center" wrapText="1"/>
    </xf>
    <xf numFmtId="9" fontId="4" fillId="0" borderId="7" xfId="0" applyNumberFormat="1" applyFont="1" applyBorder="1" applyAlignment="1" applyProtection="1">
      <alignment horizontal="center" vertical="center" wrapText="1"/>
    </xf>
    <xf numFmtId="9" fontId="4" fillId="0" borderId="7" xfId="1" applyFont="1" applyBorder="1" applyAlignment="1" applyProtection="1">
      <alignment horizontal="center" vertical="center" wrapText="1"/>
    </xf>
    <xf numFmtId="0" fontId="4" fillId="0" borderId="7" xfId="0" applyFont="1" applyBorder="1" applyAlignment="1" applyProtection="1">
      <alignment wrapText="1"/>
    </xf>
    <xf numFmtId="0" fontId="4" fillId="0" borderId="7"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18" fillId="0" borderId="7"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4" fillId="0" borderId="7" xfId="0" applyNumberFormat="1" applyFont="1" applyBorder="1" applyAlignment="1" applyProtection="1">
      <alignment horizontal="center" vertical="center" wrapText="1"/>
    </xf>
    <xf numFmtId="10" fontId="10" fillId="0" borderId="0" xfId="0" applyNumberFormat="1" applyFont="1" applyAlignment="1" applyProtection="1">
      <alignment horizontal="center" vertical="top" wrapText="1"/>
    </xf>
    <xf numFmtId="10" fontId="5" fillId="0" borderId="0" xfId="0" applyNumberFormat="1" applyFont="1" applyAlignment="1" applyProtection="1">
      <alignment horizontal="center" vertical="top" wrapText="1"/>
    </xf>
    <xf numFmtId="10" fontId="14" fillId="12" borderId="32" xfId="0" applyNumberFormat="1" applyFont="1" applyFill="1" applyBorder="1" applyAlignment="1" applyProtection="1">
      <alignment horizontal="center" vertical="top" wrapText="1"/>
    </xf>
    <xf numFmtId="0" fontId="4" fillId="2" borderId="7" xfId="0" applyFont="1" applyFill="1" applyBorder="1" applyAlignment="1" applyProtection="1">
      <alignment horizontal="center" vertical="center" wrapText="1"/>
    </xf>
    <xf numFmtId="0" fontId="26" fillId="15" borderId="7" xfId="0" applyFont="1" applyFill="1" applyBorder="1" applyAlignment="1" applyProtection="1">
      <alignment vertical="top" wrapText="1"/>
      <protection locked="0"/>
    </xf>
    <xf numFmtId="0" fontId="4" fillId="0" borderId="7" xfId="0" applyFont="1" applyBorder="1" applyAlignment="1" applyProtection="1">
      <alignment horizontal="left" vertical="top" wrapText="1"/>
      <protection locked="0"/>
    </xf>
    <xf numFmtId="0" fontId="15" fillId="0" borderId="7" xfId="0" applyFont="1" applyBorder="1" applyAlignment="1" applyProtection="1">
      <alignment horizontal="center" vertical="center" wrapText="1"/>
      <protection locked="0"/>
    </xf>
    <xf numFmtId="0" fontId="4" fillId="0" borderId="7" xfId="0" applyFont="1" applyBorder="1" applyAlignment="1" applyProtection="1">
      <alignment horizontal="left" vertical="center" wrapText="1"/>
      <protection locked="0"/>
    </xf>
    <xf numFmtId="9" fontId="18" fillId="0" borderId="7" xfId="0" applyNumberFormat="1" applyFont="1" applyBorder="1" applyAlignment="1" applyProtection="1">
      <alignment horizontal="center" vertical="top" wrapText="1"/>
      <protection locked="0"/>
    </xf>
    <xf numFmtId="1" fontId="4" fillId="0" borderId="7" xfId="1" applyNumberFormat="1" applyFont="1" applyFill="1" applyBorder="1" applyAlignment="1" applyProtection="1">
      <alignment horizontal="center" vertical="center" wrapText="1"/>
    </xf>
    <xf numFmtId="49" fontId="4" fillId="0" borderId="7" xfId="0" applyNumberFormat="1" applyFont="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xf>
    <xf numFmtId="1" fontId="4" fillId="0" borderId="7" xfId="0" applyNumberFormat="1" applyFont="1" applyFill="1" applyBorder="1" applyAlignment="1" applyProtection="1">
      <alignment horizontal="center" vertical="center" wrapText="1"/>
    </xf>
    <xf numFmtId="0" fontId="10" fillId="0" borderId="7" xfId="7" applyFont="1" applyFill="1" applyBorder="1" applyAlignment="1" applyProtection="1">
      <alignment horizontal="center" vertical="center" wrapText="1"/>
    </xf>
    <xf numFmtId="14" fontId="4" fillId="0" borderId="7" xfId="1" applyNumberFormat="1" applyFont="1" applyFill="1" applyBorder="1" applyAlignment="1" applyProtection="1">
      <alignment horizontal="center" vertical="center" wrapText="1"/>
    </xf>
    <xf numFmtId="9" fontId="4" fillId="0" borderId="7" xfId="1" applyNumberFormat="1" applyFont="1" applyFill="1" applyBorder="1" applyAlignment="1" applyProtection="1">
      <alignment horizontal="center" vertical="center" wrapText="1"/>
    </xf>
    <xf numFmtId="9" fontId="4" fillId="2" borderId="7" xfId="1"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14" fontId="16" fillId="0" borderId="7" xfId="0" applyNumberFormat="1" applyFont="1" applyBorder="1" applyAlignment="1" applyProtection="1">
      <alignment horizontal="center" vertical="center" wrapText="1"/>
    </xf>
    <xf numFmtId="9" fontId="16" fillId="0" borderId="7" xfId="0" applyNumberFormat="1" applyFont="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17" fillId="2" borderId="33" xfId="0" applyFont="1" applyFill="1" applyBorder="1" applyAlignment="1" applyProtection="1">
      <alignment horizontal="center" vertical="center" wrapText="1"/>
    </xf>
    <xf numFmtId="1" fontId="4" fillId="0" borderId="33" xfId="0" applyNumberFormat="1" applyFont="1" applyFill="1" applyBorder="1" applyAlignment="1" applyProtection="1">
      <alignment horizontal="center" vertical="center" wrapText="1"/>
    </xf>
    <xf numFmtId="0" fontId="4" fillId="0" borderId="33" xfId="0" applyFont="1" applyBorder="1" applyAlignment="1" applyProtection="1">
      <alignment horizontal="center" vertical="center" wrapText="1"/>
    </xf>
    <xf numFmtId="14" fontId="16" fillId="0" borderId="33" xfId="0" applyNumberFormat="1" applyFont="1" applyBorder="1" applyAlignment="1" applyProtection="1">
      <alignment horizontal="center" vertical="center" wrapText="1"/>
    </xf>
    <xf numFmtId="9" fontId="16" fillId="0" borderId="33" xfId="0" applyNumberFormat="1" applyFont="1" applyBorder="1" applyAlignment="1" applyProtection="1">
      <alignment horizontal="center" vertical="center" wrapText="1"/>
    </xf>
    <xf numFmtId="0" fontId="16" fillId="0" borderId="33" xfId="0" applyFont="1" applyBorder="1" applyAlignment="1" applyProtection="1">
      <alignment horizontal="center" vertical="center" wrapText="1"/>
    </xf>
    <xf numFmtId="0" fontId="16" fillId="2" borderId="7"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4" fillId="0" borderId="29" xfId="0" applyFont="1" applyBorder="1" applyAlignment="1" applyProtection="1">
      <alignment horizontal="left" vertical="top" wrapText="1"/>
      <protection locked="0"/>
    </xf>
    <xf numFmtId="0" fontId="27" fillId="0" borderId="29" xfId="0" applyFont="1" applyBorder="1" applyAlignment="1" applyProtection="1">
      <alignment vertical="center" wrapText="1"/>
      <protection locked="0"/>
    </xf>
    <xf numFmtId="0" fontId="18" fillId="0" borderId="7" xfId="0" applyFont="1" applyBorder="1" applyAlignment="1" applyProtection="1">
      <alignment horizontal="center" vertical="center" wrapText="1"/>
      <protection locked="0"/>
    </xf>
    <xf numFmtId="0" fontId="27" fillId="0" borderId="7"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27" fillId="0" borderId="25" xfId="0" applyFont="1" applyBorder="1" applyAlignment="1" applyProtection="1">
      <alignment horizontal="center" vertical="center" wrapText="1"/>
      <protection locked="0"/>
    </xf>
    <xf numFmtId="0" fontId="27" fillId="0" borderId="25"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16" borderId="30" xfId="0" applyFont="1" applyFill="1" applyBorder="1" applyAlignment="1" applyProtection="1">
      <alignment horizontal="left" vertical="center" wrapText="1"/>
      <protection locked="0"/>
    </xf>
    <xf numFmtId="0" fontId="27" fillId="0" borderId="7" xfId="0" applyFont="1" applyBorder="1" applyAlignment="1" applyProtection="1">
      <alignment wrapText="1"/>
      <protection locked="0"/>
    </xf>
    <xf numFmtId="0" fontId="27" fillId="0" borderId="25" xfId="0" applyFont="1" applyBorder="1" applyAlignment="1" applyProtection="1">
      <alignment wrapText="1"/>
      <protection locked="0"/>
    </xf>
    <xf numFmtId="0" fontId="27" fillId="0" borderId="7" xfId="0" applyFont="1" applyBorder="1" applyAlignment="1" applyProtection="1">
      <alignment horizontal="left" vertical="top" wrapText="1"/>
      <protection locked="0"/>
    </xf>
    <xf numFmtId="0" fontId="27" fillId="0" borderId="30" xfId="0" applyFont="1" applyBorder="1" applyAlignment="1" applyProtection="1">
      <alignment vertical="center" wrapText="1"/>
      <protection locked="0"/>
    </xf>
    <xf numFmtId="0" fontId="27" fillId="0" borderId="0" xfId="0" applyFont="1" applyAlignment="1" applyProtection="1">
      <alignment horizontal="left" vertical="center" wrapText="1"/>
      <protection locked="0"/>
    </xf>
    <xf numFmtId="0" fontId="26" fillId="0" borderId="7" xfId="0" applyFont="1" applyBorder="1" applyAlignment="1" applyProtection="1">
      <alignment horizontal="center" vertical="top" wrapText="1"/>
      <protection locked="0"/>
    </xf>
    <xf numFmtId="0" fontId="26" fillId="0" borderId="7" xfId="0" applyFont="1" applyFill="1" applyBorder="1" applyAlignment="1" applyProtection="1">
      <alignment wrapText="1"/>
      <protection locked="0"/>
    </xf>
    <xf numFmtId="0" fontId="26" fillId="0" borderId="25" xfId="0" applyFont="1" applyFill="1" applyBorder="1" applyAlignment="1" applyProtection="1">
      <alignment wrapText="1"/>
      <protection locked="0"/>
    </xf>
    <xf numFmtId="0" fontId="32" fillId="0" borderId="25" xfId="0" applyFont="1" applyFill="1" applyBorder="1" applyAlignment="1" applyProtection="1">
      <alignment wrapText="1"/>
      <protection locked="0"/>
    </xf>
    <xf numFmtId="0" fontId="15" fillId="0" borderId="7" xfId="0" applyFont="1" applyFill="1" applyBorder="1" applyAlignment="1" applyProtection="1">
      <alignment horizontal="left" vertical="top" wrapText="1"/>
      <protection locked="0"/>
    </xf>
    <xf numFmtId="0" fontId="15" fillId="0" borderId="7" xfId="0" applyFont="1" applyFill="1" applyBorder="1" applyAlignment="1" applyProtection="1">
      <alignment horizontal="center" vertical="top" wrapText="1"/>
      <protection locked="0"/>
    </xf>
    <xf numFmtId="14" fontId="27" fillId="0" borderId="7" xfId="1" applyNumberFormat="1" applyFont="1" applyFill="1" applyBorder="1" applyAlignment="1" applyProtection="1">
      <alignment horizontal="center" vertical="top" wrapText="1"/>
    </xf>
    <xf numFmtId="0" fontId="26" fillId="0" borderId="25" xfId="0" applyFont="1" applyFill="1" applyBorder="1" applyAlignment="1" applyProtection="1">
      <alignment vertical="top" wrapText="1"/>
      <protection locked="0"/>
    </xf>
    <xf numFmtId="1" fontId="4" fillId="15" borderId="7" xfId="1" applyNumberFormat="1" applyFont="1" applyFill="1" applyBorder="1" applyAlignment="1" applyProtection="1">
      <alignment horizontal="center" vertical="top" wrapText="1"/>
    </xf>
    <xf numFmtId="9" fontId="4" fillId="15" borderId="7" xfId="0" applyNumberFormat="1" applyFont="1" applyFill="1" applyBorder="1" applyAlignment="1" applyProtection="1">
      <alignment horizontal="center" vertical="top" wrapText="1"/>
    </xf>
    <xf numFmtId="9" fontId="4" fillId="15" borderId="7" xfId="1" applyFont="1" applyFill="1" applyBorder="1" applyAlignment="1" applyProtection="1">
      <alignment horizontal="center" vertical="top" wrapText="1"/>
    </xf>
    <xf numFmtId="9" fontId="16" fillId="15" borderId="7" xfId="1" applyFont="1" applyFill="1" applyBorder="1" applyAlignment="1" applyProtection="1">
      <alignment horizontal="center" vertical="top" wrapText="1"/>
    </xf>
    <xf numFmtId="0" fontId="4" fillId="15" borderId="7" xfId="0" applyFont="1" applyFill="1" applyBorder="1" applyAlignment="1" applyProtection="1">
      <alignment horizontal="center" vertical="top" wrapText="1"/>
    </xf>
    <xf numFmtId="0" fontId="4" fillId="15" borderId="30" xfId="0" applyFont="1" applyFill="1" applyBorder="1" applyAlignment="1" applyProtection="1">
      <alignment horizontal="center" vertical="top" wrapText="1"/>
    </xf>
    <xf numFmtId="9" fontId="4" fillId="15" borderId="7" xfId="1" applyNumberFormat="1" applyFont="1" applyFill="1" applyBorder="1" applyAlignment="1" applyProtection="1">
      <alignment horizontal="center" vertical="top" wrapText="1"/>
    </xf>
    <xf numFmtId="9" fontId="4" fillId="15" borderId="29" xfId="0" applyNumberFormat="1" applyFont="1" applyFill="1" applyBorder="1" applyAlignment="1" applyProtection="1">
      <alignment horizontal="center" vertical="top" wrapText="1"/>
    </xf>
    <xf numFmtId="9" fontId="4" fillId="15" borderId="30" xfId="0" applyNumberFormat="1" applyFont="1" applyFill="1" applyBorder="1" applyAlignment="1" applyProtection="1">
      <alignment horizontal="center" vertical="top" wrapText="1"/>
    </xf>
    <xf numFmtId="1" fontId="4" fillId="15" borderId="7" xfId="0" applyNumberFormat="1" applyFont="1" applyFill="1" applyBorder="1" applyAlignment="1" applyProtection="1">
      <alignment horizontal="center" vertical="top" wrapText="1"/>
    </xf>
    <xf numFmtId="9" fontId="4" fillId="15" borderId="7" xfId="1" applyFont="1" applyFill="1" applyBorder="1" applyAlignment="1" applyProtection="1">
      <alignment horizontal="center" vertical="center" wrapText="1"/>
    </xf>
    <xf numFmtId="1" fontId="4" fillId="15" borderId="7" xfId="1" applyNumberFormat="1" applyFont="1" applyFill="1" applyBorder="1" applyAlignment="1" applyProtection="1">
      <alignment horizontal="center" vertical="center" wrapText="1"/>
    </xf>
    <xf numFmtId="9" fontId="18" fillId="15" borderId="7" xfId="1" applyFont="1" applyFill="1" applyBorder="1" applyAlignment="1" applyProtection="1">
      <alignment horizontal="center" vertical="top" wrapText="1"/>
    </xf>
    <xf numFmtId="1" fontId="15" fillId="15" borderId="1" xfId="0" applyNumberFormat="1" applyFont="1" applyFill="1" applyBorder="1" applyAlignment="1" applyProtection="1">
      <alignment horizontal="center" vertical="top" wrapText="1"/>
    </xf>
    <xf numFmtId="1" fontId="18" fillId="15" borderId="7" xfId="1" applyNumberFormat="1" applyFont="1" applyFill="1" applyBorder="1" applyAlignment="1" applyProtection="1">
      <alignment horizontal="center" vertical="top" wrapText="1"/>
    </xf>
    <xf numFmtId="9" fontId="18" fillId="15" borderId="7" xfId="1" applyNumberFormat="1" applyFont="1" applyFill="1" applyBorder="1" applyAlignment="1" applyProtection="1">
      <alignment horizontal="center" vertical="top" wrapText="1"/>
    </xf>
    <xf numFmtId="9" fontId="17" fillId="15" borderId="7" xfId="1" applyFont="1" applyFill="1" applyBorder="1" applyAlignment="1" applyProtection="1">
      <alignment horizontal="center" vertical="top" wrapText="1"/>
    </xf>
    <xf numFmtId="1" fontId="17" fillId="15" borderId="7" xfId="1" applyNumberFormat="1" applyFont="1" applyFill="1" applyBorder="1" applyAlignment="1" applyProtection="1">
      <alignment horizontal="center" vertical="top" wrapText="1"/>
    </xf>
    <xf numFmtId="9" fontId="4" fillId="15" borderId="7" xfId="0" applyNumberFormat="1" applyFont="1" applyFill="1" applyBorder="1" applyAlignment="1" applyProtection="1">
      <alignment horizontal="center" vertical="center" wrapText="1"/>
    </xf>
    <xf numFmtId="9" fontId="4" fillId="15" borderId="33" xfId="0" applyNumberFormat="1" applyFont="1" applyFill="1" applyBorder="1" applyAlignment="1" applyProtection="1">
      <alignment horizontal="center" vertical="center" wrapText="1"/>
    </xf>
    <xf numFmtId="9" fontId="10" fillId="15" borderId="0" xfId="1" applyFont="1" applyFill="1" applyAlignment="1" applyProtection="1">
      <alignment horizontal="center" vertical="top" wrapText="1"/>
      <protection locked="0"/>
    </xf>
    <xf numFmtId="9" fontId="10" fillId="15" borderId="0" xfId="1" applyFont="1" applyFill="1" applyBorder="1" applyAlignment="1" applyProtection="1">
      <alignment wrapText="1"/>
      <protection locked="0"/>
    </xf>
    <xf numFmtId="9" fontId="5" fillId="15" borderId="0" xfId="1" applyFont="1" applyFill="1" applyAlignment="1" applyProtection="1">
      <alignment horizontal="center" vertical="top" wrapText="1"/>
      <protection locked="0"/>
    </xf>
    <xf numFmtId="9" fontId="23" fillId="15" borderId="0" xfId="1" applyFont="1" applyFill="1" applyBorder="1" applyAlignment="1" applyProtection="1">
      <alignment wrapText="1"/>
      <protection locked="0"/>
    </xf>
    <xf numFmtId="0" fontId="4" fillId="15" borderId="7" xfId="0" applyNumberFormat="1" applyFont="1" applyFill="1" applyBorder="1" applyAlignment="1" applyProtection="1">
      <alignment horizontal="center" vertical="top" wrapText="1"/>
      <protection locked="0"/>
    </xf>
    <xf numFmtId="9" fontId="4" fillId="15" borderId="7" xfId="1" applyFont="1" applyFill="1" applyBorder="1" applyAlignment="1" applyProtection="1">
      <alignment horizontal="center" vertical="top" wrapText="1"/>
      <protection locked="0"/>
    </xf>
    <xf numFmtId="1" fontId="4" fillId="15" borderId="29" xfId="0" applyNumberFormat="1" applyFont="1" applyFill="1" applyBorder="1" applyAlignment="1" applyProtection="1">
      <alignment horizontal="center" vertical="top" wrapText="1"/>
      <protection locked="0"/>
    </xf>
    <xf numFmtId="1" fontId="4" fillId="15" borderId="30" xfId="0" applyNumberFormat="1" applyFont="1" applyFill="1" applyBorder="1" applyAlignment="1" applyProtection="1">
      <alignment horizontal="center" vertical="top" wrapText="1"/>
      <protection locked="0"/>
    </xf>
    <xf numFmtId="1" fontId="4" fillId="15" borderId="7" xfId="0" applyNumberFormat="1" applyFont="1" applyFill="1" applyBorder="1" applyAlignment="1" applyProtection="1">
      <alignment horizontal="center" vertical="top" wrapText="1"/>
      <protection locked="0"/>
    </xf>
    <xf numFmtId="9" fontId="4" fillId="15" borderId="7" xfId="0" applyNumberFormat="1" applyFont="1" applyFill="1" applyBorder="1" applyAlignment="1" applyProtection="1">
      <alignment horizontal="center" vertical="top" wrapText="1"/>
      <protection locked="0"/>
    </xf>
    <xf numFmtId="9" fontId="4" fillId="15" borderId="29" xfId="1" applyFont="1" applyFill="1" applyBorder="1" applyAlignment="1" applyProtection="1">
      <alignment horizontal="center" vertical="top" wrapText="1"/>
      <protection locked="0"/>
    </xf>
    <xf numFmtId="9" fontId="4" fillId="15" borderId="30" xfId="0" applyNumberFormat="1" applyFont="1" applyFill="1" applyBorder="1" applyAlignment="1" applyProtection="1">
      <alignment horizontal="center" vertical="top" wrapText="1"/>
      <protection locked="0"/>
    </xf>
    <xf numFmtId="0" fontId="4" fillId="15" borderId="7" xfId="0" applyFont="1" applyFill="1" applyBorder="1" applyAlignment="1" applyProtection="1">
      <alignment horizontal="center" vertical="top" wrapText="1"/>
      <protection locked="0"/>
    </xf>
    <xf numFmtId="1" fontId="4" fillId="15" borderId="7" xfId="1" applyNumberFormat="1" applyFont="1" applyFill="1" applyBorder="1" applyAlignment="1" applyProtection="1">
      <alignment horizontal="center" vertical="top" wrapText="1"/>
      <protection locked="0"/>
    </xf>
    <xf numFmtId="0" fontId="4" fillId="15" borderId="30" xfId="0" applyFont="1" applyFill="1" applyBorder="1" applyAlignment="1" applyProtection="1">
      <alignment horizontal="center" vertical="top" wrapText="1"/>
      <protection locked="0"/>
    </xf>
    <xf numFmtId="9" fontId="4" fillId="15" borderId="7" xfId="1" applyNumberFormat="1" applyFont="1" applyFill="1" applyBorder="1" applyAlignment="1" applyProtection="1">
      <alignment horizontal="center" vertical="top" wrapText="1"/>
      <protection locked="0"/>
    </xf>
    <xf numFmtId="9" fontId="4" fillId="15" borderId="7" xfId="0" applyNumberFormat="1" applyFont="1" applyFill="1" applyBorder="1" applyAlignment="1" applyProtection="1">
      <alignment horizontal="center" vertical="center" wrapText="1"/>
      <protection locked="0"/>
    </xf>
    <xf numFmtId="9" fontId="4" fillId="15" borderId="25" xfId="0" applyNumberFormat="1" applyFont="1" applyFill="1" applyBorder="1" applyAlignment="1" applyProtection="1">
      <alignment horizontal="center" vertical="center" wrapText="1"/>
      <protection locked="0"/>
    </xf>
    <xf numFmtId="9" fontId="27" fillId="15" borderId="25" xfId="0" applyNumberFormat="1" applyFont="1" applyFill="1" applyBorder="1" applyAlignment="1" applyProtection="1">
      <alignment horizontal="center" vertical="center" wrapText="1"/>
      <protection locked="0"/>
    </xf>
    <xf numFmtId="9" fontId="4" fillId="15" borderId="30" xfId="0" applyNumberFormat="1" applyFont="1" applyFill="1" applyBorder="1" applyAlignment="1" applyProtection="1">
      <alignment horizontal="center" vertical="center" wrapText="1"/>
      <protection locked="0"/>
    </xf>
    <xf numFmtId="9" fontId="27" fillId="15" borderId="29" xfId="0" applyNumberFormat="1" applyFont="1" applyFill="1" applyBorder="1" applyAlignment="1" applyProtection="1">
      <alignment horizontal="center" vertical="center" wrapText="1"/>
      <protection locked="0"/>
    </xf>
    <xf numFmtId="9" fontId="10" fillId="15" borderId="7" xfId="1" applyFont="1" applyFill="1" applyBorder="1" applyAlignment="1" applyProtection="1">
      <alignment horizontal="center" vertical="top" wrapText="1"/>
      <protection locked="0"/>
    </xf>
    <xf numFmtId="9" fontId="4" fillId="15" borderId="7" xfId="1" applyFont="1" applyFill="1" applyBorder="1" applyAlignment="1" applyProtection="1">
      <alignment horizontal="center" vertical="center" wrapText="1"/>
      <protection locked="0"/>
    </xf>
    <xf numFmtId="0" fontId="4" fillId="15" borderId="7" xfId="0" applyFont="1" applyFill="1" applyBorder="1" applyAlignment="1" applyProtection="1">
      <alignment horizontal="center" vertical="center" wrapText="1"/>
      <protection locked="0"/>
    </xf>
    <xf numFmtId="0" fontId="15" fillId="15" borderId="7" xfId="0" applyFont="1" applyFill="1" applyBorder="1" applyAlignment="1" applyProtection="1">
      <alignment horizontal="center" vertical="top" wrapText="1"/>
      <protection locked="0"/>
    </xf>
    <xf numFmtId="9" fontId="15" fillId="15" borderId="7" xfId="1" applyFont="1" applyFill="1" applyBorder="1" applyAlignment="1" applyProtection="1">
      <alignment horizontal="center" vertical="top" wrapText="1"/>
      <protection locked="0"/>
    </xf>
    <xf numFmtId="9" fontId="15" fillId="15" borderId="7" xfId="1" applyFont="1" applyFill="1" applyBorder="1" applyAlignment="1" applyProtection="1">
      <alignment horizontal="center" vertical="center" wrapText="1"/>
      <protection locked="0"/>
    </xf>
    <xf numFmtId="9" fontId="15" fillId="15" borderId="7" xfId="0" applyNumberFormat="1" applyFont="1" applyFill="1" applyBorder="1" applyAlignment="1" applyProtection="1">
      <alignment horizontal="center" vertical="top" wrapText="1"/>
      <protection locked="0"/>
    </xf>
    <xf numFmtId="1" fontId="15" fillId="15" borderId="7" xfId="0" applyNumberFormat="1" applyFont="1" applyFill="1" applyBorder="1" applyAlignment="1" applyProtection="1">
      <alignment horizontal="center" vertical="top" wrapText="1"/>
      <protection locked="0"/>
    </xf>
    <xf numFmtId="9" fontId="4" fillId="15" borderId="29" xfId="1" applyFont="1" applyFill="1" applyBorder="1" applyAlignment="1" applyProtection="1">
      <alignment horizontal="center" vertical="center" wrapText="1"/>
      <protection locked="0"/>
    </xf>
    <xf numFmtId="9" fontId="4" fillId="15" borderId="33" xfId="1" applyFont="1" applyFill="1" applyBorder="1" applyAlignment="1" applyProtection="1">
      <alignment horizontal="center" vertical="center" wrapText="1"/>
      <protection locked="0"/>
    </xf>
    <xf numFmtId="0" fontId="27" fillId="0" borderId="7" xfId="0" applyFont="1" applyBorder="1" applyAlignment="1" applyProtection="1">
      <alignment horizontal="center" vertical="top" wrapText="1"/>
      <protection locked="0"/>
    </xf>
    <xf numFmtId="9" fontId="14" fillId="12" borderId="26" xfId="1" applyFont="1" applyFill="1" applyBorder="1" applyAlignment="1" applyProtection="1">
      <alignment horizontal="center" vertical="top" wrapText="1"/>
    </xf>
    <xf numFmtId="9" fontId="14" fillId="12" borderId="8" xfId="1" applyFont="1" applyFill="1" applyBorder="1" applyAlignment="1" applyProtection="1">
      <alignment horizontal="center" vertical="top" wrapText="1"/>
    </xf>
    <xf numFmtId="0" fontId="14" fillId="12" borderId="27" xfId="0" applyFont="1" applyFill="1" applyBorder="1" applyAlignment="1" applyProtection="1">
      <alignment horizontal="center" vertical="top" wrapText="1"/>
    </xf>
    <xf numFmtId="9" fontId="14" fillId="12" borderId="8" xfId="1" applyFont="1" applyFill="1" applyBorder="1" applyAlignment="1" applyProtection="1">
      <alignment vertical="top" wrapText="1"/>
      <protection locked="0"/>
    </xf>
    <xf numFmtId="9" fontId="14" fillId="12" borderId="8" xfId="1" applyFont="1" applyFill="1" applyBorder="1" applyAlignment="1" applyProtection="1">
      <alignment vertical="top" wrapText="1"/>
    </xf>
    <xf numFmtId="0" fontId="14" fillId="12" borderId="27" xfId="0" applyFont="1" applyFill="1" applyBorder="1" applyAlignment="1" applyProtection="1">
      <alignment vertical="top" wrapText="1"/>
      <protection locked="0"/>
    </xf>
    <xf numFmtId="0" fontId="10" fillId="0" borderId="0" xfId="0" applyFont="1" applyBorder="1" applyAlignment="1" applyProtection="1">
      <alignment horizontal="center" vertical="top" wrapText="1"/>
      <protection locked="0"/>
    </xf>
    <xf numFmtId="0" fontId="10" fillId="15" borderId="0" xfId="0" applyFont="1" applyFill="1" applyBorder="1" applyAlignment="1" applyProtection="1">
      <alignment horizontal="center" vertical="top" wrapText="1"/>
      <protection locked="0"/>
    </xf>
    <xf numFmtId="10" fontId="10" fillId="0" borderId="0" xfId="1" applyNumberFormat="1" applyFont="1" applyBorder="1" applyAlignment="1" applyProtection="1">
      <alignment wrapText="1"/>
    </xf>
    <xf numFmtId="9" fontId="4" fillId="2" borderId="0" xfId="0" applyNumberFormat="1" applyFont="1" applyFill="1" applyBorder="1" applyAlignment="1" applyProtection="1">
      <alignment vertical="center" wrapText="1"/>
      <protection locked="0"/>
    </xf>
    <xf numFmtId="0" fontId="14" fillId="6" borderId="1" xfId="0" applyFont="1" applyFill="1" applyBorder="1" applyAlignment="1" applyProtection="1">
      <alignment horizontal="center" vertical="center" wrapText="1"/>
    </xf>
    <xf numFmtId="9" fontId="14" fillId="6" borderId="1" xfId="1" applyFont="1" applyFill="1" applyBorder="1" applyAlignment="1" applyProtection="1">
      <alignment horizontal="center" vertical="center" wrapText="1"/>
    </xf>
    <xf numFmtId="0" fontId="10" fillId="0" borderId="0" xfId="0" applyFont="1" applyBorder="1" applyAlignment="1" applyProtection="1">
      <alignment horizontal="center" vertical="top" wrapText="1"/>
      <protection locked="0"/>
    </xf>
    <xf numFmtId="0" fontId="10" fillId="15" borderId="0" xfId="0" applyFont="1" applyFill="1" applyBorder="1" applyAlignment="1" applyProtection="1">
      <alignment horizontal="center" vertical="top" wrapText="1"/>
      <protection locked="0"/>
    </xf>
    <xf numFmtId="0" fontId="11" fillId="2" borderId="1" xfId="0" applyFont="1" applyFill="1" applyBorder="1" applyAlignment="1" applyProtection="1">
      <alignment horizontal="center" vertical="top" wrapText="1"/>
      <protection locked="0"/>
    </xf>
    <xf numFmtId="0" fontId="11" fillId="2" borderId="10" xfId="0" applyFont="1" applyFill="1" applyBorder="1" applyAlignment="1" applyProtection="1">
      <alignment horizontal="center" vertical="top" wrapText="1"/>
      <protection locked="0"/>
    </xf>
    <xf numFmtId="0" fontId="11" fillId="2" borderId="9" xfId="0" applyFont="1" applyFill="1" applyBorder="1" applyAlignment="1" applyProtection="1">
      <alignment horizontal="center" vertical="top" wrapText="1"/>
      <protection locked="0"/>
    </xf>
    <xf numFmtId="0" fontId="11" fillId="15" borderId="9" xfId="0" applyFont="1" applyFill="1" applyBorder="1" applyAlignment="1" applyProtection="1">
      <alignment horizontal="center" vertical="top" wrapText="1"/>
      <protection locked="0"/>
    </xf>
    <xf numFmtId="0" fontId="11" fillId="2" borderId="11" xfId="0" applyFont="1" applyFill="1" applyBorder="1" applyAlignment="1" applyProtection="1">
      <alignment horizontal="center" vertical="top" wrapText="1"/>
      <protection locked="0"/>
    </xf>
    <xf numFmtId="0" fontId="11" fillId="2" borderId="12" xfId="0" applyFont="1" applyFill="1" applyBorder="1" applyAlignment="1" applyProtection="1">
      <alignment horizontal="center" vertical="top" wrapText="1"/>
      <protection locked="0"/>
    </xf>
    <xf numFmtId="0" fontId="11" fillId="2" borderId="0" xfId="0" applyFont="1" applyFill="1" applyBorder="1" applyAlignment="1" applyProtection="1">
      <alignment horizontal="center" vertical="top" wrapText="1"/>
      <protection locked="0"/>
    </xf>
    <xf numFmtId="0" fontId="11" fillId="15" borderId="0" xfId="0" applyFont="1" applyFill="1" applyBorder="1" applyAlignment="1" applyProtection="1">
      <alignment horizontal="center" vertical="top" wrapText="1"/>
      <protection locked="0"/>
    </xf>
    <xf numFmtId="0" fontId="11" fillId="2" borderId="5" xfId="0" applyFont="1" applyFill="1" applyBorder="1" applyAlignment="1" applyProtection="1">
      <alignment horizontal="center" vertical="top" wrapText="1"/>
      <protection locked="0"/>
    </xf>
    <xf numFmtId="0" fontId="11" fillId="2" borderId="26" xfId="0" applyFont="1" applyFill="1" applyBorder="1" applyAlignment="1" applyProtection="1">
      <alignment horizontal="center" vertical="top" wrapText="1"/>
      <protection locked="0"/>
    </xf>
    <xf numFmtId="0" fontId="11" fillId="2" borderId="8" xfId="0" applyFont="1" applyFill="1" applyBorder="1" applyAlignment="1" applyProtection="1">
      <alignment horizontal="center" vertical="top" wrapText="1"/>
      <protection locked="0"/>
    </xf>
    <xf numFmtId="0" fontId="11" fillId="15" borderId="8" xfId="0" applyFont="1" applyFill="1" applyBorder="1" applyAlignment="1" applyProtection="1">
      <alignment horizontal="center" vertical="top" wrapText="1"/>
      <protection locked="0"/>
    </xf>
    <xf numFmtId="0" fontId="11" fillId="2" borderId="27" xfId="0" applyFont="1" applyFill="1" applyBorder="1" applyAlignment="1" applyProtection="1">
      <alignment horizontal="center" vertical="top" wrapText="1"/>
      <protection locked="0"/>
    </xf>
    <xf numFmtId="0" fontId="14" fillId="10" borderId="10" xfId="0" applyFont="1" applyFill="1" applyBorder="1" applyAlignment="1" applyProtection="1">
      <alignment horizontal="center" vertical="top" wrapText="1"/>
    </xf>
    <xf numFmtId="0" fontId="14" fillId="10" borderId="9" xfId="0" applyFont="1" applyFill="1" applyBorder="1" applyAlignment="1" applyProtection="1">
      <alignment horizontal="center" vertical="top" wrapText="1"/>
    </xf>
    <xf numFmtId="0" fontId="14" fillId="10" borderId="11" xfId="0" applyFont="1" applyFill="1" applyBorder="1" applyAlignment="1" applyProtection="1">
      <alignment horizontal="center" vertical="top" wrapText="1"/>
    </xf>
    <xf numFmtId="0" fontId="14" fillId="10" borderId="12" xfId="0" applyFont="1" applyFill="1" applyBorder="1" applyAlignment="1" applyProtection="1">
      <alignment horizontal="center" vertical="top" wrapText="1"/>
    </xf>
    <xf numFmtId="0" fontId="14" fillId="10" borderId="0" xfId="0" applyFont="1" applyFill="1" applyBorder="1" applyAlignment="1" applyProtection="1">
      <alignment horizontal="center" vertical="top" wrapText="1"/>
    </xf>
    <xf numFmtId="0" fontId="14" fillId="10" borderId="5" xfId="0" applyFont="1" applyFill="1" applyBorder="1" applyAlignment="1" applyProtection="1">
      <alignment horizontal="center" vertical="top" wrapText="1"/>
    </xf>
    <xf numFmtId="0" fontId="14" fillId="10" borderId="26" xfId="0" applyFont="1" applyFill="1" applyBorder="1" applyAlignment="1" applyProtection="1">
      <alignment horizontal="center" vertical="top" wrapText="1"/>
    </xf>
    <xf numFmtId="0" fontId="14" fillId="10" borderId="8" xfId="0" applyFont="1" applyFill="1" applyBorder="1" applyAlignment="1" applyProtection="1">
      <alignment horizontal="center" vertical="top" wrapText="1"/>
    </xf>
    <xf numFmtId="0" fontId="14" fillId="10" borderId="27" xfId="0" applyFont="1" applyFill="1" applyBorder="1" applyAlignment="1" applyProtection="1">
      <alignment horizontal="center" vertical="top" wrapText="1"/>
    </xf>
    <xf numFmtId="0" fontId="14" fillId="13" borderId="3" xfId="0" applyFont="1" applyFill="1" applyBorder="1" applyAlignment="1" applyProtection="1">
      <alignment horizontal="center" vertical="top" wrapText="1"/>
    </xf>
    <xf numFmtId="0" fontId="14" fillId="13" borderId="4" xfId="0" applyFont="1" applyFill="1" applyBorder="1" applyAlignment="1" applyProtection="1">
      <alignment horizontal="center" vertical="top" wrapText="1"/>
    </xf>
    <xf numFmtId="0" fontId="14" fillId="15" borderId="4" xfId="0" applyFont="1" applyFill="1" applyBorder="1" applyAlignment="1" applyProtection="1">
      <alignment horizontal="center" vertical="top" wrapText="1"/>
    </xf>
    <xf numFmtId="0" fontId="14" fillId="13" borderId="2" xfId="0" applyFont="1" applyFill="1" applyBorder="1" applyAlignment="1" applyProtection="1">
      <alignment horizontal="center" vertical="top" wrapText="1"/>
    </xf>
    <xf numFmtId="0" fontId="4" fillId="0" borderId="1" xfId="0" applyFont="1" applyFill="1" applyBorder="1" applyAlignment="1" applyProtection="1">
      <alignment horizontal="left" vertical="top" wrapText="1"/>
      <protection locked="0"/>
    </xf>
    <xf numFmtId="0" fontId="4" fillId="15" borderId="1" xfId="0" applyFont="1" applyFill="1" applyBorder="1" applyAlignment="1" applyProtection="1">
      <alignment horizontal="left" vertical="top" wrapText="1"/>
      <protection locked="0"/>
    </xf>
    <xf numFmtId="0" fontId="13" fillId="0" borderId="1" xfId="0" applyFont="1" applyFill="1" applyBorder="1" applyAlignment="1" applyProtection="1">
      <alignment horizontal="left" vertical="top" wrapText="1"/>
      <protection locked="0"/>
    </xf>
    <xf numFmtId="0" fontId="10" fillId="0" borderId="0" xfId="0" applyFont="1" applyBorder="1" applyAlignment="1" applyProtection="1">
      <alignment horizontal="center" vertical="top" wrapText="1"/>
      <protection locked="0"/>
    </xf>
    <xf numFmtId="0" fontId="10" fillId="15" borderId="0" xfId="0" applyFont="1" applyFill="1" applyBorder="1" applyAlignment="1" applyProtection="1">
      <alignment horizontal="center" vertical="top" wrapText="1"/>
      <protection locked="0"/>
    </xf>
    <xf numFmtId="0" fontId="14" fillId="11" borderId="10" xfId="0" applyFont="1" applyFill="1" applyBorder="1" applyAlignment="1" applyProtection="1">
      <alignment horizontal="center" vertical="top" wrapText="1"/>
    </xf>
    <xf numFmtId="0" fontId="14" fillId="11" borderId="9" xfId="0" applyFont="1" applyFill="1" applyBorder="1" applyAlignment="1" applyProtection="1">
      <alignment horizontal="center" vertical="top" wrapText="1"/>
    </xf>
    <xf numFmtId="0" fontId="14" fillId="11" borderId="11" xfId="0" applyFont="1" applyFill="1" applyBorder="1" applyAlignment="1" applyProtection="1">
      <alignment horizontal="center" vertical="top" wrapText="1"/>
    </xf>
    <xf numFmtId="0" fontId="14" fillId="11" borderId="12" xfId="0" applyFont="1" applyFill="1" applyBorder="1" applyAlignment="1" applyProtection="1">
      <alignment horizontal="center" vertical="top" wrapText="1"/>
    </xf>
    <xf numFmtId="0" fontId="14" fillId="11" borderId="0" xfId="0" applyFont="1" applyFill="1" applyBorder="1" applyAlignment="1" applyProtection="1">
      <alignment horizontal="center" vertical="top" wrapText="1"/>
    </xf>
    <xf numFmtId="0" fontId="14" fillId="11" borderId="5" xfId="0" applyFont="1" applyFill="1" applyBorder="1" applyAlignment="1" applyProtection="1">
      <alignment horizontal="center" vertical="top" wrapText="1"/>
    </xf>
    <xf numFmtId="0" fontId="14" fillId="11" borderId="26" xfId="0" applyFont="1" applyFill="1" applyBorder="1" applyAlignment="1" applyProtection="1">
      <alignment horizontal="center" vertical="top" wrapText="1"/>
    </xf>
    <xf numFmtId="0" fontId="14" fillId="11" borderId="8" xfId="0" applyFont="1" applyFill="1" applyBorder="1" applyAlignment="1" applyProtection="1">
      <alignment horizontal="center" vertical="top" wrapText="1"/>
    </xf>
    <xf numFmtId="0" fontId="14" fillId="11" borderId="27" xfId="0" applyFont="1" applyFill="1" applyBorder="1" applyAlignment="1" applyProtection="1">
      <alignment horizontal="center" vertical="top" wrapText="1"/>
    </xf>
    <xf numFmtId="9" fontId="14" fillId="12" borderId="3" xfId="1" applyFont="1" applyFill="1" applyBorder="1" applyAlignment="1" applyProtection="1">
      <alignment horizontal="center" vertical="top" wrapText="1"/>
      <protection locked="0"/>
    </xf>
    <xf numFmtId="0" fontId="14" fillId="12" borderId="4" xfId="0" applyFont="1" applyFill="1" applyBorder="1" applyAlignment="1" applyProtection="1">
      <alignment horizontal="center" vertical="top" wrapText="1"/>
      <protection locked="0"/>
    </xf>
    <xf numFmtId="0" fontId="14" fillId="12" borderId="2" xfId="0" applyFont="1" applyFill="1" applyBorder="1" applyAlignment="1" applyProtection="1">
      <alignment horizontal="center" vertical="top" wrapText="1"/>
      <protection locked="0"/>
    </xf>
    <xf numFmtId="0" fontId="14" fillId="15" borderId="9" xfId="0" applyFont="1" applyFill="1" applyBorder="1" applyAlignment="1" applyProtection="1">
      <alignment horizontal="center" vertical="top" wrapText="1"/>
    </xf>
    <xf numFmtId="0" fontId="24" fillId="3" borderId="3" xfId="0" applyFont="1" applyFill="1" applyBorder="1" applyAlignment="1" applyProtection="1">
      <alignment horizontal="center" vertical="top" wrapText="1"/>
    </xf>
    <xf numFmtId="0" fontId="24" fillId="3" borderId="4" xfId="0" applyFont="1" applyFill="1" applyBorder="1" applyAlignment="1" applyProtection="1">
      <alignment horizontal="center" vertical="top" wrapText="1"/>
    </xf>
    <xf numFmtId="0" fontId="24" fillId="15" borderId="4" xfId="0" applyFont="1" applyFill="1" applyBorder="1" applyAlignment="1" applyProtection="1">
      <alignment horizontal="center" vertical="top" wrapText="1"/>
    </xf>
    <xf numFmtId="0" fontId="14" fillId="6" borderId="1" xfId="0" applyFont="1" applyFill="1" applyBorder="1" applyAlignment="1" applyProtection="1">
      <alignment horizontal="center" vertical="center" wrapText="1"/>
    </xf>
    <xf numFmtId="9" fontId="14" fillId="6" borderId="1" xfId="1" applyFont="1" applyFill="1" applyBorder="1" applyAlignment="1" applyProtection="1">
      <alignment horizontal="center" vertical="center" wrapText="1"/>
    </xf>
    <xf numFmtId="0" fontId="11" fillId="2" borderId="3" xfId="4" applyFont="1" applyFill="1" applyBorder="1" applyAlignment="1" applyProtection="1">
      <alignment horizontal="left" vertical="top" wrapText="1"/>
      <protection locked="0"/>
    </xf>
    <xf numFmtId="0" fontId="11" fillId="2" borderId="2" xfId="4" applyFont="1" applyFill="1" applyBorder="1" applyAlignment="1" applyProtection="1">
      <alignment horizontal="left" vertical="top" wrapText="1"/>
      <protection locked="0"/>
    </xf>
  </cellXfs>
  <cellStyles count="12">
    <cellStyle name="Incorrecto" xfId="6" builtinId="27"/>
    <cellStyle name="Millares [0] 2" xfId="2" xr:uid="{00000000-0005-0000-0000-000001000000}"/>
    <cellStyle name="Millares [0] 2 2" xfId="5" xr:uid="{00000000-0005-0000-0000-000002000000}"/>
    <cellStyle name="Neutral" xfId="7" builtinId="28"/>
    <cellStyle name="Normal" xfId="0" builtinId="0"/>
    <cellStyle name="Normal 18" xfId="4" xr:uid="{00000000-0005-0000-0000-000005000000}"/>
    <cellStyle name="Normal 2" xfId="3" xr:uid="{00000000-0005-0000-0000-000006000000}"/>
    <cellStyle name="Normal 3" xfId="9" xr:uid="{46B4797E-C512-412F-8BEE-7DEC7BA78D8F}"/>
    <cellStyle name="Normal 4 2" xfId="11" xr:uid="{FFF57552-5767-4C8D-89BC-98A73DF153BF}"/>
    <cellStyle name="Porcentaje" xfId="1" builtinId="5"/>
    <cellStyle name="Porcentaje 2" xfId="10" xr:uid="{F5BDEDE8-A5C7-4B5D-A84C-583206C3769E}"/>
    <cellStyle name="Porcentaje 3" xfId="8" xr:uid="{4DC293BE-51FD-4A80-BDE1-B124A042B82F}"/>
  </cellStyles>
  <dxfs count="47">
    <dxf>
      <protection locked="0" hidden="0"/>
    </dxf>
    <dxf>
      <font>
        <b val="0"/>
        <i val="0"/>
        <strike val="0"/>
        <condense val="0"/>
        <extend val="0"/>
        <outline val="0"/>
        <shadow val="0"/>
        <u val="none"/>
        <vertAlign val="baseline"/>
        <sz val="10"/>
        <color auto="1"/>
        <name val="Arial"/>
        <family val="2"/>
        <scheme val="none"/>
      </font>
      <numFmt numFmtId="13" formatCode="0%"/>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1" hidden="0"/>
    </dxf>
    <dxf>
      <protection locked="0" hidden="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1" hidden="0"/>
    </dxf>
    <dxf>
      <protection locked="1" hidden="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border diagonalUp="0" diagonalDown="0">
        <left/>
        <right style="hair">
          <color indexed="64"/>
        </right>
        <top style="hair">
          <color indexed="64"/>
        </top>
        <bottom style="hair">
          <color indexed="64"/>
        </bottom>
        <vertical/>
        <horizontal/>
      </border>
      <protection locked="1" hidden="0"/>
    </dxf>
    <dxf>
      <border outline="0">
        <top style="thin">
          <color indexed="64"/>
        </top>
      </border>
    </dxf>
    <dxf>
      <protection locked="0" hidden="0"/>
    </dxf>
    <dxf>
      <border outline="0">
        <bottom style="thin">
          <color indexed="64"/>
        </bottom>
      </border>
    </dxf>
    <dxf>
      <protection locked="0" hidden="0"/>
    </dxf>
    <dxf>
      <font>
        <b val="0"/>
        <i val="0"/>
        <strike val="0"/>
        <condense val="0"/>
        <extend val="0"/>
        <outline val="0"/>
        <shadow val="0"/>
        <u val="none"/>
        <vertAlign val="baseline"/>
        <sz val="8"/>
        <color theme="1"/>
        <name val="Arial"/>
        <scheme val="none"/>
      </font>
      <fill>
        <patternFill patternType="solid">
          <fgColor indexed="64"/>
          <bgColor theme="0"/>
        </patternFill>
      </fill>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theme="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numFmt numFmtId="13" formatCode="0%"/>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theme="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alignment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numFmt numFmtId="13" formatCode="0%"/>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theme="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theme="1"/>
        <name val="Arial"/>
        <scheme val="none"/>
      </font>
      <numFmt numFmtId="13" formatCode="0%"/>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theme="1"/>
        <name val="Arial"/>
        <scheme val="none"/>
      </font>
      <numFmt numFmtId="19" formatCode="d/mm/yyyy"/>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theme="1"/>
        <name val="Arial"/>
        <scheme val="none"/>
      </font>
      <numFmt numFmtId="19" formatCode="d/mm/yyyy"/>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8"/>
        <color auto="1"/>
        <name val="Arial"/>
        <scheme val="none"/>
      </font>
      <alignment horizontal="center" vertical="top"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border outline="0">
        <top style="thin">
          <color indexed="64"/>
        </top>
        <bottom style="hair">
          <color indexed="64"/>
        </bottom>
      </border>
    </dxf>
    <dxf>
      <alignment textRotation="0" wrapText="1" indent="0" justifyLastLine="0" shrinkToFit="0" readingOrder="0"/>
      <protection locked="1" hidden="0"/>
    </dxf>
    <dxf>
      <font>
        <b/>
        <i val="0"/>
        <strike val="0"/>
        <condense val="0"/>
        <extend val="0"/>
        <outline val="0"/>
        <shadow val="0"/>
        <u val="none"/>
        <vertAlign val="baseline"/>
        <sz val="10"/>
        <color auto="1"/>
        <name val="Arial"/>
        <scheme val="none"/>
      </font>
      <fill>
        <patternFill patternType="solid">
          <fgColor indexed="64"/>
          <bgColor theme="5" tint="0.39997558519241921"/>
        </patternFill>
      </fill>
      <alignment horizontal="center" vertical="top" textRotation="0" wrapText="1" indent="0" justifyLastLine="0" shrinkToFit="0" readingOrder="0"/>
      <border diagonalUp="0" diagonalDown="0">
        <left style="thin">
          <color indexed="64"/>
        </left>
        <right style="thin">
          <color indexed="64"/>
        </right>
        <top/>
        <bottom/>
      </border>
      <protection locked="1" hidden="0"/>
    </dxf>
    <dxf>
      <font>
        <b val="0"/>
        <i val="0"/>
        <sz val="20"/>
        <name val="Bodoni MT Condensed"/>
        <family val="1"/>
        <scheme val="none"/>
      </font>
      <fill>
        <gradientFill degree="90">
          <stop position="0">
            <color theme="0"/>
          </stop>
          <stop position="1">
            <color theme="8" tint="0.40000610370189521"/>
          </stop>
        </gradientFill>
      </fill>
    </dxf>
    <dxf>
      <font>
        <sz val="16"/>
        <color auto="1"/>
        <name val="Bahnschrift SemiBold Condensed"/>
        <family val="2"/>
        <scheme val="none"/>
      </font>
      <fill>
        <patternFill>
          <bgColor theme="9" tint="0.79998168889431442"/>
        </patternFill>
      </fill>
      <border diagonalUp="1">
        <left style="thin">
          <color auto="1"/>
        </left>
        <right style="thin">
          <color auto="1"/>
        </right>
        <top style="thin">
          <color auto="1"/>
        </top>
        <bottom style="thin">
          <color auto="1"/>
        </bottom>
        <diagonal style="thin">
          <color auto="1"/>
        </diagonal>
      </border>
    </dxf>
  </dxfs>
  <tableStyles count="2" defaultTableStyle="TableStyleMedium2" defaultPivotStyle="PivotStyleLight16">
    <tableStyle name="Estilo de segmentación de datos 1" pivot="0" table="0" count="1" xr9:uid="{27484193-84B6-4B70-A817-937131CF41A1}">
      <tableStyleElement type="wholeTable" dxfId="46"/>
    </tableStyle>
    <tableStyle name="Estilo de segmentación de datos 2" pivot="0" table="0" count="1" xr9:uid="{542C7AFC-31D6-4FB6-92F6-32E26163400E}">
      <tableStyleElement type="wholeTable" dxfId="45"/>
    </tableStyle>
  </tableStyles>
  <extLst>
    <ext xmlns:x14="http://schemas.microsoft.com/office/spreadsheetml/2009/9/main" uri="{EB79DEF2-80B8-43e5-95BD-54CBDDF9020C}">
      <x14:slicerStyles defaultSlicerStyle="Estilo de segmentación de datos 1">
        <x14:slicerStyle name="Estilo de segmentación de datos 1"/>
        <x14:slicerStyle name="Estilo de segmentación de datos 2"/>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microsoft.com/office/2007/relationships/slicerCache" Target="slicerCaches/slicerCache1.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66674</xdr:rowOff>
    </xdr:from>
    <xdr:to>
      <xdr:col>2</xdr:col>
      <xdr:colOff>1230312</xdr:colOff>
      <xdr:row>3</xdr:row>
      <xdr:rowOff>334343</xdr:rowOff>
    </xdr:to>
    <xdr:pic>
      <xdr:nvPicPr>
        <xdr:cNvPr id="3" name="Imagen 2" descr="escudo-alc">
          <a:extLst>
            <a:ext uri="{FF2B5EF4-FFF2-40B4-BE49-F238E27FC236}">
              <a16:creationId xmlns:a16="http://schemas.microsoft.com/office/drawing/2014/main" id="{DFE13E58-3865-41A0-A1E5-6130C49287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0" y="142874"/>
          <a:ext cx="1238250" cy="629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1</xdr:row>
      <xdr:rowOff>3175</xdr:rowOff>
    </xdr:from>
    <xdr:to>
      <xdr:col>0</xdr:col>
      <xdr:colOff>4385700</xdr:colOff>
      <xdr:row>16</xdr:row>
      <xdr:rowOff>292374</xdr:rowOff>
    </xdr:to>
    <mc:AlternateContent xmlns:mc="http://schemas.openxmlformats.org/markup-compatibility/2006" xmlns:sle15="http://schemas.microsoft.com/office/drawing/2012/slicer">
      <mc:Choice Requires="sle15">
        <xdr:graphicFrame macro="">
          <xdr:nvGraphicFramePr>
            <xdr:cNvPr id="5" name="Dependencia responsable">
              <a:extLst>
                <a:ext uri="{FF2B5EF4-FFF2-40B4-BE49-F238E27FC236}">
                  <a16:creationId xmlns:a16="http://schemas.microsoft.com/office/drawing/2014/main" id="{2C154459-8B8F-496C-8183-8E84D0B8DF56}"/>
                </a:ext>
                <a:ext uri="{147F2762-F138-4A5C-976F-8EAC2B608ADB}">
                  <a16:predDERef xmlns:a16="http://schemas.microsoft.com/office/drawing/2014/main" pred="{DFE13E58-3865-41A0-A1E5-6130C49287D0}"/>
                </a:ext>
              </a:extLst>
            </xdr:cNvPr>
            <xdr:cNvGraphicFramePr/>
          </xdr:nvGraphicFramePr>
          <xdr:xfrm>
            <a:off x="0" y="0"/>
            <a:ext cx="0" cy="0"/>
          </xdr:xfrm>
          <a:graphic>
            <a:graphicData uri="http://schemas.microsoft.com/office/drawing/2010/slicer">
              <sle:slicer xmlns:sle="http://schemas.microsoft.com/office/drawing/2010/slicer" name="Dependencia responsable"/>
            </a:graphicData>
          </a:graphic>
        </xdr:graphicFrame>
      </mc:Choice>
      <mc:Fallback xmlns="">
        <xdr:sp macro="" textlink="">
          <xdr:nvSpPr>
            <xdr:cNvPr id="0" name=""/>
            <xdr:cNvSpPr>
              <a:spLocks noTextEdit="1"/>
            </xdr:cNvSpPr>
          </xdr:nvSpPr>
          <xdr:spPr>
            <a:xfrm>
              <a:off x="0" y="74613"/>
              <a:ext cx="4385700" cy="11440593"/>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xdr:from>
      <xdr:col>36</xdr:col>
      <xdr:colOff>714375</xdr:colOff>
      <xdr:row>3</xdr:row>
      <xdr:rowOff>257175</xdr:rowOff>
    </xdr:from>
    <xdr:to>
      <xdr:col>36</xdr:col>
      <xdr:colOff>1228725</xdr:colOff>
      <xdr:row>10</xdr:row>
      <xdr:rowOff>9525</xdr:rowOff>
    </xdr:to>
    <xdr:sp macro="" textlink="">
      <xdr:nvSpPr>
        <xdr:cNvPr id="8" name="Flecha: a la derecha 7">
          <a:extLst>
            <a:ext uri="{FF2B5EF4-FFF2-40B4-BE49-F238E27FC236}">
              <a16:creationId xmlns:a16="http://schemas.microsoft.com/office/drawing/2014/main" id="{3C3D5DA8-6662-41A5-BE95-E8D64A72F9A8}"/>
            </a:ext>
          </a:extLst>
        </xdr:cNvPr>
        <xdr:cNvSpPr/>
      </xdr:nvSpPr>
      <xdr:spPr>
        <a:xfrm rot="5400000">
          <a:off x="60788550" y="1085850"/>
          <a:ext cx="1295400" cy="514350"/>
        </a:xfrm>
        <a:prstGeom prst="rightArrow">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endParaRPr lang="es-CO" sz="1100"/>
        </a:p>
      </xdr:txBody>
    </xdr:sp>
    <xdr:clientData/>
  </xdr:twoCellAnchor>
  <xdr:twoCellAnchor>
    <xdr:from>
      <xdr:col>38</xdr:col>
      <xdr:colOff>400050</xdr:colOff>
      <xdr:row>3</xdr:row>
      <xdr:rowOff>228600</xdr:rowOff>
    </xdr:from>
    <xdr:to>
      <xdr:col>38</xdr:col>
      <xdr:colOff>914400</xdr:colOff>
      <xdr:row>9</xdr:row>
      <xdr:rowOff>114300</xdr:rowOff>
    </xdr:to>
    <xdr:sp macro="" textlink="">
      <xdr:nvSpPr>
        <xdr:cNvPr id="9" name="Flecha: a la derecha 8">
          <a:extLst>
            <a:ext uri="{FF2B5EF4-FFF2-40B4-BE49-F238E27FC236}">
              <a16:creationId xmlns:a16="http://schemas.microsoft.com/office/drawing/2014/main" id="{D8488A2A-D5B9-4782-A2A4-5936CD70B152}"/>
            </a:ext>
          </a:extLst>
        </xdr:cNvPr>
        <xdr:cNvSpPr/>
      </xdr:nvSpPr>
      <xdr:spPr>
        <a:xfrm rot="5400000">
          <a:off x="64950975" y="1057275"/>
          <a:ext cx="1295400" cy="514350"/>
        </a:xfrm>
        <a:prstGeom prst="rightArrow">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endParaRPr lang="es-CO" sz="1100"/>
        </a:p>
      </xdr:txBody>
    </xdr:sp>
    <xdr:clientData/>
  </xdr:twoCellAnchor>
  <xdr:twoCellAnchor>
    <xdr:from>
      <xdr:col>36</xdr:col>
      <xdr:colOff>419100</xdr:colOff>
      <xdr:row>1</xdr:row>
      <xdr:rowOff>76200</xdr:rowOff>
    </xdr:from>
    <xdr:to>
      <xdr:col>37</xdr:col>
      <xdr:colOff>1162050</xdr:colOff>
      <xdr:row>3</xdr:row>
      <xdr:rowOff>419100</xdr:rowOff>
    </xdr:to>
    <xdr:sp macro="" textlink="">
      <xdr:nvSpPr>
        <xdr:cNvPr id="11" name="Rectángulo 10">
          <a:extLst>
            <a:ext uri="{FF2B5EF4-FFF2-40B4-BE49-F238E27FC236}">
              <a16:creationId xmlns:a16="http://schemas.microsoft.com/office/drawing/2014/main" id="{7871E48F-F8B6-4E96-9D01-D81B67F4CE65}"/>
            </a:ext>
          </a:extLst>
        </xdr:cNvPr>
        <xdr:cNvSpPr/>
      </xdr:nvSpPr>
      <xdr:spPr>
        <a:xfrm>
          <a:off x="60883800" y="152400"/>
          <a:ext cx="3181350" cy="70485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s-CO" sz="1600">
              <a:latin typeface="Arial" panose="020B0604020202020204" pitchFamily="34" charset="0"/>
              <a:cs typeface="Arial" panose="020B0604020202020204" pitchFamily="34" charset="0"/>
            </a:rPr>
            <a:t>Ingrese</a:t>
          </a:r>
          <a:r>
            <a:rPr lang="es-CO" sz="1600" baseline="0">
              <a:latin typeface="Arial" panose="020B0604020202020204" pitchFamily="34" charset="0"/>
              <a:cs typeface="Arial" panose="020B0604020202020204" pitchFamily="34" charset="0"/>
            </a:rPr>
            <a:t> el</a:t>
          </a:r>
          <a:r>
            <a:rPr lang="es-CO" sz="1600">
              <a:latin typeface="Arial" panose="020B0604020202020204" pitchFamily="34" charset="0"/>
              <a:cs typeface="Arial" panose="020B0604020202020204" pitchFamily="34" charset="0"/>
            </a:rPr>
            <a:t> avance:</a:t>
          </a:r>
          <a:r>
            <a:rPr lang="es-CO" sz="1600" baseline="0">
              <a:latin typeface="Arial" panose="020B0604020202020204" pitchFamily="34" charset="0"/>
              <a:cs typeface="Arial" panose="020B0604020202020204" pitchFamily="34" charset="0"/>
            </a:rPr>
            <a:t> 1; 25%; 100% según aplique.</a:t>
          </a:r>
          <a:endParaRPr lang="es-CO" sz="1600">
            <a:latin typeface="Arial" panose="020B0604020202020204" pitchFamily="34" charset="0"/>
            <a:cs typeface="Arial" panose="020B0604020202020204" pitchFamily="34" charset="0"/>
          </a:endParaRPr>
        </a:p>
      </xdr:txBody>
    </xdr:sp>
    <xdr:clientData/>
  </xdr:twoCellAnchor>
  <xdr:twoCellAnchor>
    <xdr:from>
      <xdr:col>38</xdr:col>
      <xdr:colOff>552450</xdr:colOff>
      <xdr:row>1</xdr:row>
      <xdr:rowOff>76200</xdr:rowOff>
    </xdr:from>
    <xdr:to>
      <xdr:col>46</xdr:col>
      <xdr:colOff>152400</xdr:colOff>
      <xdr:row>4</xdr:row>
      <xdr:rowOff>57150</xdr:rowOff>
    </xdr:to>
    <xdr:sp macro="" textlink="">
      <xdr:nvSpPr>
        <xdr:cNvPr id="12" name="Rectángulo 11">
          <a:extLst>
            <a:ext uri="{FF2B5EF4-FFF2-40B4-BE49-F238E27FC236}">
              <a16:creationId xmlns:a16="http://schemas.microsoft.com/office/drawing/2014/main" id="{7234A650-5F40-4F00-A7BA-617F5B7D55AC}"/>
            </a:ext>
          </a:extLst>
        </xdr:cNvPr>
        <xdr:cNvSpPr/>
      </xdr:nvSpPr>
      <xdr:spPr>
        <a:xfrm>
          <a:off x="65493900" y="152400"/>
          <a:ext cx="1752600" cy="8001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s-CO" sz="1600">
              <a:latin typeface="Arial" panose="020B0604020202020204" pitchFamily="34" charset="0"/>
              <a:cs typeface="Arial" panose="020B0604020202020204" pitchFamily="34" charset="0"/>
            </a:rPr>
            <a:t>Ingresar</a:t>
          </a:r>
          <a:r>
            <a:rPr lang="es-CO" sz="1600" baseline="0">
              <a:latin typeface="Arial" panose="020B0604020202020204" pitchFamily="34" charset="0"/>
              <a:cs typeface="Arial" panose="020B0604020202020204" pitchFamily="34" charset="0"/>
            </a:rPr>
            <a:t> el avance cualitativo</a:t>
          </a:r>
          <a:endParaRPr lang="es-CO" sz="16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s\User\OneDrive%2520-%2520sdis.gov.co\_%25202020\_%2520MIPG%2520DNA\_%2520PLAN%2520DE%2520ACCION%2520INSTITUCIONAL%25202021\Formato%2520SPI%2520proy7745_JUN-NOV%25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Gral"/>
      <sheetName val="Cuadro Control"/>
      <sheetName val="Cadena de Valor"/>
      <sheetName val="Informes SEVEN"/>
      <sheetName val="Proyecto"/>
      <sheetName val="Objetivos"/>
      <sheetName val="Metas PDD"/>
      <sheetName val="Productos MGA"/>
      <sheetName val="Metas proyecto"/>
      <sheetName val="Actividades"/>
      <sheetName val="Tareas"/>
      <sheetName val="Soportes"/>
      <sheetName val="Territorialización y Población"/>
      <sheetName val="Directorio UNDOPE"/>
      <sheetName val="Listas"/>
      <sheetName val="GLOSARIO"/>
      <sheetName val="Instrucciones"/>
    </sheetNames>
    <sheetDataSet>
      <sheetData sheetId="0"/>
      <sheetData sheetId="1"/>
      <sheetData sheetId="2"/>
      <sheetData sheetId="3"/>
      <sheetData sheetId="4"/>
      <sheetData sheetId="5">
        <row r="15">
          <cell r="B15">
            <v>7745</v>
          </cell>
        </row>
      </sheetData>
      <sheetData sheetId="6"/>
      <sheetData sheetId="7"/>
      <sheetData sheetId="8"/>
      <sheetData sheetId="9"/>
      <sheetData sheetId="10"/>
      <sheetData sheetId="11"/>
      <sheetData sheetId="12"/>
      <sheetData sheetId="13"/>
      <sheetData sheetId="14"/>
      <sheetData sheetId="15">
        <row r="51">
          <cell r="I51">
            <v>13</v>
          </cell>
        </row>
        <row r="52">
          <cell r="I52">
            <v>14</v>
          </cell>
        </row>
        <row r="53">
          <cell r="I53">
            <v>15</v>
          </cell>
        </row>
        <row r="54">
          <cell r="I54">
            <v>16</v>
          </cell>
        </row>
        <row r="55">
          <cell r="I55">
            <v>17</v>
          </cell>
        </row>
        <row r="56">
          <cell r="I56">
            <v>18</v>
          </cell>
        </row>
        <row r="57">
          <cell r="I57">
            <v>21</v>
          </cell>
        </row>
        <row r="58">
          <cell r="I58">
            <v>25</v>
          </cell>
        </row>
        <row r="59">
          <cell r="I59">
            <v>31</v>
          </cell>
        </row>
        <row r="60">
          <cell r="I60">
            <v>41</v>
          </cell>
        </row>
        <row r="61">
          <cell r="I61">
            <v>42</v>
          </cell>
        </row>
        <row r="62">
          <cell r="I62">
            <v>43</v>
          </cell>
        </row>
        <row r="63">
          <cell r="I63">
            <v>44</v>
          </cell>
        </row>
        <row r="64">
          <cell r="I64">
            <v>45</v>
          </cell>
        </row>
        <row r="65">
          <cell r="I65">
            <v>46</v>
          </cell>
        </row>
        <row r="66">
          <cell r="I66">
            <v>47</v>
          </cell>
        </row>
        <row r="67">
          <cell r="I67">
            <v>49</v>
          </cell>
        </row>
        <row r="68">
          <cell r="I68">
            <v>50</v>
          </cell>
        </row>
        <row r="69">
          <cell r="I69">
            <v>51</v>
          </cell>
        </row>
        <row r="70">
          <cell r="I70">
            <v>54</v>
          </cell>
        </row>
        <row r="71">
          <cell r="I71">
            <v>55</v>
          </cell>
        </row>
        <row r="72">
          <cell r="I72">
            <v>57</v>
          </cell>
        </row>
        <row r="73">
          <cell r="I73">
            <v>58</v>
          </cell>
        </row>
        <row r="74">
          <cell r="I74">
            <v>59</v>
          </cell>
        </row>
        <row r="75">
          <cell r="I75">
            <v>60</v>
          </cell>
        </row>
        <row r="76">
          <cell r="I76">
            <v>61</v>
          </cell>
        </row>
        <row r="77">
          <cell r="I77">
            <v>62</v>
          </cell>
        </row>
        <row r="78">
          <cell r="I78">
            <v>63</v>
          </cell>
        </row>
        <row r="79">
          <cell r="I79">
            <v>64</v>
          </cell>
        </row>
        <row r="80">
          <cell r="I80">
            <v>73</v>
          </cell>
        </row>
        <row r="81">
          <cell r="I81">
            <v>110</v>
          </cell>
        </row>
        <row r="82">
          <cell r="I82">
            <v>113</v>
          </cell>
        </row>
        <row r="83">
          <cell r="I83">
            <v>114</v>
          </cell>
        </row>
        <row r="84">
          <cell r="I84">
            <v>116</v>
          </cell>
        </row>
        <row r="85">
          <cell r="I85">
            <v>364</v>
          </cell>
        </row>
        <row r="86">
          <cell r="I86">
            <v>411</v>
          </cell>
        </row>
        <row r="87">
          <cell r="I87">
            <v>412</v>
          </cell>
        </row>
        <row r="88">
          <cell r="I88">
            <v>481</v>
          </cell>
        </row>
        <row r="89">
          <cell r="I89">
            <v>484</v>
          </cell>
        </row>
        <row r="90">
          <cell r="I90">
            <v>513</v>
          </cell>
        </row>
        <row r="91">
          <cell r="I91">
            <v>519</v>
          </cell>
        </row>
        <row r="92">
          <cell r="I92">
            <v>545</v>
          </cell>
        </row>
        <row r="93">
          <cell r="I93">
            <v>546</v>
          </cell>
        </row>
      </sheetData>
      <sheetData sheetId="16"/>
      <sheetData sheetId="17"/>
    </sheetDataSet>
  </externalBook>
</externalLink>
</file>

<file path=xl/namedSheetViews/namedSheetView1.xml><?xml version="1.0" encoding="utf-8"?>
<namedSheetViews xmlns="http://schemas.microsoft.com/office/spreadsheetml/2019/namedsheetviews" xmlns:x="http://schemas.openxmlformats.org/spreadsheetml/2006/main">
  <namedSheetView name="Ver1" id="{648B1508-3C29-49BF-BBB2-D4FA60B9832F}">
    <nsvFilter filterId="{00000000-0009-0000-0100-000003000000}" ref="B13:AG165" tableId="3">
      <columnFilter colId="31" id="{00000000-0010-0000-0000-000020000000}">
        <filter colId="31">
          <x:filters>
            <x:filter val="Oficina Asesora de Comunicaciones"/>
          </x:filters>
        </filter>
      </columnFilter>
    </nsvFilter>
  </namedSheetView>
</namedSheetViews>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Dependencia_responsable" xr10:uid="{43B4FA49-1A42-4632-B141-B16A16F3FE32}" sourceName="Dependencia responsable">
  <extLst>
    <x:ext xmlns:x15="http://schemas.microsoft.com/office/spreadsheetml/2010/11/main" uri="{2F2917AC-EB37-4324-AD4E-5DD8C200BD13}">
      <x15:tableSlicerCache tableId="3" column="3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pendencia responsable" xr10:uid="{531EF314-B5F1-44CB-9DED-FBDB5D5E6DCE}" cache="SegmentaciónDeDatos_Dependencia_responsable" caption="Dependencia responsable" columnCount="2" style="SlicerStyleLight6" rowHeight="7200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a3" displayName="Tabla3" ref="B13:AG165" totalsRowShown="0" headerRowDxfId="44" dataDxfId="43" tableBorderDxfId="42">
  <autoFilter ref="B13:AG165" xr:uid="{00000000-0009-0000-0100-000003000000}"/>
  <tableColumns count="32">
    <tableColumn id="1" xr3:uid="{00000000-0010-0000-0000-000001000000}" name="Meta Plan de Desarrollo" dataDxfId="41"/>
    <tableColumn id="2" xr3:uid="{00000000-0010-0000-0000-000002000000}" name="Objetivo estratégico sectorial" dataDxfId="40"/>
    <tableColumn id="3" xr3:uid="{00000000-0010-0000-0000-000003000000}" name="Meta sectorial" dataDxfId="39"/>
    <tableColumn id="4" xr3:uid="{00000000-0010-0000-0000-000004000000}" name="Objetivo estratégico 2020-2024" dataDxfId="38"/>
    <tableColumn id="5" xr3:uid="{00000000-0010-0000-0000-000005000000}" name="Estrategias" dataDxfId="37"/>
    <tableColumn id="6" xr3:uid="{00000000-0010-0000-0000-000006000000}" name="Metas 2020-2024" dataDxfId="36"/>
    <tableColumn id="7" xr3:uid="{00000000-0010-0000-0000-000007000000}" name="Política o componente MIPG" dataDxfId="35"/>
    <tableColumn id="8" xr3:uid="{00000000-0010-0000-0000-000008000000}" name="Proceso relacionado" dataDxfId="34"/>
    <tableColumn id="9" xr3:uid="{00000000-0010-0000-0000-000009000000}" name="Fuente de Financiación " dataDxfId="33"/>
    <tableColumn id="10" xr3:uid="{00000000-0010-0000-0000-00000A000000}" name="Proyecto de inversión" dataDxfId="32"/>
    <tableColumn id="11" xr3:uid="{00000000-0010-0000-0000-00000B000000}" name="Meta proyecto de inversión " dataDxfId="31"/>
    <tableColumn id="12" xr3:uid="{00000000-0010-0000-0000-00000C000000}" name="Plan asociado" dataDxfId="30"/>
    <tableColumn id="13" xr3:uid="{00000000-0010-0000-0000-00000D000000}" name="Plan De Acción Política Pública Poblacional Asociada  " dataDxfId="29"/>
    <tableColumn id="14" xr3:uid="{00000000-0010-0000-0000-00000E000000}" name="Actividad" dataDxfId="28"/>
    <tableColumn id="15" xr3:uid="{00000000-0010-0000-0000-00000F000000}" name="N° Producto" dataDxfId="27"/>
    <tableColumn id="16" xr3:uid="{00000000-0010-0000-0000-000010000000}" name="Producto" dataDxfId="26"/>
    <tableColumn id="17" xr3:uid="{00000000-0010-0000-0000-000011000000}" name="Meta producto" dataDxfId="25"/>
    <tableColumn id="18" xr3:uid="{00000000-0010-0000-0000-000012000000}" name="Tipo de Meta" dataDxfId="24"/>
    <tableColumn id="19" xr3:uid="{00000000-0010-0000-0000-000013000000}" name="Nombre del Indicador de la meta" dataDxfId="23"/>
    <tableColumn id="20" xr3:uid="{00000000-0010-0000-0000-000014000000}" name="Fórmula del indicador" dataDxfId="22"/>
    <tableColumn id="21" xr3:uid="{00000000-0010-0000-0000-000015000000}" name="Descripción del cálculo para reporte de avance del indicador" dataDxfId="21"/>
    <tableColumn id="22" xr3:uid="{00000000-0010-0000-0000-000016000000}" name="Fecha Inicio_x000a_DD/MM/AAAA" dataDxfId="20"/>
    <tableColumn id="23" xr3:uid="{00000000-0010-0000-0000-000017000000}" name="Fecha Finalización_x000a_DD/MM/AAAA" dataDxfId="19"/>
    <tableColumn id="24" xr3:uid="{00000000-0010-0000-0000-000018000000}" name="I Trimestre " dataDxfId="18"/>
    <tableColumn id="25" xr3:uid="{00000000-0010-0000-0000-000019000000}" name="Evidencias programadas" dataDxfId="17"/>
    <tableColumn id="26" xr3:uid="{00000000-0010-0000-0000-00001A000000}" name="II Trimestre " dataDxfId="16"/>
    <tableColumn id="27" xr3:uid="{00000000-0010-0000-0000-00001B000000}" name="Evidencias programadas2" dataDxfId="15"/>
    <tableColumn id="28" xr3:uid="{00000000-0010-0000-0000-00001C000000}" name="III Trimestre " dataDxfId="14"/>
    <tableColumn id="29" xr3:uid="{00000000-0010-0000-0000-00001D000000}" name="Evidencias programadas3" dataDxfId="13"/>
    <tableColumn id="30" xr3:uid="{00000000-0010-0000-0000-00001E000000}" name="IV Trimestre " dataDxfId="12"/>
    <tableColumn id="31" xr3:uid="{00000000-0010-0000-0000-00001F000000}" name="Evidencias programadas4" dataDxfId="11"/>
    <tableColumn id="32" xr3:uid="{00000000-0010-0000-0000-000020000000}" name="Dependencia responsable" dataDxfId="1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CDBB1B7-EC8F-4687-A20B-361D35470AD8}" name="Tabla1" displayName="Tabla1" ref="AH12:AM165" totalsRowShown="0" headerRowDxfId="9" dataDxfId="7" headerRowBorderDxfId="8" tableBorderDxfId="6">
  <autoFilter ref="AH12:AM165" xr:uid="{1CDBB1B7-EC8F-4687-A20B-361D35470AD8}"/>
  <tableColumns count="6">
    <tableColumn id="1" xr3:uid="{4636AF37-D59A-463C-A8E2-D5C6D1AD381B}" name="I seguimiento ( enero a marzo)" dataDxfId="5" dataCellStyle="Porcentaje"/>
    <tableColumn id="2" xr3:uid="{07A25A19-1EF8-491C-9ABD-3D6CFD089412}" name="Columna1" dataDxfId="4"/>
    <tableColumn id="3" xr3:uid="{E4B3A1D4-3DDE-41F4-99C1-0DC527954FAF}" name="Columna2" dataDxfId="3"/>
    <tableColumn id="4" xr3:uid="{D7C3FDBE-16A4-4428-9611-15489B626518}" name="II seguimiento ( abril a junio)" dataDxfId="2"/>
    <tableColumn id="5" xr3:uid="{48D95928-937D-4929-A31A-1BB764689400}" name="Columna3" dataDxfId="1">
      <calculatedColumnFormula>+AK13/Tabla3[[#This Row],[II Trimestre ]]</calculatedColumnFormula>
    </tableColumn>
    <tableColumn id="6" xr3:uid="{A79598A8-F47B-4F3C-90A4-0839B31576A8}" name="Columna4"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9/04/relationships/namedSheetView" Target="../namedSheetViews/namedSheetView1.xml"/><Relationship Id="rId5" Type="http://schemas.microsoft.com/office/2007/relationships/slicer" Target="../slicers/slicer1.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01"/>
  <sheetViews>
    <sheetView showGridLines="0" topLeftCell="Z1" workbookViewId="0">
      <pane ySplit="1" topLeftCell="A81" activePane="bottomLeft" state="frozen"/>
      <selection activeCell="U1" sqref="U1"/>
      <selection pane="bottomLeft" activeCell="U1" sqref="U1"/>
    </sheetView>
  </sheetViews>
  <sheetFormatPr baseColWidth="10" defaultColWidth="11.42578125" defaultRowHeight="14.25" x14ac:dyDescent="0.2"/>
  <cols>
    <col min="1" max="1" width="11.42578125" style="2"/>
    <col min="2" max="2" width="21.42578125" style="2" customWidth="1"/>
    <col min="3" max="4" width="11.42578125" style="2"/>
    <col min="5" max="5" width="34.42578125" style="2" customWidth="1"/>
    <col min="6" max="7" width="11.42578125" style="2"/>
    <col min="8" max="8" width="75" style="2" bestFit="1" customWidth="1"/>
    <col min="9" max="10" width="11.42578125" style="2"/>
    <col min="11" max="11" width="21.7109375" style="2" customWidth="1"/>
    <col min="12" max="13" width="11.42578125" style="2"/>
    <col min="14" max="14" width="68.7109375" style="2" customWidth="1"/>
    <col min="15" max="17" width="11.42578125" style="2"/>
    <col min="18" max="18" width="3.42578125" style="21" customWidth="1"/>
    <col min="19" max="19" width="54.42578125" style="2" bestFit="1" customWidth="1"/>
    <col min="20" max="20" width="54.42578125" style="2" customWidth="1"/>
    <col min="21" max="21" width="13.42578125" style="2" customWidth="1"/>
    <col min="22" max="23" width="31.85546875" style="2" customWidth="1"/>
    <col min="24" max="24" width="7.85546875" style="23" customWidth="1"/>
    <col min="25" max="25" width="91" style="2" bestFit="1" customWidth="1"/>
    <col min="26" max="26" width="19.42578125" style="24" customWidth="1"/>
    <col min="27" max="27" width="8.28515625" style="21" customWidth="1"/>
    <col min="28" max="28" width="63" style="2" customWidth="1"/>
    <col min="29" max="29" width="63" style="24" customWidth="1"/>
    <col min="30" max="30" width="9.28515625" style="2" customWidth="1"/>
    <col min="31" max="31" width="83.140625" style="2" bestFit="1" customWidth="1"/>
    <col min="32" max="32" width="11.42578125" style="24"/>
    <col min="33" max="33" width="6.7109375" style="24" customWidth="1"/>
    <col min="34" max="34" width="36.7109375" style="2" customWidth="1"/>
    <col min="35" max="36" width="11.42578125" style="2"/>
    <col min="37" max="37" width="49.140625" style="2" customWidth="1"/>
    <col min="38" max="16384" width="11.42578125" style="2"/>
  </cols>
  <sheetData>
    <row r="1" spans="1:37" s="7" customFormat="1" ht="42" customHeight="1" thickBot="1" x14ac:dyDescent="0.25">
      <c r="A1" s="44" t="s">
        <v>0</v>
      </c>
      <c r="B1" s="44" t="s">
        <v>1</v>
      </c>
      <c r="C1" s="3"/>
      <c r="D1" s="25" t="s">
        <v>0</v>
      </c>
      <c r="E1" s="25" t="s">
        <v>2</v>
      </c>
      <c r="G1" s="26" t="s">
        <v>0</v>
      </c>
      <c r="H1" s="27" t="s">
        <v>3</v>
      </c>
      <c r="J1" s="26" t="s">
        <v>0</v>
      </c>
      <c r="K1" s="25" t="s">
        <v>4</v>
      </c>
      <c r="M1" s="56" t="s">
        <v>0</v>
      </c>
      <c r="N1" s="57" t="s">
        <v>5</v>
      </c>
      <c r="R1" s="1" t="s">
        <v>0</v>
      </c>
      <c r="S1" s="1" t="s">
        <v>6</v>
      </c>
      <c r="T1" s="3"/>
      <c r="U1" s="1" t="s">
        <v>0</v>
      </c>
      <c r="V1" s="1" t="s">
        <v>7</v>
      </c>
      <c r="W1" s="4"/>
      <c r="X1" s="1" t="s">
        <v>0</v>
      </c>
      <c r="Y1" s="1" t="s">
        <v>8</v>
      </c>
      <c r="Z1" s="3"/>
      <c r="AA1" s="1" t="s">
        <v>0</v>
      </c>
      <c r="AB1" s="1" t="s">
        <v>9</v>
      </c>
      <c r="AC1" s="3"/>
      <c r="AD1" s="1" t="s">
        <v>0</v>
      </c>
      <c r="AE1" s="1" t="s">
        <v>10</v>
      </c>
      <c r="AF1" s="3"/>
      <c r="AG1" s="1" t="s">
        <v>0</v>
      </c>
      <c r="AH1" s="1" t="s">
        <v>11</v>
      </c>
      <c r="AJ1" s="1" t="s">
        <v>0</v>
      </c>
      <c r="AK1" s="1" t="s">
        <v>12</v>
      </c>
    </row>
    <row r="2" spans="1:37" ht="87.75" customHeight="1" x14ac:dyDescent="0.2">
      <c r="A2" s="45">
        <v>1</v>
      </c>
      <c r="B2" s="46" t="s">
        <v>13</v>
      </c>
      <c r="D2" s="5">
        <v>1</v>
      </c>
      <c r="E2" s="6" t="s">
        <v>14</v>
      </c>
      <c r="G2" s="49">
        <v>1</v>
      </c>
      <c r="H2" s="50" t="s">
        <v>15</v>
      </c>
      <c r="M2" s="42"/>
      <c r="N2" s="58"/>
      <c r="R2" s="9">
        <v>1</v>
      </c>
      <c r="S2" s="34" t="s">
        <v>16</v>
      </c>
      <c r="T2" s="8"/>
      <c r="U2" s="9">
        <v>1</v>
      </c>
      <c r="V2" s="6" t="s">
        <v>17</v>
      </c>
      <c r="W2" s="8"/>
      <c r="X2" s="9">
        <v>1</v>
      </c>
      <c r="Y2" s="6" t="s">
        <v>18</v>
      </c>
      <c r="Z2" s="8"/>
      <c r="AA2" s="35">
        <v>1</v>
      </c>
      <c r="AB2" s="38" t="s">
        <v>19</v>
      </c>
      <c r="AC2" s="8"/>
      <c r="AD2" s="5">
        <v>1</v>
      </c>
      <c r="AE2" s="59" t="s">
        <v>20</v>
      </c>
      <c r="AF2" s="8"/>
      <c r="AG2" s="16">
        <v>1</v>
      </c>
      <c r="AH2" s="9" t="s">
        <v>21</v>
      </c>
      <c r="AJ2" s="16">
        <v>1</v>
      </c>
      <c r="AK2" s="9" t="s">
        <v>22</v>
      </c>
    </row>
    <row r="3" spans="1:37" s="7" customFormat="1" ht="104.25" customHeight="1" x14ac:dyDescent="0.2">
      <c r="A3" s="29">
        <v>2</v>
      </c>
      <c r="B3" s="47" t="s">
        <v>23</v>
      </c>
      <c r="D3" s="9">
        <v>2</v>
      </c>
      <c r="E3" s="10" t="s">
        <v>24</v>
      </c>
      <c r="G3" s="49">
        <v>2</v>
      </c>
      <c r="H3" s="50" t="s">
        <v>25</v>
      </c>
      <c r="M3" s="33"/>
      <c r="N3" s="58"/>
      <c r="R3" s="9">
        <v>2</v>
      </c>
      <c r="S3" s="34" t="s">
        <v>26</v>
      </c>
      <c r="T3" s="11"/>
      <c r="U3" s="9">
        <v>2</v>
      </c>
      <c r="V3" s="6" t="s">
        <v>27</v>
      </c>
      <c r="X3" s="9">
        <v>2</v>
      </c>
      <c r="Y3" s="17" t="s">
        <v>28</v>
      </c>
      <c r="Z3" s="12"/>
      <c r="AA3" s="36">
        <v>2</v>
      </c>
      <c r="AB3" s="39" t="s">
        <v>29</v>
      </c>
      <c r="AC3" s="14"/>
      <c r="AD3" s="5">
        <v>2</v>
      </c>
      <c r="AE3" s="59" t="s">
        <v>30</v>
      </c>
      <c r="AF3" s="15"/>
      <c r="AG3" s="16">
        <v>2</v>
      </c>
      <c r="AH3" s="9" t="s">
        <v>31</v>
      </c>
      <c r="AJ3" s="16">
        <v>2</v>
      </c>
      <c r="AK3" s="9" t="s">
        <v>32</v>
      </c>
    </row>
    <row r="4" spans="1:37" s="7" customFormat="1" ht="83.25" customHeight="1" x14ac:dyDescent="0.2">
      <c r="A4" s="29">
        <v>3</v>
      </c>
      <c r="B4" s="47" t="s">
        <v>33</v>
      </c>
      <c r="D4" s="9">
        <v>3</v>
      </c>
      <c r="E4" s="10" t="s">
        <v>34</v>
      </c>
      <c r="G4" s="49">
        <v>3</v>
      </c>
      <c r="H4" s="50" t="s">
        <v>35</v>
      </c>
      <c r="M4" s="33"/>
      <c r="N4" s="58"/>
      <c r="R4" s="9">
        <v>3</v>
      </c>
      <c r="S4" s="34" t="s">
        <v>36</v>
      </c>
      <c r="T4" s="11"/>
      <c r="U4" s="9">
        <v>3</v>
      </c>
      <c r="V4" s="6" t="s">
        <v>37</v>
      </c>
      <c r="X4" s="9">
        <v>3</v>
      </c>
      <c r="Y4" s="17" t="s">
        <v>38</v>
      </c>
      <c r="Z4" s="12"/>
      <c r="AA4" s="36">
        <v>3</v>
      </c>
      <c r="AB4" s="37" t="s">
        <v>39</v>
      </c>
      <c r="AC4" s="14"/>
      <c r="AD4" s="5">
        <v>3</v>
      </c>
      <c r="AE4" s="59" t="s">
        <v>40</v>
      </c>
      <c r="AF4" s="15"/>
      <c r="AG4" s="16">
        <v>3</v>
      </c>
      <c r="AH4" s="9" t="s">
        <v>41</v>
      </c>
      <c r="AJ4" s="16">
        <v>3</v>
      </c>
      <c r="AK4" s="9" t="s">
        <v>42</v>
      </c>
    </row>
    <row r="5" spans="1:37" s="7" customFormat="1" ht="118.5" customHeight="1" x14ac:dyDescent="0.2">
      <c r="A5" s="28">
        <v>4</v>
      </c>
      <c r="B5" s="47" t="s">
        <v>43</v>
      </c>
      <c r="G5" s="49">
        <v>4</v>
      </c>
      <c r="H5" s="50" t="s">
        <v>44</v>
      </c>
      <c r="M5" s="42"/>
      <c r="N5" s="58"/>
      <c r="R5" s="9">
        <v>4</v>
      </c>
      <c r="S5" s="34" t="s">
        <v>45</v>
      </c>
      <c r="T5" s="11"/>
      <c r="U5" s="9">
        <v>4</v>
      </c>
      <c r="V5" s="6" t="s">
        <v>46</v>
      </c>
      <c r="X5" s="9">
        <v>4</v>
      </c>
      <c r="Y5" s="17" t="s">
        <v>47</v>
      </c>
      <c r="Z5" s="12"/>
      <c r="AA5" s="36">
        <v>4</v>
      </c>
      <c r="AB5" s="37" t="s">
        <v>48</v>
      </c>
      <c r="AC5" s="14"/>
      <c r="AD5" s="5">
        <v>4</v>
      </c>
      <c r="AE5" s="59" t="s">
        <v>49</v>
      </c>
      <c r="AF5" s="15"/>
      <c r="AG5" s="16">
        <v>4</v>
      </c>
      <c r="AH5" s="9" t="s">
        <v>50</v>
      </c>
      <c r="AJ5" s="16">
        <v>4</v>
      </c>
      <c r="AK5" s="9" t="s">
        <v>51</v>
      </c>
    </row>
    <row r="6" spans="1:37" s="7" customFormat="1" ht="131.25" customHeight="1" thickBot="1" x14ac:dyDescent="0.25">
      <c r="A6" s="29">
        <v>5</v>
      </c>
      <c r="B6" s="47" t="s">
        <v>52</v>
      </c>
      <c r="G6" s="49">
        <v>5</v>
      </c>
      <c r="H6" s="50" t="s">
        <v>53</v>
      </c>
      <c r="M6" s="33"/>
      <c r="N6" s="58"/>
      <c r="R6" s="9">
        <v>5</v>
      </c>
      <c r="S6" s="34" t="s">
        <v>54</v>
      </c>
      <c r="T6" s="11"/>
      <c r="U6" s="9">
        <v>5</v>
      </c>
      <c r="V6" s="6" t="s">
        <v>55</v>
      </c>
      <c r="X6" s="9">
        <v>5</v>
      </c>
      <c r="Y6" s="17" t="s">
        <v>56</v>
      </c>
      <c r="Z6" s="12"/>
      <c r="AA6" s="36">
        <v>5</v>
      </c>
      <c r="AB6" s="37" t="s">
        <v>57</v>
      </c>
      <c r="AC6" s="14"/>
      <c r="AD6" s="5">
        <v>5</v>
      </c>
      <c r="AE6" s="59" t="s">
        <v>58</v>
      </c>
      <c r="AF6" s="15"/>
      <c r="AG6" s="16">
        <v>5</v>
      </c>
      <c r="AH6" s="9" t="s">
        <v>59</v>
      </c>
      <c r="AJ6" s="16">
        <v>5</v>
      </c>
      <c r="AK6" s="9" t="s">
        <v>60</v>
      </c>
    </row>
    <row r="7" spans="1:37" s="7" customFormat="1" ht="96" customHeight="1" x14ac:dyDescent="0.2">
      <c r="A7" s="45">
        <v>6</v>
      </c>
      <c r="B7" s="47" t="s">
        <v>61</v>
      </c>
      <c r="G7" s="49">
        <v>6</v>
      </c>
      <c r="H7" s="51" t="s">
        <v>62</v>
      </c>
      <c r="M7" s="33"/>
      <c r="N7" s="58"/>
      <c r="R7" s="9">
        <v>6</v>
      </c>
      <c r="S7" s="34" t="s">
        <v>63</v>
      </c>
      <c r="T7" s="11"/>
      <c r="U7" s="9">
        <v>6</v>
      </c>
      <c r="V7" s="6" t="s">
        <v>64</v>
      </c>
      <c r="X7" s="9">
        <v>6</v>
      </c>
      <c r="Y7" s="17" t="s">
        <v>65</v>
      </c>
      <c r="Z7" s="12"/>
      <c r="AA7" s="36">
        <v>6</v>
      </c>
      <c r="AB7" s="37" t="s">
        <v>66</v>
      </c>
      <c r="AC7" s="14"/>
      <c r="AD7" s="5">
        <v>6</v>
      </c>
      <c r="AE7" s="59" t="s">
        <v>67</v>
      </c>
      <c r="AF7" s="15"/>
      <c r="AG7" s="16">
        <v>6</v>
      </c>
      <c r="AH7" s="9" t="s">
        <v>68</v>
      </c>
      <c r="AJ7" s="16">
        <v>6</v>
      </c>
      <c r="AK7" s="9" t="s">
        <v>69</v>
      </c>
    </row>
    <row r="8" spans="1:37" s="7" customFormat="1" ht="108.75" customHeight="1" x14ac:dyDescent="0.2">
      <c r="A8" s="29">
        <v>7</v>
      </c>
      <c r="B8" s="47" t="s">
        <v>70</v>
      </c>
      <c r="G8" s="49">
        <v>7</v>
      </c>
      <c r="H8" s="51" t="s">
        <v>71</v>
      </c>
      <c r="M8" s="42"/>
      <c r="N8" s="58"/>
      <c r="R8" s="9">
        <v>7</v>
      </c>
      <c r="S8" s="34" t="s">
        <v>72</v>
      </c>
      <c r="T8" s="11"/>
      <c r="U8" s="9">
        <v>7</v>
      </c>
      <c r="V8" s="6" t="s">
        <v>73</v>
      </c>
      <c r="X8" s="9">
        <v>7</v>
      </c>
      <c r="Y8" s="17" t="s">
        <v>74</v>
      </c>
      <c r="Z8" s="12"/>
      <c r="AA8" s="36">
        <v>7</v>
      </c>
      <c r="AB8" s="37" t="s">
        <v>75</v>
      </c>
      <c r="AC8" s="14"/>
      <c r="AD8" s="5">
        <v>7</v>
      </c>
      <c r="AE8" s="59" t="s">
        <v>76</v>
      </c>
      <c r="AF8" s="15"/>
      <c r="AG8" s="16">
        <v>7</v>
      </c>
      <c r="AH8" s="9" t="s">
        <v>77</v>
      </c>
      <c r="AJ8" s="16">
        <v>7</v>
      </c>
      <c r="AK8" s="9" t="s">
        <v>78</v>
      </c>
    </row>
    <row r="9" spans="1:37" s="7" customFormat="1" ht="102" customHeight="1" thickBot="1" x14ac:dyDescent="0.25">
      <c r="A9" s="29">
        <v>8</v>
      </c>
      <c r="B9" s="48" t="s">
        <v>79</v>
      </c>
      <c r="G9" s="49">
        <v>8</v>
      </c>
      <c r="H9" s="51" t="s">
        <v>80</v>
      </c>
      <c r="M9" s="33"/>
      <c r="N9" s="58"/>
      <c r="R9" s="9">
        <v>8</v>
      </c>
      <c r="S9" s="34" t="s">
        <v>81</v>
      </c>
      <c r="T9" s="11"/>
      <c r="U9" s="9">
        <v>8</v>
      </c>
      <c r="V9" s="6" t="s">
        <v>82</v>
      </c>
      <c r="X9" s="9">
        <v>8</v>
      </c>
      <c r="Y9" s="17" t="s">
        <v>83</v>
      </c>
      <c r="Z9" s="12"/>
      <c r="AA9" s="36">
        <v>8</v>
      </c>
      <c r="AB9" s="37" t="s">
        <v>84</v>
      </c>
      <c r="AC9" s="14"/>
      <c r="AD9" s="5">
        <v>8</v>
      </c>
      <c r="AE9" s="59" t="s">
        <v>85</v>
      </c>
      <c r="AF9" s="15"/>
      <c r="AG9" s="16">
        <v>8</v>
      </c>
      <c r="AH9" s="9" t="s">
        <v>86</v>
      </c>
      <c r="AJ9" s="16">
        <v>8</v>
      </c>
      <c r="AK9" s="9" t="s">
        <v>87</v>
      </c>
    </row>
    <row r="10" spans="1:37" s="7" customFormat="1" ht="103.5" customHeight="1" thickBot="1" x14ac:dyDescent="0.25">
      <c r="A10" s="42"/>
      <c r="B10" s="48" t="s">
        <v>88</v>
      </c>
      <c r="G10" s="49">
        <v>9</v>
      </c>
      <c r="H10" s="51" t="s">
        <v>89</v>
      </c>
      <c r="M10" s="33"/>
      <c r="N10" s="58"/>
      <c r="R10" s="9">
        <v>9</v>
      </c>
      <c r="S10" s="34" t="s">
        <v>90</v>
      </c>
      <c r="T10" s="11"/>
      <c r="U10" s="9">
        <v>9</v>
      </c>
      <c r="V10" s="6" t="s">
        <v>91</v>
      </c>
      <c r="X10" s="9">
        <v>9</v>
      </c>
      <c r="Y10" s="17" t="s">
        <v>92</v>
      </c>
      <c r="Z10" s="12"/>
      <c r="AA10" s="36">
        <v>9</v>
      </c>
      <c r="AB10" s="37" t="s">
        <v>93</v>
      </c>
      <c r="AC10" s="14"/>
      <c r="AD10" s="5">
        <v>9</v>
      </c>
      <c r="AE10" s="59" t="s">
        <v>94</v>
      </c>
      <c r="AF10" s="15"/>
      <c r="AG10" s="16">
        <v>9</v>
      </c>
      <c r="AH10" s="9" t="s">
        <v>95</v>
      </c>
      <c r="AJ10" s="16">
        <v>9</v>
      </c>
      <c r="AK10" s="9" t="s">
        <v>96</v>
      </c>
    </row>
    <row r="11" spans="1:37" s="7" customFormat="1" ht="85.5" customHeight="1" x14ac:dyDescent="0.2">
      <c r="A11" s="33"/>
      <c r="B11" s="33"/>
      <c r="G11" s="52">
        <v>10</v>
      </c>
      <c r="H11" s="51" t="s">
        <v>97</v>
      </c>
      <c r="M11" s="42"/>
      <c r="N11" s="58"/>
      <c r="R11" s="9">
        <v>10</v>
      </c>
      <c r="S11" s="34" t="s">
        <v>98</v>
      </c>
      <c r="T11" s="11"/>
      <c r="U11" s="9">
        <v>10</v>
      </c>
      <c r="V11" s="6" t="s">
        <v>99</v>
      </c>
      <c r="X11" s="9">
        <v>10</v>
      </c>
      <c r="Y11" s="6" t="s">
        <v>100</v>
      </c>
      <c r="Z11" s="12"/>
      <c r="AA11" s="36">
        <v>10</v>
      </c>
      <c r="AB11" s="37" t="s">
        <v>101</v>
      </c>
      <c r="AC11" s="14"/>
      <c r="AD11" s="5">
        <v>10</v>
      </c>
      <c r="AE11" s="59" t="s">
        <v>102</v>
      </c>
      <c r="AF11" s="15"/>
      <c r="AG11" s="16">
        <v>10</v>
      </c>
      <c r="AH11" s="9" t="s">
        <v>103</v>
      </c>
      <c r="AJ11" s="16">
        <v>10</v>
      </c>
      <c r="AK11" s="9" t="s">
        <v>104</v>
      </c>
    </row>
    <row r="12" spans="1:37" s="7" customFormat="1" ht="78" customHeight="1" x14ac:dyDescent="0.2">
      <c r="A12" s="33"/>
      <c r="B12" s="33"/>
      <c r="G12" s="52">
        <v>11</v>
      </c>
      <c r="H12" s="51" t="s">
        <v>105</v>
      </c>
      <c r="M12" s="33"/>
      <c r="N12" s="58"/>
      <c r="R12" s="9">
        <v>11</v>
      </c>
      <c r="S12" s="34" t="s">
        <v>106</v>
      </c>
      <c r="T12" s="11"/>
      <c r="U12" s="9">
        <v>11</v>
      </c>
      <c r="V12" s="6" t="s">
        <v>107</v>
      </c>
      <c r="X12" s="9">
        <v>11</v>
      </c>
      <c r="Y12" s="6" t="s">
        <v>108</v>
      </c>
      <c r="Z12" s="15"/>
      <c r="AA12" s="36">
        <v>11</v>
      </c>
      <c r="AB12" s="37" t="s">
        <v>109</v>
      </c>
      <c r="AC12" s="14"/>
      <c r="AD12" s="5">
        <v>11</v>
      </c>
      <c r="AE12" s="59" t="s">
        <v>110</v>
      </c>
      <c r="AF12" s="15"/>
      <c r="AG12" s="16">
        <v>11</v>
      </c>
      <c r="AH12" s="9" t="s">
        <v>111</v>
      </c>
      <c r="AJ12" s="16">
        <v>11</v>
      </c>
      <c r="AK12" s="9" t="s">
        <v>112</v>
      </c>
    </row>
    <row r="13" spans="1:37" s="7" customFormat="1" ht="163.5" customHeight="1" x14ac:dyDescent="0.2">
      <c r="A13" s="43"/>
      <c r="B13" s="43"/>
      <c r="G13" s="52">
        <v>12</v>
      </c>
      <c r="H13" s="51" t="s">
        <v>113</v>
      </c>
      <c r="M13" s="33"/>
      <c r="N13" s="58"/>
      <c r="R13" s="9">
        <v>12</v>
      </c>
      <c r="S13" s="34" t="s">
        <v>114</v>
      </c>
      <c r="T13" s="11"/>
      <c r="U13" s="9">
        <v>12</v>
      </c>
      <c r="V13" s="6" t="s">
        <v>115</v>
      </c>
      <c r="X13" s="9">
        <v>12</v>
      </c>
      <c r="Y13" s="6" t="s">
        <v>116</v>
      </c>
      <c r="Z13" s="15"/>
      <c r="AA13" s="36">
        <v>12</v>
      </c>
      <c r="AB13" s="37" t="s">
        <v>117</v>
      </c>
      <c r="AC13" s="14"/>
      <c r="AD13" s="5">
        <v>12</v>
      </c>
      <c r="AE13" s="59" t="s">
        <v>118</v>
      </c>
      <c r="AF13" s="15"/>
      <c r="AG13" s="16">
        <v>12</v>
      </c>
      <c r="AH13" s="9" t="s">
        <v>119</v>
      </c>
      <c r="AJ13" s="16">
        <v>12</v>
      </c>
      <c r="AK13" s="9" t="s">
        <v>120</v>
      </c>
    </row>
    <row r="14" spans="1:37" s="7" customFormat="1" ht="75" customHeight="1" x14ac:dyDescent="0.2">
      <c r="G14" s="52">
        <v>13</v>
      </c>
      <c r="H14" s="51" t="s">
        <v>121</v>
      </c>
      <c r="M14" s="42"/>
      <c r="N14" s="58"/>
      <c r="R14" s="9">
        <v>13</v>
      </c>
      <c r="S14" s="6" t="s">
        <v>122</v>
      </c>
      <c r="T14" s="11"/>
      <c r="U14" s="9">
        <v>13</v>
      </c>
      <c r="V14" s="6" t="s">
        <v>123</v>
      </c>
      <c r="X14" s="9">
        <v>13</v>
      </c>
      <c r="Y14" s="6" t="s">
        <v>124</v>
      </c>
      <c r="Z14" s="15"/>
      <c r="AA14" s="36">
        <v>13</v>
      </c>
      <c r="AB14" s="37" t="s">
        <v>125</v>
      </c>
      <c r="AC14" s="14"/>
      <c r="AD14" s="5">
        <v>13</v>
      </c>
      <c r="AE14" s="59" t="s">
        <v>126</v>
      </c>
      <c r="AF14" s="15"/>
      <c r="AG14" s="16">
        <v>13</v>
      </c>
      <c r="AH14" s="9" t="s">
        <v>127</v>
      </c>
      <c r="AJ14" s="16">
        <v>13</v>
      </c>
      <c r="AK14" s="9" t="s">
        <v>128</v>
      </c>
    </row>
    <row r="15" spans="1:37" s="7" customFormat="1" ht="66.75" customHeight="1" x14ac:dyDescent="0.2">
      <c r="G15" s="52">
        <v>14</v>
      </c>
      <c r="H15" s="51" t="s">
        <v>129</v>
      </c>
      <c r="M15" s="33"/>
      <c r="N15" s="58"/>
      <c r="R15" s="9">
        <v>14</v>
      </c>
      <c r="S15" s="6" t="s">
        <v>130</v>
      </c>
      <c r="T15" s="11"/>
      <c r="U15" s="9">
        <v>14</v>
      </c>
      <c r="V15" s="6" t="s">
        <v>131</v>
      </c>
      <c r="X15" s="9">
        <v>14</v>
      </c>
      <c r="Y15" s="6" t="s">
        <v>132</v>
      </c>
      <c r="Z15" s="15"/>
      <c r="AA15" s="36">
        <v>14</v>
      </c>
      <c r="AB15" s="37" t="s">
        <v>133</v>
      </c>
      <c r="AC15" s="14"/>
      <c r="AD15" s="5">
        <v>14</v>
      </c>
      <c r="AE15" s="59" t="s">
        <v>134</v>
      </c>
      <c r="AF15" s="15"/>
      <c r="AG15" s="16">
        <v>14</v>
      </c>
      <c r="AH15" s="9" t="s">
        <v>135</v>
      </c>
      <c r="AJ15" s="16">
        <v>14</v>
      </c>
      <c r="AK15" s="9" t="s">
        <v>136</v>
      </c>
    </row>
    <row r="16" spans="1:37" s="7" customFormat="1" ht="102" customHeight="1" x14ac:dyDescent="0.2">
      <c r="G16" s="52">
        <v>15</v>
      </c>
      <c r="H16" s="51" t="s">
        <v>137</v>
      </c>
      <c r="M16" s="33"/>
      <c r="N16" s="58"/>
      <c r="R16" s="9">
        <v>15</v>
      </c>
      <c r="S16" s="6" t="s">
        <v>138</v>
      </c>
      <c r="T16" s="11"/>
      <c r="U16" s="9">
        <v>15</v>
      </c>
      <c r="V16" s="6" t="s">
        <v>139</v>
      </c>
      <c r="X16" s="9">
        <v>15</v>
      </c>
      <c r="Y16" s="6" t="s">
        <v>140</v>
      </c>
      <c r="Z16" s="15"/>
      <c r="AA16" s="36">
        <v>15</v>
      </c>
      <c r="AB16" s="37" t="s">
        <v>141</v>
      </c>
      <c r="AC16" s="14"/>
      <c r="AD16" s="5">
        <v>15</v>
      </c>
      <c r="AE16" s="59" t="s">
        <v>142</v>
      </c>
      <c r="AF16" s="15"/>
      <c r="AG16" s="16">
        <v>15</v>
      </c>
      <c r="AH16" s="9" t="s">
        <v>143</v>
      </c>
      <c r="AJ16" s="16">
        <v>15</v>
      </c>
      <c r="AK16" s="9" t="s">
        <v>144</v>
      </c>
    </row>
    <row r="17" spans="7:37" s="7" customFormat="1" ht="75" customHeight="1" x14ac:dyDescent="0.2">
      <c r="G17" s="52">
        <v>16</v>
      </c>
      <c r="H17" s="51" t="s">
        <v>145</v>
      </c>
      <c r="M17" s="42"/>
      <c r="N17" s="58"/>
      <c r="R17" s="9">
        <v>16</v>
      </c>
      <c r="S17" s="6" t="s">
        <v>146</v>
      </c>
      <c r="T17" s="11"/>
      <c r="U17" s="9">
        <v>16</v>
      </c>
      <c r="V17" s="6" t="s">
        <v>147</v>
      </c>
      <c r="X17" s="9">
        <v>16</v>
      </c>
      <c r="Y17" s="6" t="s">
        <v>148</v>
      </c>
      <c r="Z17" s="15"/>
      <c r="AA17" s="36">
        <v>16</v>
      </c>
      <c r="AB17" s="37" t="s">
        <v>149</v>
      </c>
      <c r="AC17" s="14"/>
      <c r="AD17" s="5">
        <v>16</v>
      </c>
      <c r="AE17" s="59" t="s">
        <v>150</v>
      </c>
      <c r="AF17" s="15"/>
      <c r="AG17" s="16">
        <v>16</v>
      </c>
      <c r="AH17" s="9" t="s">
        <v>151</v>
      </c>
      <c r="AJ17" s="16">
        <v>16</v>
      </c>
      <c r="AK17" s="9" t="s">
        <v>152</v>
      </c>
    </row>
    <row r="18" spans="7:37" s="7" customFormat="1" ht="108" customHeight="1" x14ac:dyDescent="0.2">
      <c r="G18" s="52">
        <v>17</v>
      </c>
      <c r="H18" s="51" t="s">
        <v>153</v>
      </c>
      <c r="M18" s="33"/>
      <c r="N18" s="58"/>
      <c r="R18" s="9">
        <v>17</v>
      </c>
      <c r="S18" s="6" t="s">
        <v>154</v>
      </c>
      <c r="T18" s="11"/>
      <c r="U18" s="9">
        <v>17</v>
      </c>
      <c r="V18" s="6" t="s">
        <v>155</v>
      </c>
      <c r="X18" s="9">
        <v>17</v>
      </c>
      <c r="Y18" s="6" t="s">
        <v>156</v>
      </c>
      <c r="Z18" s="15"/>
      <c r="AA18" s="36">
        <v>17</v>
      </c>
      <c r="AB18" s="37" t="s">
        <v>157</v>
      </c>
      <c r="AC18" s="14"/>
      <c r="AD18" s="5">
        <v>17</v>
      </c>
      <c r="AE18" s="59" t="s">
        <v>158</v>
      </c>
      <c r="AF18" s="15"/>
      <c r="AG18" s="16">
        <v>17</v>
      </c>
      <c r="AH18" s="9" t="s">
        <v>159</v>
      </c>
      <c r="AK18" s="10" t="s">
        <v>160</v>
      </c>
    </row>
    <row r="19" spans="7:37" s="7" customFormat="1" ht="102" customHeight="1" thickBot="1" x14ac:dyDescent="0.25">
      <c r="G19" s="52">
        <v>18</v>
      </c>
      <c r="H19" s="51" t="s">
        <v>161</v>
      </c>
      <c r="M19" s="33"/>
      <c r="N19" s="58"/>
      <c r="R19" s="9">
        <v>18</v>
      </c>
      <c r="S19" s="6" t="s">
        <v>162</v>
      </c>
      <c r="T19" s="11"/>
      <c r="U19" s="9">
        <v>18</v>
      </c>
      <c r="V19" s="6" t="s">
        <v>163</v>
      </c>
      <c r="X19" s="9">
        <v>18</v>
      </c>
      <c r="Y19" s="6" t="s">
        <v>164</v>
      </c>
      <c r="Z19" s="15"/>
      <c r="AA19" s="36">
        <v>18</v>
      </c>
      <c r="AB19" s="37" t="s">
        <v>165</v>
      </c>
      <c r="AC19" s="14"/>
      <c r="AD19" s="5">
        <v>18</v>
      </c>
      <c r="AE19" s="60" t="s">
        <v>166</v>
      </c>
      <c r="AF19" s="15"/>
      <c r="AG19" s="16">
        <v>18</v>
      </c>
      <c r="AH19" s="9" t="s">
        <v>167</v>
      </c>
    </row>
    <row r="20" spans="7:37" s="7" customFormat="1" ht="140.25" customHeight="1" x14ac:dyDescent="0.2">
      <c r="G20" s="52">
        <v>19</v>
      </c>
      <c r="H20" s="51" t="s">
        <v>168</v>
      </c>
      <c r="M20" s="42"/>
      <c r="N20" s="58"/>
      <c r="R20" s="9">
        <v>19</v>
      </c>
      <c r="S20" s="6" t="s">
        <v>169</v>
      </c>
      <c r="T20" s="11"/>
      <c r="U20" s="9">
        <v>19</v>
      </c>
      <c r="V20" s="6" t="s">
        <v>170</v>
      </c>
      <c r="X20" s="9">
        <v>19</v>
      </c>
      <c r="Y20" s="6" t="s">
        <v>171</v>
      </c>
      <c r="Z20" s="15"/>
      <c r="AA20" s="36">
        <v>19</v>
      </c>
      <c r="AB20" s="37" t="s">
        <v>172</v>
      </c>
      <c r="AC20" s="14"/>
      <c r="AE20" s="61" t="s">
        <v>173</v>
      </c>
      <c r="AF20" s="15"/>
      <c r="AG20" s="16">
        <v>19</v>
      </c>
      <c r="AH20" s="9" t="s">
        <v>174</v>
      </c>
    </row>
    <row r="21" spans="7:37" s="7" customFormat="1" ht="116.25" customHeight="1" thickBot="1" x14ac:dyDescent="0.25">
      <c r="G21" s="52">
        <v>20</v>
      </c>
      <c r="H21" s="51" t="s">
        <v>175</v>
      </c>
      <c r="M21" s="33"/>
      <c r="N21" s="58"/>
      <c r="R21" s="9">
        <v>20</v>
      </c>
      <c r="S21" s="6" t="s">
        <v>88</v>
      </c>
      <c r="T21" s="11"/>
      <c r="U21" s="9">
        <v>20</v>
      </c>
      <c r="V21" s="6" t="s">
        <v>176</v>
      </c>
      <c r="Y21" s="6" t="s">
        <v>88</v>
      </c>
      <c r="Z21" s="15"/>
      <c r="AA21" s="36">
        <v>20</v>
      </c>
      <c r="AB21" s="37" t="s">
        <v>177</v>
      </c>
      <c r="AC21" s="14"/>
      <c r="AE21" s="62" t="s">
        <v>160</v>
      </c>
      <c r="AF21" s="15"/>
      <c r="AG21" s="16">
        <v>20</v>
      </c>
      <c r="AH21" s="9" t="s">
        <v>178</v>
      </c>
    </row>
    <row r="22" spans="7:37" s="7" customFormat="1" ht="117.75" customHeight="1" x14ac:dyDescent="0.2">
      <c r="G22" s="52">
        <v>21</v>
      </c>
      <c r="H22" s="51" t="s">
        <v>179</v>
      </c>
      <c r="M22" s="33"/>
      <c r="N22" s="58"/>
      <c r="T22" s="11"/>
      <c r="V22" s="6" t="s">
        <v>88</v>
      </c>
      <c r="Z22" s="15"/>
      <c r="AA22" s="36">
        <v>21</v>
      </c>
      <c r="AB22" s="37" t="s">
        <v>180</v>
      </c>
      <c r="AC22" s="14"/>
      <c r="AD22" s="18"/>
      <c r="AF22" s="15"/>
      <c r="AG22" s="16">
        <v>21</v>
      </c>
      <c r="AH22" s="9" t="s">
        <v>181</v>
      </c>
    </row>
    <row r="23" spans="7:37" s="7" customFormat="1" ht="81.75" customHeight="1" x14ac:dyDescent="0.2">
      <c r="G23" s="52">
        <v>22</v>
      </c>
      <c r="H23" s="51" t="s">
        <v>182</v>
      </c>
      <c r="M23" s="42"/>
      <c r="N23" s="58"/>
      <c r="T23" s="11"/>
      <c r="X23" s="19"/>
      <c r="Z23" s="15"/>
      <c r="AA23" s="36">
        <v>22</v>
      </c>
      <c r="AB23" s="37" t="s">
        <v>183</v>
      </c>
      <c r="AC23" s="14"/>
      <c r="AD23" s="18"/>
      <c r="AF23" s="15"/>
      <c r="AG23" s="16">
        <v>22</v>
      </c>
      <c r="AH23" s="9" t="s">
        <v>184</v>
      </c>
    </row>
    <row r="24" spans="7:37" s="7" customFormat="1" ht="71.25" customHeight="1" x14ac:dyDescent="0.2">
      <c r="G24" s="52">
        <v>23</v>
      </c>
      <c r="H24" s="51" t="s">
        <v>185</v>
      </c>
      <c r="M24" s="33"/>
      <c r="N24" s="58"/>
      <c r="R24" s="20"/>
      <c r="S24" s="11"/>
      <c r="T24" s="11"/>
      <c r="U24" s="11"/>
      <c r="X24" s="19"/>
      <c r="Z24" s="15"/>
      <c r="AA24" s="36">
        <v>23</v>
      </c>
      <c r="AB24" s="37" t="s">
        <v>186</v>
      </c>
      <c r="AC24" s="14"/>
      <c r="AD24" s="18"/>
      <c r="AF24" s="15"/>
      <c r="AG24" s="16">
        <v>23</v>
      </c>
      <c r="AH24" s="9" t="s">
        <v>187</v>
      </c>
    </row>
    <row r="25" spans="7:37" s="7" customFormat="1" ht="77.25" customHeight="1" x14ac:dyDescent="0.2">
      <c r="G25" s="52">
        <v>24</v>
      </c>
      <c r="H25" s="51" t="s">
        <v>188</v>
      </c>
      <c r="M25" s="33"/>
      <c r="N25" s="58"/>
      <c r="R25" s="20"/>
      <c r="S25" s="11"/>
      <c r="T25" s="11"/>
      <c r="U25" s="11"/>
      <c r="X25" s="19"/>
      <c r="Z25" s="15"/>
      <c r="AA25" s="36">
        <v>24</v>
      </c>
      <c r="AB25" s="37" t="s">
        <v>189</v>
      </c>
      <c r="AC25" s="14"/>
      <c r="AD25" s="18"/>
      <c r="AF25" s="15"/>
      <c r="AG25" s="16">
        <v>24</v>
      </c>
      <c r="AH25" s="9" t="s">
        <v>190</v>
      </c>
    </row>
    <row r="26" spans="7:37" s="7" customFormat="1" ht="90" x14ac:dyDescent="0.2">
      <c r="G26" s="52">
        <v>25</v>
      </c>
      <c r="H26" s="51" t="s">
        <v>191</v>
      </c>
      <c r="M26" s="42"/>
      <c r="N26" s="58"/>
      <c r="R26" s="20"/>
      <c r="S26" s="11"/>
      <c r="T26" s="11"/>
      <c r="U26" s="11"/>
      <c r="X26" s="19"/>
      <c r="Z26" s="15"/>
      <c r="AA26" s="36">
        <v>25</v>
      </c>
      <c r="AB26" s="37" t="s">
        <v>192</v>
      </c>
      <c r="AC26" s="14"/>
      <c r="AD26" s="18"/>
      <c r="AF26" s="15"/>
      <c r="AG26" s="16">
        <v>25</v>
      </c>
      <c r="AH26" s="9" t="s">
        <v>193</v>
      </c>
    </row>
    <row r="27" spans="7:37" s="7" customFormat="1" ht="128.25" customHeight="1" x14ac:dyDescent="0.2">
      <c r="G27" s="52">
        <v>26</v>
      </c>
      <c r="H27" s="51" t="s">
        <v>194</v>
      </c>
      <c r="M27" s="33"/>
      <c r="N27" s="58"/>
      <c r="R27" s="20"/>
      <c r="S27" s="11"/>
      <c r="T27" s="11"/>
      <c r="U27" s="11"/>
      <c r="X27" s="19"/>
      <c r="Z27" s="15"/>
      <c r="AA27" s="36">
        <v>26</v>
      </c>
      <c r="AB27" s="41" t="s">
        <v>195</v>
      </c>
      <c r="AC27" s="14"/>
      <c r="AD27" s="18"/>
      <c r="AF27" s="15"/>
      <c r="AG27" s="16">
        <v>26</v>
      </c>
      <c r="AH27" s="9" t="s">
        <v>196</v>
      </c>
    </row>
    <row r="28" spans="7:37" s="7" customFormat="1" ht="67.5" customHeight="1" x14ac:dyDescent="0.2">
      <c r="G28" s="52">
        <v>27</v>
      </c>
      <c r="H28" s="51" t="s">
        <v>197</v>
      </c>
      <c r="M28" s="33"/>
      <c r="N28" s="58"/>
      <c r="R28" s="20"/>
      <c r="S28" s="11"/>
      <c r="T28" s="11"/>
      <c r="U28" s="11"/>
      <c r="X28" s="19"/>
      <c r="Z28" s="15"/>
      <c r="AA28" s="36">
        <v>27</v>
      </c>
      <c r="AB28" s="37" t="s">
        <v>198</v>
      </c>
      <c r="AC28" s="14"/>
      <c r="AD28" s="18"/>
      <c r="AF28" s="15"/>
      <c r="AG28" s="16">
        <v>27</v>
      </c>
      <c r="AH28" s="9" t="s">
        <v>199</v>
      </c>
    </row>
    <row r="29" spans="7:37" s="7" customFormat="1" ht="60" x14ac:dyDescent="0.2">
      <c r="G29" s="52">
        <v>28</v>
      </c>
      <c r="H29" s="51" t="s">
        <v>200</v>
      </c>
      <c r="M29" s="42"/>
      <c r="N29" s="58"/>
      <c r="R29" s="20"/>
      <c r="S29" s="11"/>
      <c r="T29" s="11"/>
      <c r="U29" s="11"/>
      <c r="X29" s="19"/>
      <c r="Z29" s="15"/>
      <c r="AA29" s="36">
        <v>28</v>
      </c>
      <c r="AB29" s="37" t="s">
        <v>201</v>
      </c>
      <c r="AC29" s="14"/>
      <c r="AD29" s="18"/>
      <c r="AF29" s="15"/>
      <c r="AG29" s="16">
        <v>28</v>
      </c>
      <c r="AH29" s="9" t="s">
        <v>202</v>
      </c>
    </row>
    <row r="30" spans="7:37" s="7" customFormat="1" ht="42.75" x14ac:dyDescent="0.2">
      <c r="G30" s="52">
        <v>29</v>
      </c>
      <c r="H30" s="51" t="s">
        <v>203</v>
      </c>
      <c r="M30" s="33"/>
      <c r="N30" s="58"/>
      <c r="R30" s="20"/>
      <c r="S30" s="11"/>
      <c r="T30" s="11"/>
      <c r="U30" s="11"/>
      <c r="X30" s="19"/>
      <c r="Z30" s="15"/>
      <c r="AA30" s="36">
        <v>29</v>
      </c>
      <c r="AB30" s="37" t="s">
        <v>204</v>
      </c>
      <c r="AC30" s="14"/>
      <c r="AD30" s="18"/>
      <c r="AF30" s="15"/>
      <c r="AG30" s="16">
        <v>29</v>
      </c>
      <c r="AH30" s="9" t="s">
        <v>205</v>
      </c>
    </row>
    <row r="31" spans="7:37" s="7" customFormat="1" ht="75" x14ac:dyDescent="0.2">
      <c r="G31" s="52">
        <v>30</v>
      </c>
      <c r="H31" s="51" t="s">
        <v>206</v>
      </c>
      <c r="M31" s="33"/>
      <c r="N31" s="58"/>
      <c r="R31" s="20"/>
      <c r="S31" s="11"/>
      <c r="T31" s="11"/>
      <c r="U31" s="11"/>
      <c r="X31" s="19"/>
      <c r="Z31" s="15"/>
      <c r="AA31" s="36">
        <v>30</v>
      </c>
      <c r="AB31" s="37" t="s">
        <v>207</v>
      </c>
      <c r="AC31" s="14"/>
      <c r="AD31" s="18"/>
      <c r="AF31" s="15"/>
      <c r="AG31" s="16">
        <v>30</v>
      </c>
      <c r="AH31" s="9" t="s">
        <v>208</v>
      </c>
    </row>
    <row r="32" spans="7:37" s="7" customFormat="1" ht="57" x14ac:dyDescent="0.2">
      <c r="G32" s="52">
        <v>31</v>
      </c>
      <c r="H32" s="51" t="s">
        <v>209</v>
      </c>
      <c r="M32" s="42"/>
      <c r="N32" s="58"/>
      <c r="R32" s="20"/>
      <c r="S32" s="11"/>
      <c r="T32" s="11"/>
      <c r="U32" s="11"/>
      <c r="X32" s="19"/>
      <c r="Z32" s="15"/>
      <c r="AA32" s="36">
        <v>31</v>
      </c>
      <c r="AB32" s="37" t="s">
        <v>210</v>
      </c>
      <c r="AC32" s="14"/>
      <c r="AD32" s="18"/>
      <c r="AF32" s="15"/>
      <c r="AG32" s="16">
        <v>31</v>
      </c>
      <c r="AH32" s="9" t="s">
        <v>211</v>
      </c>
    </row>
    <row r="33" spans="7:34" s="7" customFormat="1" ht="75" x14ac:dyDescent="0.2">
      <c r="G33" s="52">
        <v>32</v>
      </c>
      <c r="H33" s="51" t="s">
        <v>212</v>
      </c>
      <c r="M33" s="33"/>
      <c r="N33" s="58"/>
      <c r="R33" s="20"/>
      <c r="S33" s="11"/>
      <c r="T33" s="11"/>
      <c r="U33" s="11"/>
      <c r="X33" s="19"/>
      <c r="Z33" s="15"/>
      <c r="AA33" s="36">
        <v>32</v>
      </c>
      <c r="AB33" s="37" t="s">
        <v>213</v>
      </c>
      <c r="AC33" s="14"/>
      <c r="AD33" s="18"/>
      <c r="AF33" s="15"/>
      <c r="AG33" s="16">
        <v>32</v>
      </c>
      <c r="AH33" s="9" t="s">
        <v>214</v>
      </c>
    </row>
    <row r="34" spans="7:34" s="7" customFormat="1" ht="45" x14ac:dyDescent="0.2">
      <c r="G34" s="52">
        <v>33</v>
      </c>
      <c r="H34" s="51" t="s">
        <v>215</v>
      </c>
      <c r="M34" s="33"/>
      <c r="N34" s="58"/>
      <c r="R34" s="20"/>
      <c r="S34" s="11"/>
      <c r="T34" s="11"/>
      <c r="U34" s="11"/>
      <c r="X34" s="19"/>
      <c r="Z34" s="15"/>
      <c r="AA34" s="36">
        <v>33</v>
      </c>
      <c r="AB34" s="37" t="s">
        <v>216</v>
      </c>
      <c r="AC34" s="14"/>
      <c r="AD34" s="18"/>
      <c r="AF34" s="15"/>
      <c r="AG34" s="16">
        <v>33</v>
      </c>
      <c r="AH34" s="9" t="s">
        <v>217</v>
      </c>
    </row>
    <row r="35" spans="7:34" s="7" customFormat="1" ht="45" x14ac:dyDescent="0.2">
      <c r="G35" s="52">
        <v>34</v>
      </c>
      <c r="H35" s="51" t="s">
        <v>218</v>
      </c>
      <c r="M35" s="42"/>
      <c r="N35" s="58"/>
      <c r="R35" s="20"/>
      <c r="S35" s="11"/>
      <c r="T35" s="11"/>
      <c r="U35" s="11"/>
      <c r="X35" s="19"/>
      <c r="Z35" s="15"/>
      <c r="AA35" s="36">
        <v>34</v>
      </c>
      <c r="AB35" s="37" t="s">
        <v>219</v>
      </c>
      <c r="AC35" s="14"/>
      <c r="AD35" s="18"/>
      <c r="AF35" s="15"/>
      <c r="AG35" s="16">
        <v>34</v>
      </c>
      <c r="AH35" s="9" t="s">
        <v>220</v>
      </c>
    </row>
    <row r="36" spans="7:34" s="7" customFormat="1" ht="60" x14ac:dyDescent="0.2">
      <c r="G36" s="52">
        <v>35</v>
      </c>
      <c r="H36" s="53" t="s">
        <v>221</v>
      </c>
      <c r="M36" s="33"/>
      <c r="N36" s="58"/>
      <c r="R36" s="20"/>
      <c r="S36" s="11"/>
      <c r="T36" s="11"/>
      <c r="U36" s="11"/>
      <c r="X36" s="19"/>
      <c r="Z36" s="15"/>
      <c r="AA36" s="36">
        <v>35</v>
      </c>
      <c r="AB36" s="37" t="s">
        <v>222</v>
      </c>
      <c r="AC36" s="14"/>
      <c r="AD36" s="18"/>
      <c r="AF36" s="15"/>
      <c r="AG36" s="16">
        <v>35</v>
      </c>
      <c r="AH36" s="9" t="s">
        <v>223</v>
      </c>
    </row>
    <row r="37" spans="7:34" s="7" customFormat="1" ht="71.25" x14ac:dyDescent="0.2">
      <c r="G37" s="52">
        <v>36</v>
      </c>
      <c r="H37" s="51" t="s">
        <v>224</v>
      </c>
      <c r="M37" s="33"/>
      <c r="N37" s="58"/>
      <c r="R37" s="20"/>
      <c r="S37" s="11"/>
      <c r="T37" s="11"/>
      <c r="U37" s="11"/>
      <c r="X37" s="19"/>
      <c r="Z37" s="15"/>
      <c r="AA37" s="36">
        <v>36</v>
      </c>
      <c r="AB37" s="37" t="s">
        <v>225</v>
      </c>
      <c r="AC37" s="14"/>
      <c r="AD37" s="18"/>
      <c r="AF37" s="15"/>
      <c r="AG37" s="16">
        <v>36</v>
      </c>
      <c r="AH37" s="9" t="s">
        <v>226</v>
      </c>
    </row>
    <row r="38" spans="7:34" s="7" customFormat="1" ht="57" x14ac:dyDescent="0.2">
      <c r="G38" s="52">
        <v>37</v>
      </c>
      <c r="H38" s="51" t="s">
        <v>227</v>
      </c>
      <c r="M38" s="42"/>
      <c r="N38" s="58"/>
      <c r="R38" s="20"/>
      <c r="S38" s="11"/>
      <c r="T38" s="11"/>
      <c r="U38" s="11"/>
      <c r="X38" s="19"/>
      <c r="Z38" s="15"/>
      <c r="AA38" s="36">
        <v>37</v>
      </c>
      <c r="AB38" s="37" t="s">
        <v>228</v>
      </c>
      <c r="AC38" s="14"/>
      <c r="AD38" s="18"/>
      <c r="AF38" s="15"/>
      <c r="AG38" s="16">
        <v>37</v>
      </c>
      <c r="AH38" s="9" t="s">
        <v>229</v>
      </c>
    </row>
    <row r="39" spans="7:34" s="7" customFormat="1" ht="57" x14ac:dyDescent="0.2">
      <c r="G39" s="52">
        <v>38</v>
      </c>
      <c r="H39" s="51" t="s">
        <v>230</v>
      </c>
      <c r="M39" s="33"/>
      <c r="N39" s="58"/>
      <c r="R39" s="20"/>
      <c r="S39" s="11"/>
      <c r="T39" s="11"/>
      <c r="U39" s="11"/>
      <c r="X39" s="19"/>
      <c r="Z39" s="15"/>
      <c r="AA39" s="36">
        <v>38</v>
      </c>
      <c r="AB39" s="37" t="s">
        <v>231</v>
      </c>
      <c r="AC39" s="14"/>
      <c r="AD39" s="18"/>
      <c r="AF39" s="15"/>
      <c r="AG39" s="16">
        <v>38</v>
      </c>
      <c r="AH39" s="9" t="s">
        <v>232</v>
      </c>
    </row>
    <row r="40" spans="7:34" s="7" customFormat="1" ht="60" x14ac:dyDescent="0.2">
      <c r="G40" s="52">
        <v>39</v>
      </c>
      <c r="H40" s="51" t="s">
        <v>233</v>
      </c>
      <c r="M40" s="33"/>
      <c r="N40" s="58"/>
      <c r="R40" s="20"/>
      <c r="S40" s="11"/>
      <c r="T40" s="11"/>
      <c r="U40" s="11"/>
      <c r="X40" s="19"/>
      <c r="Z40" s="15"/>
      <c r="AA40" s="36">
        <v>39</v>
      </c>
      <c r="AB40" s="37" t="s">
        <v>234</v>
      </c>
      <c r="AC40" s="14"/>
      <c r="AD40" s="18"/>
      <c r="AF40" s="15"/>
      <c r="AG40" s="16">
        <v>39</v>
      </c>
      <c r="AH40" s="9" t="s">
        <v>235</v>
      </c>
    </row>
    <row r="41" spans="7:34" s="7" customFormat="1" ht="57" x14ac:dyDescent="0.2">
      <c r="G41" s="52">
        <v>40</v>
      </c>
      <c r="H41" s="51" t="s">
        <v>236</v>
      </c>
      <c r="M41" s="42"/>
      <c r="N41" s="58"/>
      <c r="R41" s="20"/>
      <c r="S41" s="11"/>
      <c r="T41" s="11"/>
      <c r="U41" s="11"/>
      <c r="X41" s="19"/>
      <c r="Z41" s="15"/>
      <c r="AA41" s="36">
        <v>40</v>
      </c>
      <c r="AB41" s="37" t="s">
        <v>237</v>
      </c>
      <c r="AC41" s="14"/>
      <c r="AD41" s="18"/>
      <c r="AF41" s="15"/>
      <c r="AG41" s="16">
        <v>40</v>
      </c>
      <c r="AH41" s="9" t="s">
        <v>238</v>
      </c>
    </row>
    <row r="42" spans="7:34" s="7" customFormat="1" ht="71.25" x14ac:dyDescent="0.2">
      <c r="G42" s="52">
        <v>41</v>
      </c>
      <c r="H42" s="51" t="s">
        <v>239</v>
      </c>
      <c r="M42" s="33"/>
      <c r="N42" s="58"/>
      <c r="R42" s="20"/>
      <c r="S42" s="11"/>
      <c r="T42" s="11"/>
      <c r="U42" s="11"/>
      <c r="X42" s="19"/>
      <c r="Z42" s="15"/>
      <c r="AA42" s="36">
        <v>41</v>
      </c>
      <c r="AB42" s="37" t="s">
        <v>240</v>
      </c>
      <c r="AC42" s="14"/>
      <c r="AD42" s="18"/>
      <c r="AF42" s="15"/>
      <c r="AG42" s="16">
        <v>41</v>
      </c>
      <c r="AH42" s="9" t="s">
        <v>241</v>
      </c>
    </row>
    <row r="43" spans="7:34" s="7" customFormat="1" ht="57" x14ac:dyDescent="0.2">
      <c r="G43" s="52">
        <v>42</v>
      </c>
      <c r="H43" s="51" t="s">
        <v>242</v>
      </c>
      <c r="M43" s="33"/>
      <c r="R43" s="20"/>
      <c r="S43" s="11"/>
      <c r="T43" s="11"/>
      <c r="U43" s="11"/>
      <c r="X43" s="19"/>
      <c r="Z43" s="15"/>
      <c r="AA43" s="36">
        <v>42</v>
      </c>
      <c r="AB43" s="37" t="s">
        <v>243</v>
      </c>
      <c r="AC43" s="14"/>
      <c r="AD43" s="18"/>
      <c r="AF43" s="15"/>
      <c r="AG43" s="16">
        <v>42</v>
      </c>
      <c r="AH43" s="9" t="s">
        <v>244</v>
      </c>
    </row>
    <row r="44" spans="7:34" s="7" customFormat="1" ht="57.75" thickBot="1" x14ac:dyDescent="0.25">
      <c r="G44" s="54">
        <v>43</v>
      </c>
      <c r="H44" s="55" t="s">
        <v>245</v>
      </c>
      <c r="R44" s="20"/>
      <c r="S44" s="11"/>
      <c r="T44" s="11"/>
      <c r="U44" s="11"/>
      <c r="X44" s="19"/>
      <c r="Z44" s="15"/>
      <c r="AA44" s="36">
        <v>43</v>
      </c>
      <c r="AB44" s="37" t="s">
        <v>246</v>
      </c>
      <c r="AC44" s="14"/>
      <c r="AD44" s="18"/>
      <c r="AF44" s="15"/>
      <c r="AG44" s="16">
        <v>43</v>
      </c>
      <c r="AH44" s="9" t="s">
        <v>247</v>
      </c>
    </row>
    <row r="45" spans="7:34" s="7" customFormat="1" ht="57.75" thickBot="1" x14ac:dyDescent="0.25">
      <c r="H45" s="55" t="s">
        <v>160</v>
      </c>
      <c r="R45" s="20"/>
      <c r="S45" s="11"/>
      <c r="T45" s="11"/>
      <c r="U45" s="11"/>
      <c r="X45" s="19"/>
      <c r="Z45" s="15"/>
      <c r="AA45" s="36">
        <v>44</v>
      </c>
      <c r="AB45" s="37" t="s">
        <v>248</v>
      </c>
      <c r="AC45" s="14"/>
      <c r="AD45" s="18"/>
      <c r="AF45" s="15"/>
      <c r="AH45" s="10" t="s">
        <v>160</v>
      </c>
    </row>
    <row r="46" spans="7:34" s="7" customFormat="1" ht="71.25" x14ac:dyDescent="0.2">
      <c r="R46" s="20"/>
      <c r="S46" s="11"/>
      <c r="T46" s="11"/>
      <c r="U46" s="11"/>
      <c r="X46" s="19"/>
      <c r="Z46" s="15"/>
      <c r="AA46" s="36">
        <v>45</v>
      </c>
      <c r="AB46" s="30" t="s">
        <v>249</v>
      </c>
      <c r="AC46" s="14"/>
      <c r="AD46" s="18"/>
      <c r="AF46" s="15"/>
      <c r="AG46" s="15"/>
    </row>
    <row r="47" spans="7:34" s="7" customFormat="1" ht="60" customHeight="1" x14ac:dyDescent="0.2">
      <c r="R47" s="20"/>
      <c r="S47" s="11"/>
      <c r="T47" s="11"/>
      <c r="U47" s="11"/>
      <c r="AA47" s="36">
        <v>46</v>
      </c>
      <c r="AB47" s="30" t="s">
        <v>250</v>
      </c>
      <c r="AC47" s="14"/>
      <c r="AD47" s="18"/>
      <c r="AF47" s="15"/>
      <c r="AG47" s="15"/>
    </row>
    <row r="48" spans="7:34" s="7" customFormat="1" ht="60" customHeight="1" x14ac:dyDescent="0.2">
      <c r="R48" s="20"/>
      <c r="S48" s="11"/>
      <c r="T48" s="11"/>
      <c r="U48" s="11"/>
      <c r="AA48" s="36">
        <v>47</v>
      </c>
      <c r="AB48" s="30" t="s">
        <v>251</v>
      </c>
      <c r="AC48" s="14"/>
      <c r="AD48" s="18"/>
      <c r="AF48" s="15"/>
      <c r="AG48" s="15"/>
    </row>
    <row r="49" spans="18:33" s="7" customFormat="1" ht="60" customHeight="1" x14ac:dyDescent="0.2">
      <c r="R49" s="20"/>
      <c r="S49" s="11"/>
      <c r="T49" s="11"/>
      <c r="U49" s="11"/>
      <c r="AA49" s="36">
        <v>48</v>
      </c>
      <c r="AB49" s="30" t="s">
        <v>252</v>
      </c>
      <c r="AC49" s="14"/>
      <c r="AD49" s="18"/>
      <c r="AF49" s="15"/>
      <c r="AG49" s="15"/>
    </row>
    <row r="50" spans="18:33" s="7" customFormat="1" ht="60" customHeight="1" x14ac:dyDescent="0.2">
      <c r="R50" s="20"/>
      <c r="S50" s="11"/>
      <c r="T50" s="11"/>
      <c r="U50" s="11"/>
      <c r="AA50" s="36">
        <v>49</v>
      </c>
      <c r="AB50" s="30" t="s">
        <v>253</v>
      </c>
      <c r="AC50" s="14"/>
      <c r="AD50" s="18"/>
      <c r="AF50" s="15"/>
      <c r="AG50" s="15"/>
    </row>
    <row r="51" spans="18:33" s="7" customFormat="1" ht="60" customHeight="1" x14ac:dyDescent="0.2">
      <c r="R51" s="20"/>
      <c r="S51" s="11"/>
      <c r="T51" s="11"/>
      <c r="U51" s="11"/>
      <c r="AA51" s="36">
        <v>50</v>
      </c>
      <c r="AB51" s="32" t="s">
        <v>254</v>
      </c>
      <c r="AC51" s="14"/>
      <c r="AD51" s="18"/>
      <c r="AF51" s="15"/>
      <c r="AG51" s="15"/>
    </row>
    <row r="52" spans="18:33" s="7" customFormat="1" ht="78.75" customHeight="1" x14ac:dyDescent="0.2">
      <c r="R52" s="20"/>
      <c r="S52" s="11"/>
      <c r="T52" s="11"/>
      <c r="U52" s="11"/>
      <c r="AA52" s="36">
        <v>51</v>
      </c>
      <c r="AB52" s="30" t="s">
        <v>255</v>
      </c>
      <c r="AC52" s="14"/>
      <c r="AD52" s="18"/>
      <c r="AF52" s="15"/>
      <c r="AG52" s="15"/>
    </row>
    <row r="53" spans="18:33" s="7" customFormat="1" ht="87.75" customHeight="1" x14ac:dyDescent="0.2">
      <c r="R53" s="20"/>
      <c r="S53" s="11"/>
      <c r="T53" s="11"/>
      <c r="U53" s="11"/>
      <c r="AA53" s="36">
        <v>52</v>
      </c>
      <c r="AB53" s="30" t="s">
        <v>256</v>
      </c>
      <c r="AC53" s="14"/>
      <c r="AD53" s="18"/>
      <c r="AF53" s="15"/>
      <c r="AG53" s="15"/>
    </row>
    <row r="54" spans="18:33" ht="42.75" customHeight="1" x14ac:dyDescent="0.2">
      <c r="S54" s="22"/>
      <c r="T54" s="22"/>
      <c r="U54" s="22"/>
      <c r="AA54" s="36">
        <v>53</v>
      </c>
      <c r="AB54" s="32" t="s">
        <v>257</v>
      </c>
    </row>
    <row r="55" spans="18:33" ht="42.75" x14ac:dyDescent="0.2">
      <c r="S55" s="22"/>
      <c r="T55" s="22"/>
      <c r="U55" s="22"/>
      <c r="AA55" s="36">
        <v>54</v>
      </c>
      <c r="AB55" s="30" t="s">
        <v>258</v>
      </c>
    </row>
    <row r="56" spans="18:33" ht="48.75" customHeight="1" x14ac:dyDescent="0.2">
      <c r="S56" s="22"/>
      <c r="T56" s="22"/>
      <c r="U56" s="22"/>
      <c r="AA56" s="36">
        <v>55</v>
      </c>
      <c r="AB56" s="30" t="s">
        <v>259</v>
      </c>
    </row>
    <row r="57" spans="18:33" ht="42.75" x14ac:dyDescent="0.2">
      <c r="S57" s="22"/>
      <c r="T57" s="22"/>
      <c r="U57" s="22"/>
      <c r="AA57" s="36">
        <v>56</v>
      </c>
      <c r="AB57" s="30" t="s">
        <v>260</v>
      </c>
    </row>
    <row r="58" spans="18:33" ht="57" x14ac:dyDescent="0.2">
      <c r="S58" s="22"/>
      <c r="T58" s="22"/>
      <c r="U58" s="22"/>
      <c r="AA58" s="36">
        <v>57</v>
      </c>
      <c r="AB58" s="30" t="s">
        <v>261</v>
      </c>
    </row>
    <row r="59" spans="18:33" ht="71.25" x14ac:dyDescent="0.2">
      <c r="S59" s="22"/>
      <c r="T59" s="22"/>
      <c r="U59" s="22"/>
      <c r="AA59" s="36">
        <v>58</v>
      </c>
      <c r="AB59" s="30" t="s">
        <v>262</v>
      </c>
    </row>
    <row r="60" spans="18:33" ht="57" x14ac:dyDescent="0.2">
      <c r="S60" s="22"/>
      <c r="T60" s="22"/>
      <c r="U60" s="22"/>
      <c r="AA60" s="36">
        <v>59</v>
      </c>
      <c r="AB60" s="30" t="s">
        <v>263</v>
      </c>
    </row>
    <row r="61" spans="18:33" ht="71.25" x14ac:dyDescent="0.2">
      <c r="S61" s="22"/>
      <c r="T61" s="22"/>
      <c r="U61" s="22"/>
      <c r="AA61" s="36">
        <v>60</v>
      </c>
      <c r="AB61" s="30" t="s">
        <v>264</v>
      </c>
    </row>
    <row r="62" spans="18:33" ht="71.25" x14ac:dyDescent="0.2">
      <c r="S62" s="22"/>
      <c r="T62" s="22"/>
      <c r="U62" s="22"/>
      <c r="AA62" s="36">
        <v>61</v>
      </c>
      <c r="AB62" s="30" t="s">
        <v>265</v>
      </c>
    </row>
    <row r="63" spans="18:33" ht="71.25" x14ac:dyDescent="0.2">
      <c r="AA63" s="36">
        <v>62</v>
      </c>
      <c r="AB63" s="30" t="s">
        <v>266</v>
      </c>
    </row>
    <row r="64" spans="18:33" ht="42.75" x14ac:dyDescent="0.2">
      <c r="AA64" s="36">
        <v>63</v>
      </c>
      <c r="AB64" s="30" t="s">
        <v>267</v>
      </c>
    </row>
    <row r="65" spans="27:28" ht="42.75" x14ac:dyDescent="0.2">
      <c r="AA65" s="36">
        <v>64</v>
      </c>
      <c r="AB65" s="30" t="s">
        <v>268</v>
      </c>
    </row>
    <row r="66" spans="27:28" ht="28.5" x14ac:dyDescent="0.2">
      <c r="AA66" s="36">
        <v>65</v>
      </c>
      <c r="AB66" s="30" t="s">
        <v>269</v>
      </c>
    </row>
    <row r="67" spans="27:28" ht="57" x14ac:dyDescent="0.2">
      <c r="AA67" s="36">
        <v>66</v>
      </c>
      <c r="AB67" s="30" t="s">
        <v>270</v>
      </c>
    </row>
    <row r="68" spans="27:28" ht="42.75" x14ac:dyDescent="0.2">
      <c r="AA68" s="36">
        <v>67</v>
      </c>
      <c r="AB68" s="30" t="s">
        <v>271</v>
      </c>
    </row>
    <row r="69" spans="27:28" ht="57" x14ac:dyDescent="0.2">
      <c r="AA69" s="36">
        <v>68</v>
      </c>
      <c r="AB69" s="30" t="s">
        <v>272</v>
      </c>
    </row>
    <row r="70" spans="27:28" ht="42.75" x14ac:dyDescent="0.2">
      <c r="AA70" s="36">
        <v>69</v>
      </c>
      <c r="AB70" s="30" t="s">
        <v>273</v>
      </c>
    </row>
    <row r="71" spans="27:28" ht="42.75" x14ac:dyDescent="0.2">
      <c r="AA71" s="36">
        <v>70</v>
      </c>
      <c r="AB71" s="30" t="s">
        <v>274</v>
      </c>
    </row>
    <row r="72" spans="27:28" ht="42.75" x14ac:dyDescent="0.2">
      <c r="AA72" s="36">
        <v>71</v>
      </c>
      <c r="AB72" s="30" t="s">
        <v>275</v>
      </c>
    </row>
    <row r="73" spans="27:28" ht="42.75" x14ac:dyDescent="0.2">
      <c r="AA73" s="36">
        <v>72</v>
      </c>
      <c r="AB73" s="30" t="s">
        <v>276</v>
      </c>
    </row>
    <row r="74" spans="27:28" ht="57" x14ac:dyDescent="0.2">
      <c r="AA74" s="36">
        <v>73</v>
      </c>
      <c r="AB74" s="30" t="s">
        <v>277</v>
      </c>
    </row>
    <row r="75" spans="27:28" ht="42.75" x14ac:dyDescent="0.2">
      <c r="AA75" s="36">
        <v>74</v>
      </c>
      <c r="AB75" s="30" t="s">
        <v>278</v>
      </c>
    </row>
    <row r="76" spans="27:28" ht="28.5" x14ac:dyDescent="0.2">
      <c r="AA76" s="36">
        <v>75</v>
      </c>
      <c r="AB76" s="30" t="s">
        <v>279</v>
      </c>
    </row>
    <row r="77" spans="27:28" ht="21" customHeight="1" x14ac:dyDescent="0.2">
      <c r="AA77" s="36">
        <v>76</v>
      </c>
      <c r="AB77" s="30" t="s">
        <v>280</v>
      </c>
    </row>
    <row r="78" spans="27:28" ht="42.75" x14ac:dyDescent="0.2">
      <c r="AA78" s="36">
        <v>77</v>
      </c>
      <c r="AB78" s="30" t="s">
        <v>281</v>
      </c>
    </row>
    <row r="79" spans="27:28" ht="28.5" x14ac:dyDescent="0.2">
      <c r="AA79" s="36">
        <v>78</v>
      </c>
      <c r="AB79" s="30" t="s">
        <v>282</v>
      </c>
    </row>
    <row r="80" spans="27:28" ht="57" x14ac:dyDescent="0.2">
      <c r="AA80" s="36">
        <v>79</v>
      </c>
      <c r="AB80" s="30" t="s">
        <v>283</v>
      </c>
    </row>
    <row r="81" spans="27:28" ht="42.75" x14ac:dyDescent="0.2">
      <c r="AA81" s="36">
        <v>80</v>
      </c>
      <c r="AB81" s="30" t="s">
        <v>284</v>
      </c>
    </row>
    <row r="82" spans="27:28" ht="57" x14ac:dyDescent="0.2">
      <c r="AA82" s="36">
        <v>81</v>
      </c>
      <c r="AB82" s="30" t="s">
        <v>285</v>
      </c>
    </row>
    <row r="83" spans="27:28" ht="42.75" x14ac:dyDescent="0.2">
      <c r="AA83" s="36">
        <v>82</v>
      </c>
      <c r="AB83" s="30" t="s">
        <v>286</v>
      </c>
    </row>
    <row r="84" spans="27:28" ht="57" x14ac:dyDescent="0.2">
      <c r="AA84" s="36">
        <v>83</v>
      </c>
      <c r="AB84" s="30" t="s">
        <v>287</v>
      </c>
    </row>
    <row r="85" spans="27:28" ht="42.75" x14ac:dyDescent="0.2">
      <c r="AA85" s="36">
        <v>84</v>
      </c>
      <c r="AB85" s="30" t="s">
        <v>288</v>
      </c>
    </row>
    <row r="86" spans="27:28" ht="57" x14ac:dyDescent="0.2">
      <c r="AA86" s="36">
        <v>85</v>
      </c>
      <c r="AB86" s="30" t="s">
        <v>289</v>
      </c>
    </row>
    <row r="87" spans="27:28" ht="42.75" x14ac:dyDescent="0.2">
      <c r="AA87" s="36">
        <v>86</v>
      </c>
      <c r="AB87" s="30" t="s">
        <v>290</v>
      </c>
    </row>
    <row r="88" spans="27:28" ht="57" x14ac:dyDescent="0.2">
      <c r="AA88" s="36">
        <v>87</v>
      </c>
      <c r="AB88" s="30" t="s">
        <v>291</v>
      </c>
    </row>
    <row r="89" spans="27:28" ht="57" x14ac:dyDescent="0.2">
      <c r="AA89" s="36">
        <v>88</v>
      </c>
      <c r="AB89" s="30" t="s">
        <v>292</v>
      </c>
    </row>
    <row r="90" spans="27:28" ht="42.75" x14ac:dyDescent="0.2">
      <c r="AA90" s="36">
        <v>89</v>
      </c>
      <c r="AB90" s="30" t="s">
        <v>293</v>
      </c>
    </row>
    <row r="91" spans="27:28" ht="42.75" x14ac:dyDescent="0.2">
      <c r="AA91" s="36">
        <v>90</v>
      </c>
      <c r="AB91" s="30" t="s">
        <v>294</v>
      </c>
    </row>
    <row r="92" spans="27:28" ht="57" x14ac:dyDescent="0.2">
      <c r="AA92" s="36">
        <v>91</v>
      </c>
      <c r="AB92" s="30" t="s">
        <v>295</v>
      </c>
    </row>
    <row r="93" spans="27:28" ht="42.75" x14ac:dyDescent="0.2">
      <c r="AA93" s="36">
        <v>92</v>
      </c>
      <c r="AB93" s="30" t="s">
        <v>296</v>
      </c>
    </row>
    <row r="94" spans="27:28" ht="42.75" x14ac:dyDescent="0.2">
      <c r="AA94" s="36">
        <v>93</v>
      </c>
      <c r="AB94" s="30" t="s">
        <v>297</v>
      </c>
    </row>
    <row r="95" spans="27:28" ht="57" x14ac:dyDescent="0.2">
      <c r="AA95" s="36">
        <v>94</v>
      </c>
      <c r="AB95" s="30" t="s">
        <v>298</v>
      </c>
    </row>
    <row r="96" spans="27:28" ht="42.75" x14ac:dyDescent="0.2">
      <c r="AA96" s="36">
        <v>95</v>
      </c>
      <c r="AB96" s="30" t="s">
        <v>299</v>
      </c>
    </row>
    <row r="97" spans="27:28" ht="42.75" x14ac:dyDescent="0.2">
      <c r="AA97" s="36">
        <v>96</v>
      </c>
      <c r="AB97" s="30" t="s">
        <v>300</v>
      </c>
    </row>
    <row r="98" spans="27:28" ht="42.75" x14ac:dyDescent="0.2">
      <c r="AA98" s="36">
        <v>97</v>
      </c>
      <c r="AB98" s="30" t="s">
        <v>301</v>
      </c>
    </row>
    <row r="99" spans="27:28" ht="57" x14ac:dyDescent="0.2">
      <c r="AA99" s="36">
        <v>98</v>
      </c>
      <c r="AB99" s="32" t="s">
        <v>302</v>
      </c>
    </row>
    <row r="100" spans="27:28" ht="29.25" thickBot="1" x14ac:dyDescent="0.25">
      <c r="AA100" s="13">
        <v>99</v>
      </c>
      <c r="AB100" s="31" t="s">
        <v>303</v>
      </c>
    </row>
    <row r="101" spans="27:28" x14ac:dyDescent="0.2">
      <c r="AA101" s="40"/>
      <c r="AB101" s="6" t="s">
        <v>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Y1048576"/>
  <sheetViews>
    <sheetView showGridLines="0" tabSelected="1" zoomScale="80" zoomScaleNormal="80" workbookViewId="0">
      <selection activeCell="B14" sqref="B14"/>
    </sheetView>
  </sheetViews>
  <sheetFormatPr baseColWidth="10" defaultColWidth="9.140625" defaultRowHeight="15" x14ac:dyDescent="0.25"/>
  <cols>
    <col min="1" max="1" width="71.85546875" style="132" customWidth="1"/>
    <col min="2" max="2" width="21.140625" style="383" customWidth="1"/>
    <col min="3" max="3" width="41.42578125" style="157" customWidth="1"/>
    <col min="4" max="4" width="22.28515625" style="383" customWidth="1"/>
    <col min="5" max="5" width="59.140625" style="157" customWidth="1"/>
    <col min="6" max="6" width="25.42578125" style="383" customWidth="1"/>
    <col min="7" max="7" width="38.42578125" style="383" customWidth="1"/>
    <col min="8" max="8" width="20.140625" style="383" customWidth="1"/>
    <col min="9" max="9" width="18.42578125" style="383" customWidth="1"/>
    <col min="10" max="10" width="20.140625" style="383" customWidth="1"/>
    <col min="11" max="11" width="22.5703125" style="383" customWidth="1"/>
    <col min="12" max="12" width="16.85546875" style="383" customWidth="1"/>
    <col min="13" max="13" width="16.5703125" style="383" customWidth="1"/>
    <col min="14" max="14" width="16.85546875" style="383" customWidth="1"/>
    <col min="15" max="15" width="16.85546875" style="157" customWidth="1"/>
    <col min="16" max="16" width="16.85546875" style="158" customWidth="1"/>
    <col min="17" max="22" width="16.85546875" style="383" customWidth="1"/>
    <col min="23" max="24" width="16.85546875" style="159" customWidth="1"/>
    <col min="25" max="25" width="16.85546875" style="160" customWidth="1"/>
    <col min="26" max="26" width="21.140625" style="383" customWidth="1"/>
    <col min="27" max="27" width="16.85546875" style="384" customWidth="1"/>
    <col min="28" max="28" width="21.140625" style="383" customWidth="1"/>
    <col min="29" max="29" width="16.85546875" style="383" customWidth="1"/>
    <col min="30" max="30" width="21.140625" style="383" customWidth="1"/>
    <col min="31" max="31" width="16.85546875" style="383" customWidth="1"/>
    <col min="32" max="32" width="27" style="383" customWidth="1"/>
    <col min="33" max="33" width="27" style="157" customWidth="1"/>
    <col min="34" max="34" width="25.28515625" style="196" customWidth="1"/>
    <col min="35" max="35" width="17" style="175" customWidth="1"/>
    <col min="36" max="36" width="25.85546875" style="178" customWidth="1"/>
    <col min="37" max="37" width="17.28515625" style="345" customWidth="1"/>
    <col min="38" max="38" width="17" style="269" customWidth="1"/>
    <col min="39" max="39" width="54" style="178" customWidth="1"/>
    <col min="40" max="40" width="24.42578125" style="196" hidden="1" customWidth="1"/>
    <col min="41" max="41" width="34.140625" style="178" hidden="1" customWidth="1"/>
    <col min="42" max="42" width="32" style="178" hidden="1" customWidth="1"/>
    <col min="43" max="43" width="24.85546875" style="196" hidden="1" customWidth="1"/>
    <col min="44" max="44" width="35.140625" style="178" hidden="1" customWidth="1"/>
    <col min="45" max="45" width="32" style="178" hidden="1" customWidth="1"/>
    <col min="46" max="46" width="9.140625" style="131" customWidth="1"/>
    <col min="47" max="47" width="13.7109375" style="256" customWidth="1"/>
    <col min="48" max="48" width="12.85546875" style="181" customWidth="1"/>
    <col min="49" max="49" width="13.7109375" style="179" customWidth="1"/>
    <col min="50" max="50" width="13.42578125" style="256" customWidth="1"/>
    <col min="51" max="63" width="9.140625" style="132" customWidth="1"/>
    <col min="64" max="207" width="9.140625" style="132"/>
    <col min="208" max="16383" width="9.140625" style="149"/>
    <col min="16384" max="16384" width="9.140625" style="149" customWidth="1"/>
  </cols>
  <sheetData>
    <row r="1" spans="1:207" ht="5.25" customHeight="1" x14ac:dyDescent="0.4">
      <c r="A1" s="161"/>
      <c r="B1" s="389"/>
      <c r="D1" s="389"/>
      <c r="F1" s="389"/>
      <c r="G1" s="389"/>
      <c r="H1" s="389"/>
      <c r="I1" s="389"/>
      <c r="J1" s="389"/>
      <c r="K1" s="389"/>
      <c r="L1" s="389"/>
      <c r="M1" s="389"/>
      <c r="N1" s="389"/>
      <c r="Q1" s="389"/>
      <c r="R1" s="389"/>
      <c r="S1" s="389"/>
      <c r="T1" s="389"/>
      <c r="U1" s="389"/>
      <c r="V1" s="389"/>
      <c r="Z1" s="389"/>
      <c r="AA1" s="390"/>
      <c r="AB1" s="389"/>
      <c r="AC1" s="389"/>
      <c r="AD1" s="389"/>
      <c r="AE1" s="389"/>
      <c r="AF1" s="389"/>
    </row>
    <row r="2" spans="1:207" s="131" customFormat="1" ht="13.5" customHeight="1" x14ac:dyDescent="0.25">
      <c r="A2" s="156"/>
      <c r="B2" s="391"/>
      <c r="C2" s="391"/>
      <c r="D2" s="392" t="s">
        <v>304</v>
      </c>
      <c r="E2" s="393"/>
      <c r="F2" s="393"/>
      <c r="G2" s="393"/>
      <c r="H2" s="393"/>
      <c r="I2" s="393"/>
      <c r="J2" s="393"/>
      <c r="K2" s="393"/>
      <c r="L2" s="393"/>
      <c r="M2" s="393"/>
      <c r="N2" s="393"/>
      <c r="O2" s="393"/>
      <c r="P2" s="393"/>
      <c r="Q2" s="393"/>
      <c r="R2" s="393"/>
      <c r="S2" s="393"/>
      <c r="T2" s="393"/>
      <c r="U2" s="393"/>
      <c r="V2" s="393"/>
      <c r="W2" s="393"/>
      <c r="X2" s="393"/>
      <c r="Y2" s="393"/>
      <c r="Z2" s="393"/>
      <c r="AA2" s="394"/>
      <c r="AB2" s="393"/>
      <c r="AC2" s="393"/>
      <c r="AD2" s="393"/>
      <c r="AE2" s="393"/>
      <c r="AF2" s="395"/>
      <c r="AG2" s="176" t="s">
        <v>305</v>
      </c>
      <c r="AH2" s="197"/>
      <c r="AI2" s="132"/>
      <c r="AJ2" s="132"/>
      <c r="AK2" s="346"/>
      <c r="AL2" s="257"/>
      <c r="AM2" s="132"/>
      <c r="AN2" s="203"/>
      <c r="AO2" s="132"/>
      <c r="AP2" s="132"/>
      <c r="AQ2" s="203"/>
      <c r="AR2" s="440" t="s">
        <v>305</v>
      </c>
      <c r="AS2" s="441"/>
      <c r="AT2" s="180"/>
      <c r="AU2" s="256"/>
      <c r="AV2" s="181"/>
      <c r="AW2" s="181"/>
      <c r="AX2" s="256"/>
      <c r="AY2" s="132"/>
      <c r="AZ2" s="132"/>
      <c r="BA2" s="132"/>
      <c r="BB2" s="132"/>
      <c r="BC2" s="132"/>
      <c r="BD2" s="132"/>
      <c r="BE2" s="132"/>
      <c r="BF2" s="132"/>
      <c r="BG2" s="132"/>
      <c r="BH2" s="132"/>
      <c r="BI2" s="132"/>
      <c r="BJ2" s="132"/>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c r="DP2" s="156"/>
      <c r="DQ2" s="156"/>
      <c r="DR2" s="156"/>
      <c r="DS2" s="156"/>
      <c r="DT2" s="156"/>
      <c r="DU2" s="156"/>
      <c r="DV2" s="156"/>
      <c r="DW2" s="156"/>
      <c r="DX2" s="156"/>
      <c r="DY2" s="156"/>
      <c r="DZ2" s="156"/>
      <c r="EA2" s="156"/>
      <c r="EB2" s="156"/>
      <c r="EC2" s="156"/>
      <c r="ED2" s="156"/>
      <c r="EE2" s="156"/>
      <c r="EF2" s="156"/>
      <c r="EG2" s="156"/>
      <c r="EH2" s="156"/>
      <c r="EI2" s="156"/>
      <c r="EJ2" s="156"/>
      <c r="EK2" s="156"/>
      <c r="EL2" s="156"/>
      <c r="EM2" s="156"/>
      <c r="EN2" s="156"/>
      <c r="EO2" s="156"/>
      <c r="EP2" s="156"/>
      <c r="EQ2" s="156"/>
      <c r="ER2" s="156"/>
      <c r="ES2" s="156"/>
      <c r="ET2" s="156"/>
      <c r="EU2" s="156"/>
      <c r="EV2" s="156"/>
      <c r="EW2" s="156"/>
      <c r="EX2" s="156"/>
      <c r="EY2" s="156"/>
      <c r="EZ2" s="156"/>
      <c r="FA2" s="156"/>
      <c r="FB2" s="156"/>
      <c r="FC2" s="156"/>
      <c r="FD2" s="156"/>
      <c r="FE2" s="156"/>
      <c r="FF2" s="156"/>
      <c r="FG2" s="156"/>
      <c r="FH2" s="156"/>
      <c r="FI2" s="156"/>
      <c r="FJ2" s="156"/>
      <c r="FK2" s="156"/>
      <c r="FL2" s="156"/>
      <c r="FM2" s="156"/>
      <c r="FN2" s="156"/>
      <c r="FO2" s="156"/>
      <c r="FP2" s="156"/>
      <c r="FQ2" s="156"/>
      <c r="FR2" s="156"/>
      <c r="FS2" s="156"/>
      <c r="FT2" s="156"/>
      <c r="FU2" s="156"/>
      <c r="FV2" s="156"/>
      <c r="FW2" s="156"/>
      <c r="FX2" s="156"/>
      <c r="FY2" s="156"/>
      <c r="FZ2" s="156"/>
      <c r="GA2" s="156"/>
      <c r="GB2" s="156"/>
      <c r="GC2" s="156"/>
      <c r="GD2" s="156"/>
      <c r="GE2" s="156"/>
      <c r="GF2" s="156"/>
      <c r="GG2" s="156"/>
      <c r="GH2" s="156"/>
      <c r="GI2" s="156"/>
      <c r="GJ2" s="156"/>
      <c r="GK2" s="156"/>
      <c r="GL2" s="156"/>
      <c r="GM2" s="156"/>
      <c r="GN2" s="156"/>
      <c r="GO2" s="156"/>
      <c r="GP2" s="156"/>
      <c r="GQ2" s="156"/>
      <c r="GR2" s="156"/>
      <c r="GS2" s="156"/>
      <c r="GT2" s="156"/>
      <c r="GU2" s="156"/>
      <c r="GV2" s="156"/>
      <c r="GW2" s="156"/>
      <c r="GX2" s="156"/>
      <c r="GY2" s="156"/>
    </row>
    <row r="3" spans="1:207" s="131" customFormat="1" x14ac:dyDescent="0.25">
      <c r="A3" s="156"/>
      <c r="B3" s="391"/>
      <c r="C3" s="391"/>
      <c r="D3" s="396"/>
      <c r="E3" s="397"/>
      <c r="F3" s="397"/>
      <c r="G3" s="397"/>
      <c r="H3" s="397"/>
      <c r="I3" s="397"/>
      <c r="J3" s="397"/>
      <c r="K3" s="397"/>
      <c r="L3" s="397"/>
      <c r="M3" s="397"/>
      <c r="N3" s="397"/>
      <c r="O3" s="397"/>
      <c r="P3" s="397"/>
      <c r="Q3" s="397"/>
      <c r="R3" s="397"/>
      <c r="S3" s="397"/>
      <c r="T3" s="397"/>
      <c r="U3" s="397"/>
      <c r="V3" s="397"/>
      <c r="W3" s="397"/>
      <c r="X3" s="397"/>
      <c r="Y3" s="397"/>
      <c r="Z3" s="397"/>
      <c r="AA3" s="398"/>
      <c r="AB3" s="397"/>
      <c r="AC3" s="397"/>
      <c r="AD3" s="397"/>
      <c r="AE3" s="397"/>
      <c r="AF3" s="399"/>
      <c r="AG3" s="176" t="s">
        <v>306</v>
      </c>
      <c r="AH3" s="197"/>
      <c r="AI3" s="132"/>
      <c r="AJ3" s="132"/>
      <c r="AK3" s="346"/>
      <c r="AL3" s="257"/>
      <c r="AM3" s="132"/>
      <c r="AN3" s="203"/>
      <c r="AO3" s="132"/>
      <c r="AP3" s="132"/>
      <c r="AQ3" s="203"/>
      <c r="AR3" s="440" t="s">
        <v>306</v>
      </c>
      <c r="AS3" s="441"/>
      <c r="AT3" s="180"/>
      <c r="AU3" s="256"/>
      <c r="AV3" s="181"/>
      <c r="AW3" s="181"/>
      <c r="AX3" s="256"/>
      <c r="AY3" s="132"/>
      <c r="AZ3" s="132"/>
      <c r="BA3" s="132"/>
      <c r="BB3" s="132"/>
      <c r="BC3" s="132"/>
      <c r="BD3" s="132"/>
      <c r="BE3" s="132"/>
      <c r="BF3" s="132"/>
      <c r="BG3" s="132"/>
      <c r="BH3" s="132"/>
      <c r="BI3" s="132"/>
      <c r="BJ3" s="132"/>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c r="CZ3" s="156"/>
      <c r="DA3" s="156"/>
      <c r="DB3" s="156"/>
      <c r="DC3" s="156"/>
      <c r="DD3" s="156"/>
      <c r="DE3" s="156"/>
      <c r="DF3" s="156"/>
      <c r="DG3" s="156"/>
      <c r="DH3" s="156"/>
      <c r="DI3" s="156"/>
      <c r="DJ3" s="156"/>
      <c r="DK3" s="156"/>
      <c r="DL3" s="156"/>
      <c r="DM3" s="156"/>
      <c r="DN3" s="156"/>
      <c r="DO3" s="156"/>
      <c r="DP3" s="156"/>
      <c r="DQ3" s="156"/>
      <c r="DR3" s="156"/>
      <c r="DS3" s="156"/>
      <c r="DT3" s="156"/>
      <c r="DU3" s="156"/>
      <c r="DV3" s="156"/>
      <c r="DW3" s="156"/>
      <c r="DX3" s="156"/>
      <c r="DY3" s="156"/>
      <c r="DZ3" s="156"/>
      <c r="EA3" s="156"/>
      <c r="EB3" s="156"/>
      <c r="EC3" s="156"/>
      <c r="ED3" s="156"/>
      <c r="EE3" s="156"/>
      <c r="EF3" s="156"/>
      <c r="EG3" s="156"/>
      <c r="EH3" s="156"/>
      <c r="EI3" s="156"/>
      <c r="EJ3" s="156"/>
      <c r="EK3" s="156"/>
      <c r="EL3" s="156"/>
      <c r="EM3" s="156"/>
      <c r="EN3" s="156"/>
      <c r="EO3" s="156"/>
      <c r="EP3" s="156"/>
      <c r="EQ3" s="156"/>
      <c r="ER3" s="156"/>
      <c r="ES3" s="156"/>
      <c r="ET3" s="156"/>
      <c r="EU3" s="156"/>
      <c r="EV3" s="156"/>
      <c r="EW3" s="156"/>
      <c r="EX3" s="156"/>
      <c r="EY3" s="156"/>
      <c r="EZ3" s="156"/>
      <c r="FA3" s="156"/>
      <c r="FB3" s="156"/>
      <c r="FC3" s="156"/>
      <c r="FD3" s="156"/>
      <c r="FE3" s="156"/>
      <c r="FF3" s="156"/>
      <c r="FG3" s="156"/>
      <c r="FH3" s="156"/>
      <c r="FI3" s="156"/>
      <c r="FJ3" s="156"/>
      <c r="FK3" s="156"/>
      <c r="FL3" s="156"/>
      <c r="FM3" s="156"/>
      <c r="FN3" s="156"/>
      <c r="FO3" s="156"/>
      <c r="FP3" s="156"/>
      <c r="FQ3" s="156"/>
      <c r="FR3" s="156"/>
      <c r="FS3" s="156"/>
      <c r="FT3" s="156"/>
      <c r="FU3" s="156"/>
      <c r="FV3" s="156"/>
      <c r="FW3" s="156"/>
      <c r="FX3" s="156"/>
      <c r="FY3" s="156"/>
      <c r="FZ3" s="156"/>
      <c r="GA3" s="156"/>
      <c r="GB3" s="156"/>
      <c r="GC3" s="156"/>
      <c r="GD3" s="156"/>
      <c r="GE3" s="156"/>
      <c r="GF3" s="156"/>
      <c r="GG3" s="156"/>
      <c r="GH3" s="156"/>
      <c r="GI3" s="156"/>
      <c r="GJ3" s="156"/>
      <c r="GK3" s="156"/>
      <c r="GL3" s="156"/>
      <c r="GM3" s="156"/>
      <c r="GN3" s="156"/>
      <c r="GO3" s="156"/>
      <c r="GP3" s="156"/>
      <c r="GQ3" s="156"/>
      <c r="GR3" s="156"/>
      <c r="GS3" s="156"/>
      <c r="GT3" s="156"/>
      <c r="GU3" s="156"/>
      <c r="GV3" s="156"/>
      <c r="GW3" s="156"/>
      <c r="GX3" s="156"/>
      <c r="GY3" s="156"/>
    </row>
    <row r="4" spans="1:207" s="131" customFormat="1" ht="36" customHeight="1" x14ac:dyDescent="0.25">
      <c r="A4" s="156"/>
      <c r="B4" s="391"/>
      <c r="C4" s="391"/>
      <c r="D4" s="396"/>
      <c r="E4" s="397"/>
      <c r="F4" s="397"/>
      <c r="G4" s="397"/>
      <c r="H4" s="397"/>
      <c r="I4" s="397"/>
      <c r="J4" s="397"/>
      <c r="K4" s="397"/>
      <c r="L4" s="397"/>
      <c r="M4" s="397"/>
      <c r="N4" s="397"/>
      <c r="O4" s="397"/>
      <c r="P4" s="397"/>
      <c r="Q4" s="397"/>
      <c r="R4" s="397"/>
      <c r="S4" s="397"/>
      <c r="T4" s="397"/>
      <c r="U4" s="397"/>
      <c r="V4" s="397"/>
      <c r="W4" s="397"/>
      <c r="X4" s="397"/>
      <c r="Y4" s="397"/>
      <c r="Z4" s="397"/>
      <c r="AA4" s="398"/>
      <c r="AB4" s="397"/>
      <c r="AC4" s="397"/>
      <c r="AD4" s="397"/>
      <c r="AE4" s="397"/>
      <c r="AF4" s="399"/>
      <c r="AG4" s="176" t="s">
        <v>307</v>
      </c>
      <c r="AH4" s="197"/>
      <c r="AI4" s="132"/>
      <c r="AJ4" s="132"/>
      <c r="AK4" s="346"/>
      <c r="AL4" s="257"/>
      <c r="AM4" s="132"/>
      <c r="AN4" s="203"/>
      <c r="AO4" s="132"/>
      <c r="AP4" s="132"/>
      <c r="AQ4" s="203"/>
      <c r="AR4" s="440" t="s">
        <v>307</v>
      </c>
      <c r="AS4" s="441"/>
      <c r="AT4" s="180"/>
      <c r="AU4" s="256"/>
      <c r="AV4" s="181"/>
      <c r="AW4" s="181"/>
      <c r="AX4" s="256"/>
      <c r="AY4" s="132"/>
      <c r="AZ4" s="132"/>
      <c r="BA4" s="132"/>
      <c r="BB4" s="132"/>
      <c r="BC4" s="132"/>
      <c r="BD4" s="132"/>
      <c r="BE4" s="132"/>
      <c r="BF4" s="132"/>
      <c r="BG4" s="132"/>
      <c r="BH4" s="132"/>
      <c r="BI4" s="132"/>
      <c r="BJ4" s="132"/>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c r="EG4" s="156"/>
      <c r="EH4" s="156"/>
      <c r="EI4" s="156"/>
      <c r="EJ4" s="156"/>
      <c r="EK4" s="156"/>
      <c r="EL4" s="156"/>
      <c r="EM4" s="156"/>
      <c r="EN4" s="156"/>
      <c r="EO4" s="156"/>
      <c r="EP4" s="156"/>
      <c r="EQ4" s="156"/>
      <c r="ER4" s="156"/>
      <c r="ES4" s="156"/>
      <c r="ET4" s="156"/>
      <c r="EU4" s="156"/>
      <c r="EV4" s="156"/>
      <c r="EW4" s="156"/>
      <c r="EX4" s="156"/>
      <c r="EY4" s="156"/>
      <c r="EZ4" s="156"/>
      <c r="FA4" s="156"/>
      <c r="FB4" s="156"/>
      <c r="FC4" s="156"/>
      <c r="FD4" s="156"/>
      <c r="FE4" s="156"/>
      <c r="FF4" s="156"/>
      <c r="FG4" s="156"/>
      <c r="FH4" s="156"/>
      <c r="FI4" s="156"/>
      <c r="FJ4" s="156"/>
      <c r="FK4" s="156"/>
      <c r="FL4" s="156"/>
      <c r="FM4" s="156"/>
      <c r="FN4" s="156"/>
      <c r="FO4" s="156"/>
      <c r="FP4" s="156"/>
      <c r="FQ4" s="156"/>
      <c r="FR4" s="156"/>
      <c r="FS4" s="156"/>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T4" s="156"/>
      <c r="GU4" s="156"/>
      <c r="GV4" s="156"/>
      <c r="GW4" s="156"/>
      <c r="GX4" s="156"/>
      <c r="GY4" s="156"/>
    </row>
    <row r="5" spans="1:207" s="131" customFormat="1" x14ac:dyDescent="0.25">
      <c r="A5" s="156"/>
      <c r="B5" s="391"/>
      <c r="C5" s="391"/>
      <c r="D5" s="400"/>
      <c r="E5" s="401"/>
      <c r="F5" s="401"/>
      <c r="G5" s="401"/>
      <c r="H5" s="401"/>
      <c r="I5" s="401"/>
      <c r="J5" s="401"/>
      <c r="K5" s="401"/>
      <c r="L5" s="401"/>
      <c r="M5" s="401"/>
      <c r="N5" s="401"/>
      <c r="O5" s="401"/>
      <c r="P5" s="401"/>
      <c r="Q5" s="401"/>
      <c r="R5" s="401"/>
      <c r="S5" s="401"/>
      <c r="T5" s="401"/>
      <c r="U5" s="401"/>
      <c r="V5" s="401"/>
      <c r="W5" s="401"/>
      <c r="X5" s="401"/>
      <c r="Y5" s="401"/>
      <c r="Z5" s="401"/>
      <c r="AA5" s="402"/>
      <c r="AB5" s="401"/>
      <c r="AC5" s="401"/>
      <c r="AD5" s="401"/>
      <c r="AE5" s="401"/>
      <c r="AF5" s="403"/>
      <c r="AG5" s="176" t="s">
        <v>308</v>
      </c>
      <c r="AH5" s="197"/>
      <c r="AI5" s="132"/>
      <c r="AJ5" s="132"/>
      <c r="AK5" s="346"/>
      <c r="AL5" s="257"/>
      <c r="AM5" s="132"/>
      <c r="AN5" s="203"/>
      <c r="AO5" s="132"/>
      <c r="AP5" s="132"/>
      <c r="AQ5" s="203"/>
      <c r="AR5" s="440" t="s">
        <v>308</v>
      </c>
      <c r="AS5" s="441"/>
      <c r="AT5" s="180"/>
      <c r="AU5" s="256"/>
      <c r="AV5" s="181"/>
      <c r="AW5" s="181"/>
      <c r="AX5" s="256"/>
      <c r="AY5" s="132"/>
      <c r="AZ5" s="132"/>
      <c r="BA5" s="132"/>
      <c r="BB5" s="132"/>
      <c r="BC5" s="132"/>
      <c r="BD5" s="132"/>
      <c r="BE5" s="132"/>
      <c r="BF5" s="132"/>
      <c r="BG5" s="132"/>
      <c r="BH5" s="132"/>
      <c r="BI5" s="132"/>
      <c r="BJ5" s="132"/>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6"/>
      <c r="CN5" s="156"/>
      <c r="CO5" s="156"/>
      <c r="CP5" s="156"/>
      <c r="CQ5" s="156"/>
      <c r="CR5" s="156"/>
      <c r="CS5" s="156"/>
      <c r="CT5" s="156"/>
      <c r="CU5" s="156"/>
      <c r="CV5" s="156"/>
      <c r="CW5" s="156"/>
      <c r="CX5" s="156"/>
      <c r="CY5" s="156"/>
      <c r="CZ5" s="156"/>
      <c r="DA5" s="156"/>
      <c r="DB5" s="156"/>
      <c r="DC5" s="156"/>
      <c r="DD5" s="156"/>
      <c r="DE5" s="156"/>
      <c r="DF5" s="156"/>
      <c r="DG5" s="156"/>
      <c r="DH5" s="156"/>
      <c r="DI5" s="156"/>
      <c r="DJ5" s="156"/>
      <c r="DK5" s="156"/>
      <c r="DL5" s="156"/>
      <c r="DM5" s="156"/>
      <c r="DN5" s="156"/>
      <c r="DO5" s="156"/>
      <c r="DP5" s="156"/>
      <c r="DQ5" s="156"/>
      <c r="DR5" s="156"/>
      <c r="DS5" s="156"/>
      <c r="DT5" s="156"/>
      <c r="DU5" s="156"/>
      <c r="DV5" s="156"/>
      <c r="DW5" s="156"/>
      <c r="DX5" s="156"/>
      <c r="DY5" s="156"/>
      <c r="DZ5" s="156"/>
      <c r="EA5" s="156"/>
      <c r="EB5" s="156"/>
      <c r="EC5" s="156"/>
      <c r="ED5" s="156"/>
      <c r="EE5" s="156"/>
      <c r="EF5" s="156"/>
      <c r="EG5" s="156"/>
      <c r="EH5" s="156"/>
      <c r="EI5" s="156"/>
      <c r="EJ5" s="156"/>
      <c r="EK5" s="156"/>
      <c r="EL5" s="156"/>
      <c r="EM5" s="156"/>
      <c r="EN5" s="156"/>
      <c r="EO5" s="156"/>
      <c r="EP5" s="156"/>
      <c r="EQ5" s="156"/>
      <c r="ER5" s="156"/>
      <c r="ES5" s="156"/>
      <c r="ET5" s="156"/>
      <c r="EU5" s="156"/>
      <c r="EV5" s="156"/>
      <c r="EW5" s="156"/>
      <c r="EX5" s="156"/>
      <c r="EY5" s="156"/>
      <c r="EZ5" s="156"/>
      <c r="FA5" s="156"/>
      <c r="FB5" s="156"/>
      <c r="FC5" s="156"/>
      <c r="FD5" s="156"/>
      <c r="FE5" s="156"/>
      <c r="FF5" s="156"/>
      <c r="FG5" s="156"/>
      <c r="FH5" s="156"/>
      <c r="FI5" s="156"/>
      <c r="FJ5" s="156"/>
      <c r="FK5" s="156"/>
      <c r="FL5" s="156"/>
      <c r="FM5" s="156"/>
      <c r="FN5" s="156"/>
      <c r="FO5" s="156"/>
      <c r="FP5" s="156"/>
      <c r="FQ5" s="156"/>
      <c r="FR5" s="156"/>
      <c r="FS5" s="156"/>
      <c r="FT5" s="156"/>
      <c r="FU5" s="156"/>
      <c r="FV5" s="156"/>
      <c r="FW5" s="156"/>
      <c r="FX5" s="156"/>
      <c r="FY5" s="156"/>
      <c r="FZ5" s="156"/>
      <c r="GA5" s="156"/>
      <c r="GB5" s="156"/>
      <c r="GC5" s="156"/>
      <c r="GD5" s="156"/>
      <c r="GE5" s="156"/>
      <c r="GF5" s="156"/>
      <c r="GG5" s="156"/>
      <c r="GH5" s="156"/>
      <c r="GI5" s="156"/>
      <c r="GJ5" s="156"/>
      <c r="GK5" s="156"/>
      <c r="GL5" s="156"/>
      <c r="GM5" s="156"/>
      <c r="GN5" s="156"/>
      <c r="GO5" s="156"/>
      <c r="GP5" s="156"/>
      <c r="GQ5" s="156"/>
      <c r="GR5" s="156"/>
      <c r="GS5" s="156"/>
      <c r="GT5" s="156"/>
      <c r="GU5" s="156"/>
      <c r="GV5" s="156"/>
      <c r="GW5" s="156"/>
      <c r="GX5" s="156"/>
      <c r="GY5" s="156"/>
    </row>
    <row r="6" spans="1:207" s="131" customFormat="1" x14ac:dyDescent="0.25">
      <c r="A6" s="156"/>
      <c r="B6" s="133" t="s">
        <v>309</v>
      </c>
      <c r="C6" s="417" t="s">
        <v>310</v>
      </c>
      <c r="D6" s="417"/>
      <c r="E6" s="417"/>
      <c r="F6" s="417"/>
      <c r="G6" s="417"/>
      <c r="H6" s="417"/>
      <c r="I6" s="417"/>
      <c r="J6" s="417"/>
      <c r="K6" s="417"/>
      <c r="L6" s="417"/>
      <c r="M6" s="417"/>
      <c r="N6" s="417"/>
      <c r="O6" s="417"/>
      <c r="P6" s="417"/>
      <c r="Q6" s="417"/>
      <c r="R6" s="417"/>
      <c r="S6" s="417"/>
      <c r="T6" s="417"/>
      <c r="U6" s="417"/>
      <c r="V6" s="417"/>
      <c r="W6" s="417"/>
      <c r="X6" s="417"/>
      <c r="Y6" s="417"/>
      <c r="Z6" s="417"/>
      <c r="AA6" s="418"/>
      <c r="AB6" s="417"/>
      <c r="AC6" s="417"/>
      <c r="AD6" s="417"/>
      <c r="AE6" s="417"/>
      <c r="AF6" s="417"/>
      <c r="AG6" s="417"/>
      <c r="AH6" s="198"/>
      <c r="AI6" s="132"/>
      <c r="AJ6" s="182"/>
      <c r="AK6" s="347"/>
      <c r="AL6" s="270"/>
      <c r="AM6" s="182"/>
      <c r="AN6" s="204"/>
      <c r="AO6" s="182"/>
      <c r="AP6" s="182"/>
      <c r="AQ6" s="204"/>
      <c r="AR6" s="182"/>
      <c r="AS6" s="182"/>
      <c r="AU6" s="256"/>
      <c r="AV6" s="181"/>
      <c r="AW6" s="181"/>
      <c r="AX6" s="256"/>
      <c r="AY6" s="132"/>
      <c r="AZ6" s="132"/>
      <c r="BA6" s="132"/>
      <c r="BB6" s="132"/>
      <c r="BC6" s="132"/>
      <c r="BD6" s="132"/>
      <c r="BE6" s="132"/>
      <c r="BF6" s="132"/>
      <c r="BG6" s="132"/>
      <c r="BH6" s="132"/>
      <c r="BI6" s="132"/>
      <c r="BJ6" s="132"/>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156"/>
      <c r="GA6" s="156"/>
      <c r="GB6" s="156"/>
      <c r="GC6" s="156"/>
      <c r="GD6" s="156"/>
      <c r="GE6" s="156"/>
      <c r="GF6" s="156"/>
      <c r="GG6" s="156"/>
      <c r="GH6" s="156"/>
      <c r="GI6" s="156"/>
      <c r="GJ6" s="156"/>
      <c r="GK6" s="156"/>
      <c r="GL6" s="156"/>
      <c r="GM6" s="156"/>
      <c r="GN6" s="156"/>
      <c r="GO6" s="156"/>
      <c r="GP6" s="156"/>
      <c r="GQ6" s="156"/>
      <c r="GR6" s="156"/>
      <c r="GS6" s="156"/>
      <c r="GT6" s="156"/>
      <c r="GU6" s="156"/>
      <c r="GV6" s="156"/>
      <c r="GW6" s="156"/>
      <c r="GX6" s="156"/>
      <c r="GY6" s="156"/>
    </row>
    <row r="7" spans="1:207" s="131" customFormat="1" x14ac:dyDescent="0.25">
      <c r="A7" s="156"/>
      <c r="B7" s="133" t="s">
        <v>311</v>
      </c>
      <c r="C7" s="419" t="s">
        <v>312</v>
      </c>
      <c r="D7" s="417"/>
      <c r="E7" s="417"/>
      <c r="F7" s="417"/>
      <c r="G7" s="417"/>
      <c r="H7" s="417"/>
      <c r="I7" s="417"/>
      <c r="J7" s="417"/>
      <c r="K7" s="417"/>
      <c r="L7" s="417"/>
      <c r="M7" s="417"/>
      <c r="N7" s="417"/>
      <c r="O7" s="417"/>
      <c r="P7" s="417"/>
      <c r="Q7" s="417"/>
      <c r="R7" s="417"/>
      <c r="S7" s="417"/>
      <c r="T7" s="417"/>
      <c r="U7" s="417"/>
      <c r="V7" s="417"/>
      <c r="W7" s="417"/>
      <c r="X7" s="417"/>
      <c r="Y7" s="417"/>
      <c r="Z7" s="417"/>
      <c r="AA7" s="418"/>
      <c r="AB7" s="417"/>
      <c r="AC7" s="417"/>
      <c r="AD7" s="417"/>
      <c r="AE7" s="417"/>
      <c r="AF7" s="417"/>
      <c r="AG7" s="417"/>
      <c r="AH7" s="198"/>
      <c r="AI7" s="132"/>
      <c r="AJ7" s="182"/>
      <c r="AK7" s="347"/>
      <c r="AL7" s="270"/>
      <c r="AM7" s="182"/>
      <c r="AN7" s="204"/>
      <c r="AO7" s="182"/>
      <c r="AP7" s="182"/>
      <c r="AQ7" s="204"/>
      <c r="AR7" s="182"/>
      <c r="AS7" s="182"/>
      <c r="AU7" s="256"/>
      <c r="AV7" s="181"/>
      <c r="AW7" s="181"/>
      <c r="AX7" s="256"/>
      <c r="AY7" s="132"/>
      <c r="AZ7" s="132"/>
      <c r="BA7" s="132"/>
      <c r="BB7" s="132"/>
      <c r="BC7" s="132"/>
      <c r="BD7" s="132"/>
      <c r="BE7" s="132"/>
      <c r="BF7" s="132"/>
      <c r="BG7" s="132"/>
      <c r="BH7" s="132"/>
      <c r="BI7" s="132"/>
      <c r="BJ7" s="132"/>
      <c r="BK7" s="156"/>
      <c r="BL7" s="156"/>
      <c r="BM7" s="156"/>
      <c r="BN7" s="156"/>
      <c r="BO7" s="156"/>
      <c r="BP7" s="156"/>
      <c r="BQ7" s="156"/>
      <c r="BR7" s="156"/>
      <c r="BS7" s="156"/>
      <c r="BT7" s="156"/>
      <c r="BU7" s="156"/>
      <c r="BV7" s="156"/>
      <c r="BW7" s="156"/>
      <c r="BX7" s="156"/>
      <c r="BY7" s="156"/>
      <c r="BZ7" s="156"/>
      <c r="CA7" s="156"/>
      <c r="CB7" s="156"/>
      <c r="CC7" s="156"/>
      <c r="CD7" s="156"/>
      <c r="CE7" s="156"/>
      <c r="CF7" s="156"/>
      <c r="CG7" s="156"/>
      <c r="CH7" s="156"/>
      <c r="CI7" s="156"/>
      <c r="CJ7" s="156"/>
      <c r="CK7" s="156"/>
      <c r="CL7" s="156"/>
      <c r="CM7" s="156"/>
      <c r="CN7" s="156"/>
      <c r="CO7" s="156"/>
      <c r="CP7" s="156"/>
      <c r="CQ7" s="156"/>
      <c r="CR7" s="156"/>
      <c r="CS7" s="156"/>
      <c r="CT7" s="156"/>
      <c r="CU7" s="156"/>
      <c r="CV7" s="156"/>
      <c r="CW7" s="156"/>
      <c r="CX7" s="156"/>
      <c r="CY7" s="156"/>
      <c r="CZ7" s="156"/>
      <c r="DA7" s="156"/>
      <c r="DB7" s="156"/>
      <c r="DC7" s="156"/>
      <c r="DD7" s="156"/>
      <c r="DE7" s="156"/>
      <c r="DF7" s="156"/>
      <c r="DG7" s="156"/>
      <c r="DH7" s="156"/>
      <c r="DI7" s="156"/>
      <c r="DJ7" s="156"/>
      <c r="DK7" s="156"/>
      <c r="DL7" s="156"/>
      <c r="DM7" s="156"/>
      <c r="DN7" s="156"/>
      <c r="DO7" s="156"/>
      <c r="DP7" s="156"/>
      <c r="DQ7" s="156"/>
      <c r="DR7" s="156"/>
      <c r="DS7" s="156"/>
      <c r="DT7" s="156"/>
      <c r="DU7" s="156"/>
      <c r="DV7" s="156"/>
      <c r="DW7" s="156"/>
      <c r="DX7" s="156"/>
      <c r="DY7" s="156"/>
      <c r="DZ7" s="156"/>
      <c r="EA7" s="156"/>
      <c r="EB7" s="156"/>
      <c r="EC7" s="156"/>
      <c r="ED7" s="156"/>
      <c r="EE7" s="156"/>
      <c r="EF7" s="156"/>
      <c r="EG7" s="156"/>
      <c r="EH7" s="156"/>
      <c r="EI7" s="156"/>
      <c r="EJ7" s="156"/>
      <c r="EK7" s="156"/>
      <c r="EL7" s="156"/>
      <c r="EM7" s="156"/>
      <c r="EN7" s="156"/>
      <c r="EO7" s="156"/>
      <c r="EP7" s="156"/>
      <c r="EQ7" s="156"/>
      <c r="ER7" s="156"/>
      <c r="ES7" s="156"/>
      <c r="ET7" s="156"/>
      <c r="EU7" s="156"/>
      <c r="EV7" s="156"/>
      <c r="EW7" s="156"/>
      <c r="EX7" s="156"/>
      <c r="EY7" s="156"/>
      <c r="EZ7" s="156"/>
      <c r="FA7" s="156"/>
      <c r="FB7" s="156"/>
      <c r="FC7" s="156"/>
      <c r="FD7" s="156"/>
      <c r="FE7" s="156"/>
      <c r="FF7" s="156"/>
      <c r="FG7" s="156"/>
      <c r="FH7" s="156"/>
      <c r="FI7" s="156"/>
      <c r="FJ7" s="156"/>
      <c r="FK7" s="156"/>
      <c r="FL7" s="156"/>
      <c r="FM7" s="156"/>
      <c r="FN7" s="156"/>
      <c r="FO7" s="156"/>
      <c r="FP7" s="156"/>
      <c r="FQ7" s="156"/>
      <c r="FR7" s="156"/>
      <c r="FS7" s="156"/>
      <c r="FT7" s="156"/>
      <c r="FU7" s="156"/>
      <c r="FV7" s="156"/>
      <c r="FW7" s="156"/>
      <c r="FX7" s="156"/>
      <c r="FY7" s="156"/>
      <c r="FZ7" s="156"/>
      <c r="GA7" s="156"/>
      <c r="GB7" s="156"/>
      <c r="GC7" s="156"/>
      <c r="GD7" s="156"/>
      <c r="GE7" s="156"/>
      <c r="GF7" s="156"/>
      <c r="GG7" s="156"/>
      <c r="GH7" s="156"/>
      <c r="GI7" s="156"/>
      <c r="GJ7" s="156"/>
      <c r="GK7" s="156"/>
      <c r="GL7" s="156"/>
      <c r="GM7" s="156"/>
      <c r="GN7" s="156"/>
      <c r="GO7" s="156"/>
      <c r="GP7" s="156"/>
      <c r="GQ7" s="156"/>
      <c r="GR7" s="156"/>
      <c r="GS7" s="156"/>
      <c r="GT7" s="156"/>
      <c r="GU7" s="156"/>
      <c r="GV7" s="156"/>
      <c r="GW7" s="156"/>
      <c r="GX7" s="156"/>
      <c r="GY7" s="156"/>
    </row>
    <row r="8" spans="1:207" s="131" customFormat="1" x14ac:dyDescent="0.25">
      <c r="A8" s="156"/>
      <c r="B8" s="133" t="s">
        <v>313</v>
      </c>
      <c r="C8" s="419" t="s">
        <v>314</v>
      </c>
      <c r="D8" s="417"/>
      <c r="E8" s="417"/>
      <c r="F8" s="417"/>
      <c r="G8" s="417"/>
      <c r="H8" s="417"/>
      <c r="I8" s="417"/>
      <c r="J8" s="417"/>
      <c r="K8" s="417"/>
      <c r="L8" s="417"/>
      <c r="M8" s="417"/>
      <c r="N8" s="417"/>
      <c r="O8" s="417"/>
      <c r="P8" s="417"/>
      <c r="Q8" s="417"/>
      <c r="R8" s="417"/>
      <c r="S8" s="417"/>
      <c r="T8" s="417"/>
      <c r="U8" s="417"/>
      <c r="V8" s="417"/>
      <c r="W8" s="417"/>
      <c r="X8" s="417"/>
      <c r="Y8" s="417"/>
      <c r="Z8" s="417"/>
      <c r="AA8" s="418"/>
      <c r="AB8" s="417"/>
      <c r="AC8" s="417"/>
      <c r="AD8" s="417"/>
      <c r="AE8" s="417"/>
      <c r="AF8" s="417"/>
      <c r="AG8" s="417"/>
      <c r="AH8" s="198"/>
      <c r="AI8" s="132"/>
      <c r="AJ8" s="182"/>
      <c r="AK8" s="347"/>
      <c r="AL8" s="270"/>
      <c r="AM8" s="182"/>
      <c r="AN8" s="204"/>
      <c r="AO8" s="182"/>
      <c r="AP8" s="182"/>
      <c r="AQ8" s="204"/>
      <c r="AR8" s="182"/>
      <c r="AS8" s="182"/>
      <c r="AU8" s="256"/>
      <c r="AV8" s="181"/>
      <c r="AW8" s="181"/>
      <c r="AX8" s="256"/>
      <c r="AY8" s="132"/>
      <c r="AZ8" s="132"/>
      <c r="BA8" s="132"/>
      <c r="BB8" s="132"/>
      <c r="BC8" s="132"/>
      <c r="BD8" s="132"/>
      <c r="BE8" s="132"/>
      <c r="BF8" s="132"/>
      <c r="BG8" s="132"/>
      <c r="BH8" s="132"/>
      <c r="BI8" s="132"/>
      <c r="BJ8" s="132"/>
      <c r="BK8" s="156"/>
      <c r="BL8" s="156"/>
      <c r="BM8" s="156"/>
      <c r="BN8" s="156"/>
      <c r="BO8" s="156"/>
      <c r="BP8" s="156"/>
      <c r="BQ8" s="156"/>
      <c r="BR8" s="156"/>
      <c r="BS8" s="156"/>
      <c r="BT8" s="156"/>
      <c r="BU8" s="156"/>
      <c r="BV8" s="156"/>
      <c r="BW8" s="156"/>
      <c r="BX8" s="156"/>
      <c r="BY8" s="156"/>
      <c r="BZ8" s="156"/>
      <c r="CA8" s="156"/>
      <c r="CB8" s="156"/>
      <c r="CC8" s="156"/>
      <c r="CD8" s="156"/>
      <c r="CE8" s="156"/>
      <c r="CF8" s="156"/>
      <c r="CG8" s="156"/>
      <c r="CH8" s="156"/>
      <c r="CI8" s="156"/>
      <c r="CJ8" s="156"/>
      <c r="CK8" s="156"/>
      <c r="CL8" s="156"/>
      <c r="CM8" s="156"/>
      <c r="CN8" s="156"/>
      <c r="CO8" s="156"/>
      <c r="CP8" s="156"/>
      <c r="CQ8" s="156"/>
      <c r="CR8" s="156"/>
      <c r="CS8" s="156"/>
      <c r="CT8" s="156"/>
      <c r="CU8" s="156"/>
      <c r="CV8" s="156"/>
      <c r="CW8" s="156"/>
      <c r="CX8" s="156"/>
      <c r="CY8" s="156"/>
      <c r="CZ8" s="156"/>
      <c r="DA8" s="156"/>
      <c r="DB8" s="156"/>
      <c r="DC8" s="156"/>
      <c r="DD8" s="156"/>
      <c r="DE8" s="156"/>
      <c r="DF8" s="156"/>
      <c r="DG8" s="156"/>
      <c r="DH8" s="156"/>
      <c r="DI8" s="156"/>
      <c r="DJ8" s="156"/>
      <c r="DK8" s="156"/>
      <c r="DL8" s="156"/>
      <c r="DM8" s="156"/>
      <c r="DN8" s="156"/>
      <c r="DO8" s="156"/>
      <c r="DP8" s="156"/>
      <c r="DQ8" s="156"/>
      <c r="DR8" s="156"/>
      <c r="DS8" s="156"/>
      <c r="DT8" s="156"/>
      <c r="DU8" s="156"/>
      <c r="DV8" s="156"/>
      <c r="DW8" s="156"/>
      <c r="DX8" s="156"/>
      <c r="DY8" s="156"/>
      <c r="DZ8" s="156"/>
      <c r="EA8" s="156"/>
      <c r="EB8" s="156"/>
      <c r="EC8" s="156"/>
      <c r="ED8" s="156"/>
      <c r="EE8" s="156"/>
      <c r="EF8" s="156"/>
      <c r="EG8" s="156"/>
      <c r="EH8" s="156"/>
      <c r="EI8" s="156"/>
      <c r="EJ8" s="156"/>
      <c r="EK8" s="156"/>
      <c r="EL8" s="156"/>
      <c r="EM8" s="156"/>
      <c r="EN8" s="156"/>
      <c r="EO8" s="156"/>
      <c r="EP8" s="156"/>
      <c r="EQ8" s="156"/>
      <c r="ER8" s="156"/>
      <c r="ES8" s="156"/>
      <c r="ET8" s="156"/>
      <c r="EU8" s="156"/>
      <c r="EV8" s="156"/>
      <c r="EW8" s="156"/>
      <c r="EX8" s="156"/>
      <c r="EY8" s="156"/>
      <c r="EZ8" s="156"/>
      <c r="FA8" s="156"/>
      <c r="FB8" s="156"/>
      <c r="FC8" s="156"/>
      <c r="FD8" s="156"/>
      <c r="FE8" s="156"/>
      <c r="FF8" s="156"/>
      <c r="FG8" s="156"/>
      <c r="FH8" s="156"/>
      <c r="FI8" s="156"/>
      <c r="FJ8" s="156"/>
      <c r="FK8" s="156"/>
      <c r="FL8" s="156"/>
      <c r="FM8" s="156"/>
      <c r="FN8" s="156"/>
      <c r="FO8" s="156"/>
      <c r="FP8" s="156"/>
      <c r="FQ8" s="156"/>
      <c r="FR8" s="156"/>
      <c r="FS8" s="156"/>
      <c r="FT8" s="156"/>
      <c r="FU8" s="156"/>
      <c r="FV8" s="156"/>
      <c r="FW8" s="156"/>
      <c r="FX8" s="156"/>
      <c r="FY8" s="156"/>
      <c r="FZ8" s="156"/>
      <c r="GA8" s="156"/>
      <c r="GB8" s="156"/>
      <c r="GC8" s="156"/>
      <c r="GD8" s="156"/>
      <c r="GE8" s="156"/>
      <c r="GF8" s="156"/>
      <c r="GG8" s="156"/>
      <c r="GH8" s="156"/>
      <c r="GI8" s="156"/>
      <c r="GJ8" s="156"/>
      <c r="GK8" s="156"/>
      <c r="GL8" s="156"/>
      <c r="GM8" s="156"/>
      <c r="GN8" s="156"/>
      <c r="GO8" s="156"/>
      <c r="GP8" s="156"/>
      <c r="GQ8" s="156"/>
      <c r="GR8" s="156"/>
      <c r="GS8" s="156"/>
      <c r="GT8" s="156"/>
      <c r="GU8" s="156"/>
      <c r="GV8" s="156"/>
      <c r="GW8" s="156"/>
      <c r="GX8" s="156"/>
      <c r="GY8" s="156"/>
    </row>
    <row r="9" spans="1:207" s="131" customFormat="1" x14ac:dyDescent="0.25">
      <c r="A9" s="156"/>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1"/>
      <c r="AB9" s="420"/>
      <c r="AC9" s="420"/>
      <c r="AD9" s="420"/>
      <c r="AE9" s="420"/>
      <c r="AF9" s="420"/>
      <c r="AG9" s="420"/>
      <c r="AH9" s="198"/>
      <c r="AI9" s="132"/>
      <c r="AJ9" s="178"/>
      <c r="AK9" s="345"/>
      <c r="AL9" s="269"/>
      <c r="AM9" s="178"/>
      <c r="AN9" s="196"/>
      <c r="AO9" s="178"/>
      <c r="AP9" s="178"/>
      <c r="AQ9" s="196"/>
      <c r="AR9" s="178"/>
      <c r="AS9" s="178"/>
      <c r="AU9" s="256"/>
      <c r="AV9" s="181"/>
      <c r="AW9" s="181"/>
      <c r="AX9" s="256"/>
      <c r="AY9" s="132"/>
      <c r="AZ9" s="132"/>
      <c r="BA9" s="132"/>
      <c r="BB9" s="132"/>
      <c r="BC9" s="132"/>
      <c r="BD9" s="132"/>
      <c r="BE9" s="132"/>
      <c r="BF9" s="132"/>
      <c r="BG9" s="132"/>
      <c r="BH9" s="132"/>
      <c r="BI9" s="132"/>
      <c r="BJ9" s="132"/>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56"/>
      <c r="DI9" s="156"/>
      <c r="DJ9" s="156"/>
      <c r="DK9" s="156"/>
      <c r="DL9" s="156"/>
      <c r="DM9" s="156"/>
      <c r="DN9" s="156"/>
      <c r="DO9" s="156"/>
      <c r="DP9" s="156"/>
      <c r="DQ9" s="156"/>
      <c r="DR9" s="156"/>
      <c r="DS9" s="156"/>
      <c r="DT9" s="156"/>
      <c r="DU9" s="156"/>
      <c r="DV9" s="156"/>
      <c r="DW9" s="156"/>
      <c r="DX9" s="156"/>
      <c r="DY9" s="156"/>
      <c r="DZ9" s="156"/>
      <c r="EA9" s="156"/>
      <c r="EB9" s="156"/>
      <c r="EC9" s="156"/>
      <c r="ED9" s="156"/>
      <c r="EE9" s="156"/>
      <c r="EF9" s="156"/>
      <c r="EG9" s="156"/>
      <c r="EH9" s="156"/>
      <c r="EI9" s="156"/>
      <c r="EJ9" s="156"/>
      <c r="EK9" s="156"/>
      <c r="EL9" s="156"/>
      <c r="EM9" s="156"/>
      <c r="EN9" s="156"/>
      <c r="EO9" s="156"/>
      <c r="EP9" s="156"/>
      <c r="EQ9" s="156"/>
      <c r="ER9" s="156"/>
      <c r="ES9" s="156"/>
      <c r="ET9" s="156"/>
      <c r="EU9" s="156"/>
      <c r="EV9" s="156"/>
      <c r="EW9" s="156"/>
      <c r="EX9" s="156"/>
      <c r="EY9" s="156"/>
      <c r="EZ9" s="156"/>
      <c r="FA9" s="156"/>
      <c r="FB9" s="156"/>
      <c r="FC9" s="156"/>
      <c r="FD9" s="156"/>
      <c r="FE9" s="156"/>
      <c r="FF9" s="156"/>
      <c r="FG9" s="156"/>
      <c r="FH9" s="156"/>
      <c r="FI9" s="156"/>
      <c r="FJ9" s="156"/>
      <c r="FK9" s="156"/>
      <c r="FL9" s="156"/>
      <c r="FM9" s="156"/>
      <c r="FN9" s="156"/>
      <c r="FO9" s="156"/>
      <c r="FP9" s="156"/>
      <c r="FQ9" s="156"/>
      <c r="FR9" s="156"/>
      <c r="FS9" s="156"/>
      <c r="FT9" s="156"/>
      <c r="FU9" s="156"/>
      <c r="FV9" s="156"/>
      <c r="FW9" s="156"/>
      <c r="FX9" s="156"/>
      <c r="FY9" s="156"/>
      <c r="FZ9" s="156"/>
      <c r="GA9" s="156"/>
      <c r="GB9" s="156"/>
      <c r="GC9" s="156"/>
      <c r="GD9" s="156"/>
      <c r="GE9" s="156"/>
      <c r="GF9" s="156"/>
      <c r="GG9" s="156"/>
      <c r="GH9" s="156"/>
      <c r="GI9" s="156"/>
      <c r="GJ9" s="156"/>
      <c r="GK9" s="156"/>
      <c r="GL9" s="156"/>
      <c r="GM9" s="156"/>
      <c r="GN9" s="156"/>
      <c r="GO9" s="156"/>
      <c r="GP9" s="156"/>
      <c r="GQ9" s="156"/>
      <c r="GR9" s="156"/>
      <c r="GS9" s="156"/>
      <c r="GT9" s="156"/>
      <c r="GU9" s="156"/>
      <c r="GV9" s="156"/>
      <c r="GW9" s="156"/>
      <c r="GX9" s="156"/>
      <c r="GY9" s="156"/>
    </row>
    <row r="10" spans="1:207" s="134" customFormat="1" ht="9.75" customHeight="1" x14ac:dyDescent="0.25">
      <c r="A10" s="162"/>
      <c r="B10" s="404" t="s">
        <v>315</v>
      </c>
      <c r="C10" s="405"/>
      <c r="D10" s="406"/>
      <c r="E10" s="422" t="s">
        <v>316</v>
      </c>
      <c r="F10" s="423"/>
      <c r="G10" s="424"/>
      <c r="H10" s="435" t="s">
        <v>317</v>
      </c>
      <c r="I10" s="436"/>
      <c r="J10" s="436"/>
      <c r="K10" s="436"/>
      <c r="L10" s="436"/>
      <c r="M10" s="436"/>
      <c r="N10" s="436"/>
      <c r="O10" s="436"/>
      <c r="P10" s="436"/>
      <c r="Q10" s="436"/>
      <c r="R10" s="436"/>
      <c r="S10" s="436"/>
      <c r="T10" s="436"/>
      <c r="U10" s="436"/>
      <c r="V10" s="436"/>
      <c r="W10" s="436"/>
      <c r="X10" s="436"/>
      <c r="Y10" s="436"/>
      <c r="Z10" s="436"/>
      <c r="AA10" s="437"/>
      <c r="AB10" s="436"/>
      <c r="AC10" s="436"/>
      <c r="AD10" s="436"/>
      <c r="AE10" s="436"/>
      <c r="AF10" s="436"/>
      <c r="AG10" s="436"/>
      <c r="AH10" s="183"/>
      <c r="AI10" s="213"/>
      <c r="AJ10" s="213"/>
      <c r="AK10" s="348"/>
      <c r="AL10" s="213"/>
      <c r="AM10" s="135"/>
      <c r="AN10" s="205"/>
      <c r="AO10" s="135"/>
      <c r="AP10" s="135"/>
      <c r="AQ10" s="205"/>
      <c r="AR10" s="135"/>
      <c r="AS10" s="135"/>
      <c r="AU10" s="258"/>
      <c r="AV10" s="183"/>
      <c r="AW10" s="183"/>
      <c r="AX10" s="258"/>
      <c r="AY10" s="135"/>
      <c r="AZ10" s="135"/>
      <c r="BA10" s="135"/>
      <c r="BB10" s="135"/>
      <c r="BC10" s="135"/>
      <c r="BD10" s="135"/>
      <c r="BE10" s="135"/>
      <c r="BF10" s="135"/>
      <c r="BG10" s="135"/>
      <c r="BH10" s="135"/>
      <c r="BI10" s="135"/>
      <c r="BJ10" s="135"/>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2"/>
      <c r="DZ10" s="162"/>
      <c r="EA10" s="162"/>
      <c r="EB10" s="162"/>
      <c r="EC10" s="162"/>
      <c r="ED10" s="162"/>
      <c r="EE10" s="162"/>
      <c r="EF10" s="162"/>
      <c r="EG10" s="162"/>
      <c r="EH10" s="162"/>
      <c r="EI10" s="162"/>
      <c r="EJ10" s="162"/>
      <c r="EK10" s="162"/>
      <c r="EL10" s="162"/>
      <c r="EM10" s="162"/>
      <c r="EN10" s="162"/>
      <c r="EO10" s="162"/>
      <c r="EP10" s="162"/>
      <c r="EQ10" s="162"/>
      <c r="ER10" s="162"/>
      <c r="ES10" s="162"/>
      <c r="ET10" s="162"/>
      <c r="EU10" s="162"/>
      <c r="EV10" s="162"/>
      <c r="EW10" s="162"/>
      <c r="EX10" s="162"/>
      <c r="EY10" s="162"/>
      <c r="EZ10" s="162"/>
      <c r="FA10" s="162"/>
      <c r="FB10" s="162"/>
      <c r="FC10" s="162"/>
      <c r="FD10" s="162"/>
      <c r="FE10" s="162"/>
      <c r="FF10" s="162"/>
      <c r="FG10" s="162"/>
      <c r="FH10" s="162"/>
      <c r="FI10" s="162"/>
      <c r="FJ10" s="162"/>
      <c r="FK10" s="162"/>
      <c r="FL10" s="162"/>
      <c r="FM10" s="162"/>
      <c r="FN10" s="162"/>
      <c r="FO10" s="162"/>
      <c r="FP10" s="162"/>
      <c r="FQ10" s="162"/>
      <c r="FR10" s="162"/>
      <c r="FS10" s="162"/>
      <c r="FT10" s="162"/>
      <c r="FU10" s="162"/>
      <c r="FV10" s="162"/>
      <c r="FW10" s="162"/>
      <c r="FX10" s="162"/>
      <c r="FY10" s="162"/>
      <c r="FZ10" s="162"/>
      <c r="GA10" s="162"/>
      <c r="GB10" s="162"/>
      <c r="GC10" s="162"/>
      <c r="GD10" s="162"/>
      <c r="GE10" s="162"/>
      <c r="GF10" s="162"/>
      <c r="GG10" s="162"/>
      <c r="GH10" s="162"/>
      <c r="GI10" s="162"/>
      <c r="GJ10" s="162"/>
      <c r="GK10" s="162"/>
      <c r="GL10" s="162"/>
      <c r="GM10" s="162"/>
      <c r="GN10" s="162"/>
      <c r="GO10" s="162"/>
      <c r="GP10" s="162"/>
      <c r="GQ10" s="162"/>
      <c r="GR10" s="162"/>
      <c r="GS10" s="162"/>
      <c r="GT10" s="162"/>
      <c r="GU10" s="162"/>
      <c r="GV10" s="162"/>
      <c r="GW10" s="162"/>
      <c r="GX10" s="162"/>
      <c r="GY10" s="162"/>
    </row>
    <row r="11" spans="1:207" s="134" customFormat="1" ht="16.5" customHeight="1" x14ac:dyDescent="0.25">
      <c r="A11" s="162"/>
      <c r="B11" s="407"/>
      <c r="C11" s="408"/>
      <c r="D11" s="409"/>
      <c r="E11" s="425"/>
      <c r="F11" s="426"/>
      <c r="G11" s="427"/>
      <c r="H11" s="422" t="s">
        <v>318</v>
      </c>
      <c r="I11" s="423"/>
      <c r="J11" s="423"/>
      <c r="K11" s="423"/>
      <c r="L11" s="423"/>
      <c r="M11" s="423"/>
      <c r="N11" s="424"/>
      <c r="O11" s="422" t="s">
        <v>319</v>
      </c>
      <c r="P11" s="423"/>
      <c r="Q11" s="423"/>
      <c r="R11" s="423"/>
      <c r="S11" s="423"/>
      <c r="T11" s="423"/>
      <c r="U11" s="423"/>
      <c r="V11" s="423"/>
      <c r="W11" s="423"/>
      <c r="X11" s="423"/>
      <c r="Y11" s="423"/>
      <c r="Z11" s="423"/>
      <c r="AA11" s="434"/>
      <c r="AB11" s="423"/>
      <c r="AC11" s="423"/>
      <c r="AD11" s="423"/>
      <c r="AE11" s="423"/>
      <c r="AF11" s="423"/>
      <c r="AG11" s="424"/>
      <c r="AH11" s="214"/>
      <c r="AI11" s="215"/>
      <c r="AJ11" s="216"/>
      <c r="AK11" s="211"/>
      <c r="AL11" s="216"/>
      <c r="AM11" s="211"/>
      <c r="AN11" s="210"/>
      <c r="AO11" s="211"/>
      <c r="AP11" s="211"/>
      <c r="AQ11" s="210"/>
      <c r="AR11" s="211"/>
      <c r="AS11" s="212"/>
      <c r="AU11" s="258"/>
      <c r="AV11" s="183"/>
      <c r="AW11" s="183"/>
      <c r="AX11" s="258"/>
      <c r="AY11" s="135"/>
      <c r="AZ11" s="135"/>
      <c r="BA11" s="135"/>
      <c r="BB11" s="135"/>
      <c r="BC11" s="135"/>
      <c r="BD11" s="135"/>
      <c r="BE11" s="135"/>
      <c r="BF11" s="135"/>
      <c r="BG11" s="135"/>
      <c r="BH11" s="135"/>
      <c r="BI11" s="135"/>
      <c r="BJ11" s="135"/>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162"/>
      <c r="EX11" s="162"/>
      <c r="EY11" s="162"/>
      <c r="EZ11" s="162"/>
      <c r="FA11" s="162"/>
      <c r="FB11" s="162"/>
      <c r="FC11" s="162"/>
      <c r="FD11" s="162"/>
      <c r="FE11" s="162"/>
      <c r="FF11" s="162"/>
      <c r="FG11" s="162"/>
      <c r="FH11" s="162"/>
      <c r="FI11" s="162"/>
      <c r="FJ11" s="162"/>
      <c r="FK11" s="162"/>
      <c r="FL11" s="162"/>
      <c r="FM11" s="162"/>
      <c r="FN11" s="162"/>
      <c r="FO11" s="162"/>
      <c r="FP11" s="162"/>
      <c r="FQ11" s="162"/>
      <c r="FR11" s="162"/>
      <c r="FS11" s="162"/>
      <c r="FT11" s="162"/>
      <c r="FU11" s="162"/>
      <c r="FV11" s="162"/>
      <c r="FW11" s="162"/>
      <c r="FX11" s="162"/>
      <c r="FY11" s="162"/>
      <c r="FZ11" s="162"/>
      <c r="GA11" s="162"/>
      <c r="GB11" s="162"/>
      <c r="GC11" s="162"/>
      <c r="GD11" s="162"/>
      <c r="GE11" s="162"/>
      <c r="GF11" s="162"/>
      <c r="GG11" s="162"/>
      <c r="GH11" s="162"/>
      <c r="GI11" s="162"/>
      <c r="GJ11" s="162"/>
      <c r="GK11" s="162"/>
      <c r="GL11" s="162"/>
      <c r="GM11" s="162"/>
      <c r="GN11" s="162"/>
      <c r="GO11" s="162"/>
      <c r="GP11" s="162"/>
      <c r="GQ11" s="162"/>
      <c r="GR11" s="162"/>
      <c r="GS11" s="162"/>
      <c r="GT11" s="162"/>
      <c r="GU11" s="162"/>
      <c r="GV11" s="162"/>
      <c r="GW11" s="162"/>
      <c r="GX11" s="162"/>
      <c r="GY11" s="162"/>
    </row>
    <row r="12" spans="1:207" s="134" customFormat="1" ht="15" customHeight="1" x14ac:dyDescent="0.25">
      <c r="A12" s="162"/>
      <c r="B12" s="410"/>
      <c r="C12" s="411"/>
      <c r="D12" s="412"/>
      <c r="E12" s="428"/>
      <c r="F12" s="429"/>
      <c r="G12" s="430"/>
      <c r="H12" s="428"/>
      <c r="I12" s="429"/>
      <c r="J12" s="429"/>
      <c r="K12" s="429"/>
      <c r="L12" s="429"/>
      <c r="M12" s="429"/>
      <c r="N12" s="430"/>
      <c r="O12" s="428"/>
      <c r="P12" s="429"/>
      <c r="Q12" s="429"/>
      <c r="R12" s="429"/>
      <c r="S12" s="429"/>
      <c r="T12" s="429"/>
      <c r="U12" s="429"/>
      <c r="V12" s="429"/>
      <c r="W12" s="429"/>
      <c r="X12" s="430"/>
      <c r="Y12" s="413" t="s">
        <v>320</v>
      </c>
      <c r="Z12" s="414"/>
      <c r="AA12" s="415"/>
      <c r="AB12" s="414"/>
      <c r="AC12" s="414"/>
      <c r="AD12" s="414"/>
      <c r="AE12" s="414"/>
      <c r="AF12" s="416"/>
      <c r="AG12" s="217"/>
      <c r="AH12" s="377" t="s">
        <v>321</v>
      </c>
      <c r="AI12" s="378" t="s">
        <v>322</v>
      </c>
      <c r="AJ12" s="379" t="s">
        <v>323</v>
      </c>
      <c r="AK12" s="380" t="s">
        <v>324</v>
      </c>
      <c r="AL12" s="381" t="s">
        <v>325</v>
      </c>
      <c r="AM12" s="382" t="s">
        <v>326</v>
      </c>
      <c r="AN12" s="431" t="s">
        <v>327</v>
      </c>
      <c r="AO12" s="432"/>
      <c r="AP12" s="433"/>
      <c r="AQ12" s="431" t="s">
        <v>328</v>
      </c>
      <c r="AR12" s="432"/>
      <c r="AS12" s="433"/>
      <c r="AU12" s="438" t="s">
        <v>329</v>
      </c>
      <c r="AV12" s="439"/>
      <c r="AW12" s="438"/>
      <c r="AX12" s="438"/>
      <c r="AY12" s="135"/>
      <c r="AZ12" s="135"/>
      <c r="BA12" s="135"/>
      <c r="BB12" s="135"/>
      <c r="BC12" s="135"/>
      <c r="BD12" s="135"/>
      <c r="BE12" s="135"/>
      <c r="BF12" s="135"/>
      <c r="BG12" s="135"/>
      <c r="BH12" s="135"/>
      <c r="BI12" s="135"/>
      <c r="BJ12" s="135"/>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K12" s="162"/>
      <c r="DL12" s="162"/>
      <c r="DM12" s="162"/>
      <c r="DN12" s="162"/>
      <c r="DO12" s="162"/>
      <c r="DP12" s="162"/>
      <c r="DQ12" s="162"/>
      <c r="DR12" s="162"/>
      <c r="DS12" s="162"/>
      <c r="DT12" s="162"/>
      <c r="DU12" s="162"/>
      <c r="DV12" s="162"/>
      <c r="DW12" s="162"/>
      <c r="DX12" s="162"/>
      <c r="DY12" s="162"/>
      <c r="DZ12" s="162"/>
      <c r="EA12" s="162"/>
      <c r="EB12" s="162"/>
      <c r="EC12" s="162"/>
      <c r="ED12" s="162"/>
      <c r="EE12" s="162"/>
      <c r="EF12" s="162"/>
      <c r="EG12" s="162"/>
      <c r="EH12" s="162"/>
      <c r="EI12" s="162"/>
      <c r="EJ12" s="162"/>
      <c r="EK12" s="162"/>
      <c r="EL12" s="162"/>
      <c r="EM12" s="162"/>
      <c r="EN12" s="162"/>
      <c r="EO12" s="162"/>
      <c r="EP12" s="162"/>
      <c r="EQ12" s="162"/>
      <c r="ER12" s="162"/>
      <c r="ES12" s="162"/>
      <c r="ET12" s="162"/>
      <c r="EU12" s="162"/>
      <c r="EV12" s="162"/>
      <c r="EW12" s="162"/>
      <c r="EX12" s="162"/>
      <c r="EY12" s="162"/>
      <c r="EZ12" s="162"/>
      <c r="FA12" s="162"/>
      <c r="FB12" s="162"/>
      <c r="FC12" s="162"/>
      <c r="FD12" s="162"/>
      <c r="FE12" s="162"/>
      <c r="FF12" s="162"/>
      <c r="FG12" s="162"/>
      <c r="FH12" s="162"/>
      <c r="FI12" s="162"/>
      <c r="FJ12" s="162"/>
      <c r="FK12" s="162"/>
      <c r="FL12" s="162"/>
      <c r="FM12" s="162"/>
      <c r="FN12" s="162"/>
      <c r="FO12" s="162"/>
      <c r="FP12" s="162"/>
      <c r="FQ12" s="162"/>
      <c r="FR12" s="162"/>
      <c r="FS12" s="162"/>
      <c r="FT12" s="162"/>
      <c r="FU12" s="162"/>
      <c r="FV12" s="162"/>
      <c r="FW12" s="162"/>
      <c r="FX12" s="162"/>
      <c r="FY12" s="162"/>
      <c r="FZ12" s="162"/>
      <c r="GA12" s="162"/>
      <c r="GB12" s="162"/>
      <c r="GC12" s="162"/>
      <c r="GD12" s="162"/>
      <c r="GE12" s="162"/>
      <c r="GF12" s="162"/>
      <c r="GG12" s="162"/>
      <c r="GH12" s="162"/>
      <c r="GI12" s="162"/>
      <c r="GJ12" s="162"/>
      <c r="GK12" s="162"/>
      <c r="GL12" s="162"/>
      <c r="GM12" s="162"/>
      <c r="GN12" s="162"/>
      <c r="GO12" s="162"/>
      <c r="GP12" s="162"/>
      <c r="GQ12" s="162"/>
      <c r="GR12" s="162"/>
      <c r="GS12" s="162"/>
      <c r="GT12" s="162"/>
      <c r="GU12" s="162"/>
      <c r="GV12" s="162"/>
      <c r="GW12" s="162"/>
      <c r="GX12" s="162"/>
      <c r="GY12" s="162"/>
    </row>
    <row r="13" spans="1:207" s="134" customFormat="1" ht="46.5" customHeight="1" x14ac:dyDescent="0.25">
      <c r="A13" s="162"/>
      <c r="B13" s="218" t="s">
        <v>3</v>
      </c>
      <c r="C13" s="218" t="s">
        <v>4</v>
      </c>
      <c r="D13" s="218" t="s">
        <v>5</v>
      </c>
      <c r="E13" s="219" t="s">
        <v>330</v>
      </c>
      <c r="F13" s="219" t="s">
        <v>331</v>
      </c>
      <c r="G13" s="219" t="s">
        <v>332</v>
      </c>
      <c r="H13" s="219" t="s">
        <v>6</v>
      </c>
      <c r="I13" s="219" t="s">
        <v>7</v>
      </c>
      <c r="J13" s="219" t="s">
        <v>8</v>
      </c>
      <c r="K13" s="219" t="s">
        <v>333</v>
      </c>
      <c r="L13" s="219" t="s">
        <v>9</v>
      </c>
      <c r="M13" s="219" t="s">
        <v>10</v>
      </c>
      <c r="N13" s="220" t="s">
        <v>12</v>
      </c>
      <c r="O13" s="220" t="s">
        <v>334</v>
      </c>
      <c r="P13" s="221" t="s">
        <v>335</v>
      </c>
      <c r="Q13" s="219" t="s">
        <v>336</v>
      </c>
      <c r="R13" s="219" t="s">
        <v>337</v>
      </c>
      <c r="S13" s="219" t="s">
        <v>338</v>
      </c>
      <c r="T13" s="219" t="s">
        <v>339</v>
      </c>
      <c r="U13" s="219" t="s">
        <v>340</v>
      </c>
      <c r="V13" s="219" t="s">
        <v>341</v>
      </c>
      <c r="W13" s="222" t="s">
        <v>342</v>
      </c>
      <c r="X13" s="222" t="s">
        <v>343</v>
      </c>
      <c r="Y13" s="223" t="s">
        <v>344</v>
      </c>
      <c r="Z13" s="224" t="s">
        <v>345</v>
      </c>
      <c r="AA13" s="224" t="s">
        <v>346</v>
      </c>
      <c r="AB13" s="224" t="s">
        <v>347</v>
      </c>
      <c r="AC13" s="224" t="s">
        <v>348</v>
      </c>
      <c r="AD13" s="224" t="s">
        <v>349</v>
      </c>
      <c r="AE13" s="224" t="s">
        <v>350</v>
      </c>
      <c r="AF13" s="224" t="s">
        <v>351</v>
      </c>
      <c r="AG13" s="219" t="s">
        <v>11</v>
      </c>
      <c r="AH13" s="225" t="s">
        <v>352</v>
      </c>
      <c r="AI13" s="225" t="s">
        <v>353</v>
      </c>
      <c r="AJ13" s="226" t="s">
        <v>354</v>
      </c>
      <c r="AK13" s="86" t="s">
        <v>355</v>
      </c>
      <c r="AL13" s="271" t="s">
        <v>356</v>
      </c>
      <c r="AM13" s="86" t="s">
        <v>357</v>
      </c>
      <c r="AN13" s="174" t="s">
        <v>358</v>
      </c>
      <c r="AO13" s="86" t="s">
        <v>359</v>
      </c>
      <c r="AP13" s="86" t="s">
        <v>360</v>
      </c>
      <c r="AQ13" s="174" t="s">
        <v>361</v>
      </c>
      <c r="AR13" s="86" t="s">
        <v>362</v>
      </c>
      <c r="AS13" s="86" t="s">
        <v>363</v>
      </c>
      <c r="AU13" s="387" t="s">
        <v>364</v>
      </c>
      <c r="AV13" s="388" t="s">
        <v>352</v>
      </c>
      <c r="AW13" s="388" t="s">
        <v>353</v>
      </c>
      <c r="AX13" s="387" t="s">
        <v>354</v>
      </c>
      <c r="AY13" s="135"/>
      <c r="AZ13" s="135"/>
      <c r="BA13" s="135"/>
      <c r="BB13" s="135"/>
      <c r="BC13" s="135"/>
      <c r="BD13" s="135"/>
      <c r="BE13" s="135"/>
      <c r="BF13" s="135"/>
      <c r="BG13" s="135"/>
      <c r="BH13" s="135"/>
      <c r="BI13" s="135"/>
      <c r="BJ13" s="135"/>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c r="DE13" s="162"/>
      <c r="DF13" s="162"/>
      <c r="DG13" s="162"/>
      <c r="DH13" s="162"/>
      <c r="DI13" s="162"/>
      <c r="DJ13" s="162"/>
      <c r="DK13" s="162"/>
      <c r="DL13" s="162"/>
      <c r="DM13" s="162"/>
      <c r="DN13" s="162"/>
      <c r="DO13" s="162"/>
      <c r="DP13" s="162"/>
      <c r="DQ13" s="162"/>
      <c r="DR13" s="162"/>
      <c r="DS13" s="162"/>
      <c r="DT13" s="162"/>
      <c r="DU13" s="162"/>
      <c r="DV13" s="162"/>
      <c r="DW13" s="162"/>
      <c r="DX13" s="162"/>
      <c r="DY13" s="162"/>
      <c r="DZ13" s="162"/>
      <c r="EA13" s="162"/>
      <c r="EB13" s="162"/>
      <c r="EC13" s="162"/>
      <c r="ED13" s="162"/>
      <c r="EE13" s="162"/>
      <c r="EF13" s="162"/>
      <c r="EG13" s="162"/>
      <c r="EH13" s="162"/>
      <c r="EI13" s="162"/>
      <c r="EJ13" s="162"/>
      <c r="EK13" s="162"/>
      <c r="EL13" s="162"/>
      <c r="EM13" s="162"/>
      <c r="EN13" s="162"/>
      <c r="EO13" s="162"/>
      <c r="EP13" s="162"/>
      <c r="EQ13" s="162"/>
      <c r="ER13" s="162"/>
      <c r="ES13" s="162"/>
      <c r="ET13" s="162"/>
      <c r="EU13" s="162"/>
      <c r="EV13" s="162"/>
      <c r="EW13" s="162"/>
      <c r="EX13" s="162"/>
      <c r="EY13" s="162"/>
      <c r="EZ13" s="162"/>
      <c r="FA13" s="162"/>
      <c r="FB13" s="162"/>
      <c r="FC13" s="162"/>
      <c r="FD13" s="162"/>
      <c r="FE13" s="162"/>
      <c r="FF13" s="162"/>
      <c r="FG13" s="162"/>
      <c r="FH13" s="162"/>
      <c r="FI13" s="162"/>
      <c r="FJ13" s="162"/>
      <c r="FK13" s="162"/>
      <c r="FL13" s="162"/>
      <c r="FM13" s="162"/>
      <c r="FN13" s="162"/>
      <c r="FO13" s="162"/>
      <c r="FP13" s="162"/>
      <c r="FQ13" s="162"/>
      <c r="FR13" s="162"/>
      <c r="FS13" s="162"/>
      <c r="FT13" s="162"/>
      <c r="FU13" s="162"/>
      <c r="FV13" s="162"/>
      <c r="FW13" s="162"/>
      <c r="FX13" s="162"/>
      <c r="FY13" s="162"/>
      <c r="FZ13" s="162"/>
      <c r="GA13" s="162"/>
      <c r="GB13" s="162"/>
      <c r="GC13" s="162"/>
      <c r="GD13" s="162"/>
      <c r="GE13" s="162"/>
      <c r="GF13" s="162"/>
      <c r="GG13" s="162"/>
      <c r="GH13" s="162"/>
      <c r="GI13" s="162"/>
      <c r="GJ13" s="162"/>
      <c r="GK13" s="162"/>
      <c r="GL13" s="162"/>
      <c r="GM13" s="162"/>
      <c r="GN13" s="162"/>
      <c r="GO13" s="162"/>
      <c r="GP13" s="162"/>
      <c r="GQ13" s="162"/>
      <c r="GR13" s="162"/>
      <c r="GS13" s="162"/>
      <c r="GT13" s="162"/>
      <c r="GU13" s="162"/>
      <c r="GV13" s="162"/>
      <c r="GW13" s="162"/>
      <c r="GX13" s="162"/>
      <c r="GY13" s="162"/>
    </row>
    <row r="14" spans="1:207" s="136" customFormat="1" ht="255" x14ac:dyDescent="0.25">
      <c r="A14" s="163"/>
      <c r="B14" s="63" t="s">
        <v>365</v>
      </c>
      <c r="C14" s="70" t="s">
        <v>366</v>
      </c>
      <c r="D14" s="63" t="s">
        <v>367</v>
      </c>
      <c r="E14" s="70" t="s">
        <v>368</v>
      </c>
      <c r="F14" s="63" t="s">
        <v>369</v>
      </c>
      <c r="G14" s="63" t="s">
        <v>365</v>
      </c>
      <c r="H14" s="63" t="s">
        <v>370</v>
      </c>
      <c r="I14" s="63" t="s">
        <v>371</v>
      </c>
      <c r="J14" s="63" t="s">
        <v>372</v>
      </c>
      <c r="K14" s="63" t="s">
        <v>365</v>
      </c>
      <c r="L14" s="63" t="s">
        <v>365</v>
      </c>
      <c r="M14" s="63" t="s">
        <v>365</v>
      </c>
      <c r="N14" s="63" t="s">
        <v>365</v>
      </c>
      <c r="O14" s="70" t="s">
        <v>373</v>
      </c>
      <c r="P14" s="64">
        <v>1</v>
      </c>
      <c r="Q14" s="63" t="s">
        <v>374</v>
      </c>
      <c r="R14" s="63" t="s">
        <v>375</v>
      </c>
      <c r="S14" s="63" t="s">
        <v>376</v>
      </c>
      <c r="T14" s="63" t="s">
        <v>377</v>
      </c>
      <c r="U14" s="63" t="s">
        <v>378</v>
      </c>
      <c r="V14" s="63" t="s">
        <v>379</v>
      </c>
      <c r="W14" s="65">
        <v>44200</v>
      </c>
      <c r="X14" s="65">
        <v>44561</v>
      </c>
      <c r="Y14" s="66">
        <v>0</v>
      </c>
      <c r="Z14" s="67" t="s">
        <v>365</v>
      </c>
      <c r="AA14" s="325">
        <v>1</v>
      </c>
      <c r="AB14" s="67" t="s">
        <v>380</v>
      </c>
      <c r="AC14" s="66">
        <v>1</v>
      </c>
      <c r="AD14" s="67" t="s">
        <v>380</v>
      </c>
      <c r="AE14" s="66">
        <v>1</v>
      </c>
      <c r="AF14" s="67" t="s">
        <v>380</v>
      </c>
      <c r="AG14" s="68" t="s">
        <v>381</v>
      </c>
      <c r="AH14" s="122"/>
      <c r="AI14" s="227"/>
      <c r="AJ14" s="122"/>
      <c r="AK14" s="349">
        <v>1</v>
      </c>
      <c r="AL14" s="126">
        <f>+AK14/Tabla3[[#This Row],[II Trimestre ]]</f>
        <v>1</v>
      </c>
      <c r="AM14" s="88" t="s">
        <v>382</v>
      </c>
      <c r="AN14" s="88"/>
      <c r="AO14" s="88"/>
      <c r="AP14" s="88"/>
      <c r="AQ14" s="88"/>
      <c r="AR14" s="88"/>
      <c r="AS14" s="88"/>
      <c r="AT14" s="146"/>
      <c r="AU14" s="259">
        <f>+Tabla3[[#This Row],[I Trimestre ]]+Tabla3[[#This Row],[II Trimestre ]]+Tabla3[[#This Row],[III Trimestre ]]+Tabla3[[#This Row],[IV Trimestre ]]</f>
        <v>3</v>
      </c>
      <c r="AV14" s="259">
        <f>+AH14+AK14+AN14+AQ14</f>
        <v>1</v>
      </c>
      <c r="AW14" s="173">
        <f>+(AV14/AU14)</f>
        <v>0.33333333333333331</v>
      </c>
      <c r="AX14" s="260"/>
      <c r="AY14" s="137"/>
      <c r="AZ14" s="386"/>
      <c r="BA14" s="137"/>
      <c r="BB14" s="137"/>
      <c r="BC14" s="137"/>
      <c r="BD14" s="137"/>
      <c r="BE14" s="137"/>
      <c r="BF14" s="137"/>
      <c r="BG14" s="137"/>
      <c r="BH14" s="137"/>
      <c r="BI14" s="137"/>
      <c r="BJ14" s="137"/>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c r="DO14" s="163"/>
      <c r="DP14" s="163"/>
      <c r="DQ14" s="163"/>
      <c r="DR14" s="163"/>
      <c r="DS14" s="163"/>
      <c r="DT14" s="163"/>
      <c r="DU14" s="163"/>
      <c r="DV14" s="163"/>
      <c r="DW14" s="163"/>
      <c r="DX14" s="163"/>
      <c r="DY14" s="163"/>
      <c r="DZ14" s="163"/>
      <c r="EA14" s="163"/>
      <c r="EB14" s="163"/>
      <c r="EC14" s="163"/>
      <c r="ED14" s="163"/>
      <c r="EE14" s="163"/>
      <c r="EF14" s="163"/>
      <c r="EG14" s="163"/>
      <c r="EH14" s="163"/>
      <c r="EI14" s="163"/>
      <c r="EJ14" s="163"/>
      <c r="EK14" s="163"/>
      <c r="EL14" s="163"/>
      <c r="EM14" s="163"/>
      <c r="EN14" s="163"/>
      <c r="EO14" s="163"/>
      <c r="EP14" s="163"/>
      <c r="EQ14" s="163"/>
      <c r="ER14" s="163"/>
      <c r="ES14" s="163"/>
      <c r="ET14" s="163"/>
      <c r="EU14" s="163"/>
      <c r="EV14" s="163"/>
      <c r="EW14" s="163"/>
      <c r="EX14" s="163"/>
      <c r="EY14" s="163"/>
      <c r="EZ14" s="163"/>
      <c r="FA14" s="163"/>
      <c r="FB14" s="163"/>
      <c r="FC14" s="163"/>
      <c r="FD14" s="163"/>
      <c r="FE14" s="163"/>
      <c r="FF14" s="163"/>
      <c r="FG14" s="163"/>
      <c r="FH14" s="163"/>
      <c r="FI14" s="163"/>
      <c r="FJ14" s="163"/>
      <c r="FK14" s="163"/>
      <c r="FL14" s="163"/>
      <c r="FM14" s="163"/>
      <c r="FN14" s="163"/>
      <c r="FO14" s="163"/>
      <c r="FP14" s="163"/>
      <c r="FQ14" s="163"/>
      <c r="FR14" s="163"/>
      <c r="FS14" s="163"/>
      <c r="FT14" s="163"/>
      <c r="FU14" s="163"/>
      <c r="FV14" s="163"/>
      <c r="FW14" s="163"/>
      <c r="FX14" s="163"/>
      <c r="FY14" s="163"/>
      <c r="FZ14" s="163"/>
      <c r="GA14" s="163"/>
      <c r="GB14" s="163"/>
      <c r="GC14" s="163"/>
      <c r="GD14" s="163"/>
      <c r="GE14" s="163"/>
      <c r="GF14" s="163"/>
      <c r="GG14" s="163"/>
      <c r="GH14" s="163"/>
      <c r="GI14" s="163"/>
      <c r="GJ14" s="163"/>
      <c r="GK14" s="163"/>
      <c r="GL14" s="163"/>
      <c r="GM14" s="163"/>
      <c r="GN14" s="163"/>
      <c r="GO14" s="163"/>
      <c r="GP14" s="163"/>
      <c r="GQ14" s="163"/>
      <c r="GR14" s="163"/>
      <c r="GS14" s="163"/>
      <c r="GT14" s="163"/>
      <c r="GU14" s="163"/>
      <c r="GV14" s="163"/>
      <c r="GW14" s="163"/>
      <c r="GX14" s="163"/>
      <c r="GY14" s="163"/>
    </row>
    <row r="15" spans="1:207" s="139" customFormat="1" ht="229.5" x14ac:dyDescent="0.2">
      <c r="A15" s="164"/>
      <c r="B15" s="63" t="s">
        <v>383</v>
      </c>
      <c r="C15" s="70" t="s">
        <v>366</v>
      </c>
      <c r="D15" s="63" t="s">
        <v>367</v>
      </c>
      <c r="E15" s="70" t="s">
        <v>368</v>
      </c>
      <c r="F15" s="63" t="s">
        <v>384</v>
      </c>
      <c r="G15" s="63" t="s">
        <v>385</v>
      </c>
      <c r="H15" s="63" t="s">
        <v>386</v>
      </c>
      <c r="I15" s="63" t="s">
        <v>387</v>
      </c>
      <c r="J15" s="63" t="s">
        <v>388</v>
      </c>
      <c r="K15" s="63" t="s">
        <v>389</v>
      </c>
      <c r="L15" s="63" t="s">
        <v>390</v>
      </c>
      <c r="M15" s="63" t="s">
        <v>365</v>
      </c>
      <c r="N15" s="63" t="s">
        <v>365</v>
      </c>
      <c r="O15" s="70" t="s">
        <v>391</v>
      </c>
      <c r="P15" s="64">
        <v>2</v>
      </c>
      <c r="Q15" s="63" t="s">
        <v>392</v>
      </c>
      <c r="R15" s="63" t="s">
        <v>393</v>
      </c>
      <c r="S15" s="63" t="s">
        <v>394</v>
      </c>
      <c r="T15" s="63" t="s">
        <v>395</v>
      </c>
      <c r="U15" s="63" t="s">
        <v>396</v>
      </c>
      <c r="V15" s="63" t="s">
        <v>397</v>
      </c>
      <c r="W15" s="92">
        <v>44256</v>
      </c>
      <c r="X15" s="92">
        <v>44560</v>
      </c>
      <c r="Y15" s="93">
        <v>1</v>
      </c>
      <c r="Z15" s="63" t="s">
        <v>398</v>
      </c>
      <c r="AA15" s="326">
        <v>1</v>
      </c>
      <c r="AB15" s="63" t="s">
        <v>398</v>
      </c>
      <c r="AC15" s="93">
        <v>1</v>
      </c>
      <c r="AD15" s="63" t="s">
        <v>398</v>
      </c>
      <c r="AE15" s="93">
        <v>1</v>
      </c>
      <c r="AF15" s="63" t="s">
        <v>398</v>
      </c>
      <c r="AG15" s="68" t="s">
        <v>381</v>
      </c>
      <c r="AH15" s="228">
        <v>1</v>
      </c>
      <c r="AI15" s="126">
        <v>1</v>
      </c>
      <c r="AJ15" s="122" t="s">
        <v>399</v>
      </c>
      <c r="AK15" s="350">
        <v>1</v>
      </c>
      <c r="AL15" s="126">
        <f>+AK15/Tabla3[[#This Row],[II Trimestre ]]</f>
        <v>1</v>
      </c>
      <c r="AM15" s="88" t="s">
        <v>400</v>
      </c>
      <c r="AN15" s="199"/>
      <c r="AO15" s="88"/>
      <c r="AP15" s="88"/>
      <c r="AQ15" s="199"/>
      <c r="AR15" s="88"/>
      <c r="AS15" s="88"/>
      <c r="AU15" s="261">
        <f>+(Tabla3[[#This Row],[I Trimestre ]]+Tabla3[[#This Row],[II Trimestre ]]+Tabla3[[#This Row],[III Trimestre ]]+Tabla3[[#This Row],[IV Trimestre ]])/4</f>
        <v>1</v>
      </c>
      <c r="AV15" s="262">
        <f>+(AH15+AK15+AN15+AQ15)/4</f>
        <v>0.5</v>
      </c>
      <c r="AW15" s="173">
        <f>+(AV15/AU15)</f>
        <v>0.5</v>
      </c>
      <c r="AX15" s="263"/>
      <c r="AY15" s="138"/>
      <c r="AZ15" s="138"/>
      <c r="BA15" s="138"/>
      <c r="BB15" s="138"/>
      <c r="BC15" s="138"/>
      <c r="BD15" s="138"/>
      <c r="BE15" s="138"/>
      <c r="BF15" s="138"/>
      <c r="BG15" s="138"/>
      <c r="BH15" s="138"/>
      <c r="BI15" s="138"/>
      <c r="BJ15" s="138"/>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4"/>
      <c r="DL15" s="164"/>
      <c r="DM15" s="164"/>
      <c r="DN15" s="164"/>
      <c r="DO15" s="164"/>
      <c r="DP15" s="164"/>
      <c r="DQ15" s="164"/>
      <c r="DR15" s="164"/>
      <c r="DS15" s="164"/>
      <c r="DT15" s="164"/>
      <c r="DU15" s="164"/>
      <c r="DV15" s="164"/>
      <c r="DW15" s="164"/>
      <c r="DX15" s="164"/>
      <c r="DY15" s="164"/>
      <c r="DZ15" s="164"/>
      <c r="EA15" s="164"/>
      <c r="EB15" s="164"/>
      <c r="EC15" s="164"/>
      <c r="ED15" s="164"/>
      <c r="EE15" s="164"/>
      <c r="EF15" s="164"/>
      <c r="EG15" s="164"/>
      <c r="EH15" s="164"/>
      <c r="EI15" s="164"/>
      <c r="EJ15" s="164"/>
      <c r="EK15" s="164"/>
      <c r="EL15" s="164"/>
      <c r="EM15" s="164"/>
      <c r="EN15" s="164"/>
      <c r="EO15" s="164"/>
      <c r="EP15" s="164"/>
      <c r="EQ15" s="164"/>
      <c r="ER15" s="164"/>
      <c r="ES15" s="164"/>
      <c r="ET15" s="164"/>
      <c r="EU15" s="164"/>
      <c r="EV15" s="164"/>
      <c r="EW15" s="164"/>
      <c r="EX15" s="164"/>
      <c r="EY15" s="164"/>
      <c r="EZ15" s="164"/>
      <c r="FA15" s="164"/>
      <c r="FB15" s="164"/>
      <c r="FC15" s="164"/>
      <c r="FD15" s="164"/>
      <c r="FE15" s="164"/>
      <c r="FF15" s="164"/>
      <c r="FG15" s="164"/>
      <c r="FH15" s="164"/>
      <c r="FI15" s="164"/>
      <c r="FJ15" s="164"/>
      <c r="FK15" s="164"/>
      <c r="FL15" s="164"/>
      <c r="FM15" s="164"/>
      <c r="FN15" s="164"/>
      <c r="FO15" s="164"/>
      <c r="FP15" s="164"/>
      <c r="FQ15" s="164"/>
      <c r="FR15" s="164"/>
      <c r="FS15" s="164"/>
      <c r="FT15" s="164"/>
      <c r="FU15" s="164"/>
      <c r="FV15" s="164"/>
      <c r="FW15" s="164"/>
      <c r="FX15" s="164"/>
      <c r="FY15" s="164"/>
      <c r="FZ15" s="164"/>
      <c r="GA15" s="164"/>
      <c r="GB15" s="164"/>
      <c r="GC15" s="164"/>
      <c r="GD15" s="164"/>
      <c r="GE15" s="164"/>
      <c r="GF15" s="164"/>
      <c r="GG15" s="164"/>
      <c r="GH15" s="164"/>
      <c r="GI15" s="164"/>
      <c r="GJ15" s="164"/>
      <c r="GK15" s="164"/>
      <c r="GL15" s="164"/>
      <c r="GM15" s="164"/>
      <c r="GN15" s="164"/>
      <c r="GO15" s="164"/>
      <c r="GP15" s="164"/>
      <c r="GQ15" s="164"/>
      <c r="GR15" s="164"/>
      <c r="GS15" s="164"/>
      <c r="GT15" s="164"/>
      <c r="GU15" s="164"/>
      <c r="GV15" s="164"/>
      <c r="GW15" s="164"/>
      <c r="GX15" s="164"/>
      <c r="GY15" s="164"/>
    </row>
    <row r="16" spans="1:207" s="142" customFormat="1" ht="166.5" customHeight="1" x14ac:dyDescent="0.25">
      <c r="A16" s="165"/>
      <c r="B16" s="63" t="s">
        <v>365</v>
      </c>
      <c r="C16" s="70" t="s">
        <v>401</v>
      </c>
      <c r="D16" s="63" t="s">
        <v>402</v>
      </c>
      <c r="E16" s="70" t="s">
        <v>403</v>
      </c>
      <c r="F16" s="63" t="s">
        <v>384</v>
      </c>
      <c r="G16" s="63" t="s">
        <v>404</v>
      </c>
      <c r="H16" s="63" t="s">
        <v>405</v>
      </c>
      <c r="I16" s="63" t="s">
        <v>406</v>
      </c>
      <c r="J16" s="63" t="s">
        <v>372</v>
      </c>
      <c r="K16" s="63" t="s">
        <v>365</v>
      </c>
      <c r="L16" s="63" t="s">
        <v>365</v>
      </c>
      <c r="M16" s="63" t="s">
        <v>365</v>
      </c>
      <c r="N16" s="63" t="s">
        <v>365</v>
      </c>
      <c r="O16" s="70" t="s">
        <v>407</v>
      </c>
      <c r="P16" s="64">
        <v>3</v>
      </c>
      <c r="Q16" s="63" t="s">
        <v>408</v>
      </c>
      <c r="R16" s="63" t="s">
        <v>409</v>
      </c>
      <c r="S16" s="63" t="s">
        <v>410</v>
      </c>
      <c r="T16" s="63" t="s">
        <v>411</v>
      </c>
      <c r="U16" s="63" t="s">
        <v>412</v>
      </c>
      <c r="V16" s="63" t="s">
        <v>413</v>
      </c>
      <c r="W16" s="92">
        <v>44199</v>
      </c>
      <c r="X16" s="92">
        <v>44561</v>
      </c>
      <c r="Y16" s="93">
        <v>0.2</v>
      </c>
      <c r="Z16" s="63" t="s">
        <v>414</v>
      </c>
      <c r="AA16" s="326">
        <v>0.25</v>
      </c>
      <c r="AB16" s="94" t="s">
        <v>415</v>
      </c>
      <c r="AC16" s="93">
        <v>0.25</v>
      </c>
      <c r="AD16" s="94" t="s">
        <v>415</v>
      </c>
      <c r="AE16" s="93">
        <v>0.3</v>
      </c>
      <c r="AF16" s="94" t="s">
        <v>416</v>
      </c>
      <c r="AG16" s="68" t="s">
        <v>381</v>
      </c>
      <c r="AH16" s="228">
        <v>0.2</v>
      </c>
      <c r="AI16" s="126">
        <f>+AH16/Y16</f>
        <v>1</v>
      </c>
      <c r="AJ16" s="122" t="s">
        <v>417</v>
      </c>
      <c r="AK16" s="350">
        <v>0.25</v>
      </c>
      <c r="AL16" s="126">
        <f>+AK16/Tabla3[[#This Row],[II Trimestre ]]</f>
        <v>1</v>
      </c>
      <c r="AM16" s="88" t="s">
        <v>418</v>
      </c>
      <c r="AN16" s="199"/>
      <c r="AO16" s="88"/>
      <c r="AP16" s="88"/>
      <c r="AQ16" s="199"/>
      <c r="AR16" s="88"/>
      <c r="AS16" s="88"/>
      <c r="AU16" s="261">
        <f>+(Tabla3[[#This Row],[I Trimestre ]]+Tabla3[[#This Row],[II Trimestre ]]+Tabla3[[#This Row],[III Trimestre ]]+Tabla3[[#This Row],[IV Trimestre ]])</f>
        <v>1</v>
      </c>
      <c r="AV16" s="262">
        <f>+(AH16+AK16+AN16+AQ16)</f>
        <v>0.45</v>
      </c>
      <c r="AW16" s="173">
        <f>+(AV16/AU16)</f>
        <v>0.45</v>
      </c>
      <c r="AX16" s="264"/>
      <c r="AY16" s="141"/>
      <c r="AZ16" s="141"/>
      <c r="BA16" s="141"/>
      <c r="BB16" s="141"/>
      <c r="BC16" s="141"/>
      <c r="BD16" s="141"/>
      <c r="BE16" s="141"/>
      <c r="BF16" s="141"/>
      <c r="BG16" s="141"/>
      <c r="BH16" s="141"/>
      <c r="BI16" s="141"/>
      <c r="BJ16" s="141"/>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c r="CY16" s="165"/>
      <c r="CZ16" s="165"/>
      <c r="DA16" s="165"/>
      <c r="DB16" s="165"/>
      <c r="DC16" s="165"/>
      <c r="DD16" s="165"/>
      <c r="DE16" s="165"/>
      <c r="DF16" s="165"/>
      <c r="DG16" s="165"/>
      <c r="DH16" s="165"/>
      <c r="DI16" s="165"/>
      <c r="DJ16" s="165"/>
      <c r="DK16" s="165"/>
      <c r="DL16" s="165"/>
      <c r="DM16" s="165"/>
      <c r="DN16" s="165"/>
      <c r="DO16" s="165"/>
      <c r="DP16" s="165"/>
      <c r="DQ16" s="165"/>
      <c r="DR16" s="165"/>
      <c r="DS16" s="165"/>
      <c r="DT16" s="165"/>
      <c r="DU16" s="165"/>
      <c r="DV16" s="165"/>
      <c r="DW16" s="165"/>
      <c r="DX16" s="165"/>
      <c r="DY16" s="165"/>
      <c r="DZ16" s="165"/>
      <c r="EA16" s="165"/>
      <c r="EB16" s="165"/>
      <c r="EC16" s="165"/>
      <c r="ED16" s="165"/>
      <c r="EE16" s="165"/>
      <c r="EF16" s="165"/>
      <c r="EG16" s="165"/>
      <c r="EH16" s="165"/>
      <c r="EI16" s="165"/>
      <c r="EJ16" s="165"/>
      <c r="EK16" s="165"/>
      <c r="EL16" s="165"/>
      <c r="EM16" s="165"/>
      <c r="EN16" s="165"/>
      <c r="EO16" s="165"/>
      <c r="EP16" s="165"/>
      <c r="EQ16" s="165"/>
      <c r="ER16" s="165"/>
      <c r="ES16" s="165"/>
      <c r="ET16" s="165"/>
      <c r="EU16" s="165"/>
      <c r="EV16" s="165"/>
      <c r="EW16" s="165"/>
      <c r="EX16" s="165"/>
      <c r="EY16" s="165"/>
      <c r="EZ16" s="165"/>
      <c r="FA16" s="165"/>
      <c r="FB16" s="165"/>
      <c r="FC16" s="165"/>
      <c r="FD16" s="165"/>
      <c r="FE16" s="165"/>
      <c r="FF16" s="165"/>
      <c r="FG16" s="165"/>
      <c r="FH16" s="165"/>
      <c r="FI16" s="165"/>
      <c r="FJ16" s="165"/>
      <c r="FK16" s="165"/>
      <c r="FL16" s="165"/>
      <c r="FM16" s="165"/>
      <c r="FN16" s="165"/>
      <c r="FO16" s="165"/>
      <c r="FP16" s="165"/>
      <c r="FQ16" s="165"/>
      <c r="FR16" s="165"/>
      <c r="FS16" s="165"/>
      <c r="FT16" s="165"/>
      <c r="FU16" s="165"/>
      <c r="FV16" s="165"/>
      <c r="FW16" s="165"/>
      <c r="FX16" s="165"/>
      <c r="FY16" s="165"/>
      <c r="FZ16" s="165"/>
      <c r="GA16" s="165"/>
      <c r="GB16" s="165"/>
      <c r="GC16" s="165"/>
      <c r="GD16" s="165"/>
      <c r="GE16" s="165"/>
      <c r="GF16" s="165"/>
      <c r="GG16" s="165"/>
      <c r="GH16" s="165"/>
      <c r="GI16" s="165"/>
      <c r="GJ16" s="165"/>
      <c r="GK16" s="165"/>
      <c r="GL16" s="165"/>
      <c r="GM16" s="165"/>
      <c r="GN16" s="165"/>
      <c r="GO16" s="165"/>
      <c r="GP16" s="165"/>
      <c r="GQ16" s="165"/>
      <c r="GR16" s="165"/>
      <c r="GS16" s="165"/>
      <c r="GT16" s="165"/>
      <c r="GU16" s="165"/>
      <c r="GV16" s="165"/>
      <c r="GW16" s="165"/>
      <c r="GX16" s="165"/>
      <c r="GY16" s="165"/>
    </row>
    <row r="17" spans="1:207" s="139" customFormat="1" ht="220.5" customHeight="1" x14ac:dyDescent="0.2">
      <c r="A17" s="164"/>
      <c r="B17" s="63">
        <v>545</v>
      </c>
      <c r="C17" s="70" t="s">
        <v>419</v>
      </c>
      <c r="D17" s="63" t="s">
        <v>420</v>
      </c>
      <c r="E17" s="70" t="s">
        <v>368</v>
      </c>
      <c r="F17" s="63" t="s">
        <v>369</v>
      </c>
      <c r="G17" s="95" t="s">
        <v>365</v>
      </c>
      <c r="H17" s="63" t="s">
        <v>421</v>
      </c>
      <c r="I17" s="63" t="s">
        <v>422</v>
      </c>
      <c r="J17" s="63" t="s">
        <v>388</v>
      </c>
      <c r="K17" s="63" t="s">
        <v>365</v>
      </c>
      <c r="L17" s="63" t="s">
        <v>365</v>
      </c>
      <c r="M17" s="63" t="s">
        <v>365</v>
      </c>
      <c r="N17" s="63" t="s">
        <v>365</v>
      </c>
      <c r="O17" s="70" t="s">
        <v>423</v>
      </c>
      <c r="P17" s="64">
        <v>4</v>
      </c>
      <c r="Q17" s="63" t="s">
        <v>424</v>
      </c>
      <c r="R17" s="63" t="s">
        <v>425</v>
      </c>
      <c r="S17" s="63" t="s">
        <v>376</v>
      </c>
      <c r="T17" s="63" t="s">
        <v>426</v>
      </c>
      <c r="U17" s="63" t="s">
        <v>427</v>
      </c>
      <c r="V17" s="95" t="s">
        <v>379</v>
      </c>
      <c r="W17" s="65">
        <v>44348</v>
      </c>
      <c r="X17" s="65">
        <v>44196</v>
      </c>
      <c r="Y17" s="66">
        <v>0</v>
      </c>
      <c r="Z17" s="63" t="s">
        <v>365</v>
      </c>
      <c r="AA17" s="66">
        <v>0</v>
      </c>
      <c r="AB17" s="63" t="s">
        <v>365</v>
      </c>
      <c r="AC17" s="66">
        <v>1</v>
      </c>
      <c r="AD17" s="64" t="s">
        <v>428</v>
      </c>
      <c r="AE17" s="66">
        <v>1</v>
      </c>
      <c r="AF17" s="63" t="s">
        <v>428</v>
      </c>
      <c r="AG17" s="68" t="s">
        <v>381</v>
      </c>
      <c r="AH17" s="126"/>
      <c r="AI17" s="126"/>
      <c r="AJ17" s="122"/>
      <c r="AK17" s="88"/>
      <c r="AL17" s="126">
        <v>0</v>
      </c>
      <c r="AM17" s="88"/>
      <c r="AN17" s="88"/>
      <c r="AO17" s="88"/>
      <c r="AP17" s="89"/>
      <c r="AQ17" s="88"/>
      <c r="AR17" s="88"/>
      <c r="AS17" s="89"/>
      <c r="AU17" s="259">
        <f>+Tabla3[[#This Row],[I Trimestre ]]+Tabla3[[#This Row],[II Trimestre ]]+Tabla3[[#This Row],[III Trimestre ]]+Tabla3[[#This Row],[IV Trimestre ]]</f>
        <v>2</v>
      </c>
      <c r="AV17" s="259">
        <f t="shared" ref="AV17:AV51" si="0">+AH17+AK17+AN17+AQ17</f>
        <v>0</v>
      </c>
      <c r="AW17" s="173">
        <f t="shared" ref="AW17:AW79" si="1">+(AV17/AU17)</f>
        <v>0</v>
      </c>
      <c r="AX17" s="264"/>
      <c r="AY17" s="138"/>
      <c r="AZ17" s="138"/>
      <c r="BA17" s="138"/>
      <c r="BB17" s="138"/>
      <c r="BC17" s="138"/>
      <c r="BD17" s="138"/>
      <c r="BE17" s="138"/>
      <c r="BF17" s="138"/>
      <c r="BG17" s="138"/>
      <c r="BH17" s="138"/>
      <c r="BI17" s="138"/>
      <c r="BJ17" s="138"/>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4"/>
      <c r="EQ17" s="164"/>
      <c r="ER17" s="164"/>
      <c r="ES17" s="164"/>
      <c r="ET17" s="164"/>
      <c r="EU17" s="164"/>
      <c r="EV17" s="164"/>
      <c r="EW17" s="164"/>
      <c r="EX17" s="164"/>
      <c r="EY17" s="164"/>
      <c r="EZ17" s="164"/>
      <c r="FA17" s="164"/>
      <c r="FB17" s="164"/>
      <c r="FC17" s="164"/>
      <c r="FD17" s="164"/>
      <c r="FE17" s="164"/>
      <c r="FF17" s="164"/>
      <c r="FG17" s="164"/>
      <c r="FH17" s="164"/>
      <c r="FI17" s="164"/>
      <c r="FJ17" s="164"/>
      <c r="FK17" s="164"/>
      <c r="FL17" s="164"/>
      <c r="FM17" s="164"/>
      <c r="FN17" s="164"/>
      <c r="FO17" s="164"/>
      <c r="FP17" s="164"/>
      <c r="FQ17" s="164"/>
      <c r="FR17" s="164"/>
      <c r="FS17" s="164"/>
      <c r="FT17" s="164"/>
      <c r="FU17" s="164"/>
      <c r="FV17" s="164"/>
      <c r="FW17" s="164"/>
      <c r="FX17" s="164"/>
      <c r="FY17" s="164"/>
      <c r="FZ17" s="164"/>
      <c r="GA17" s="164"/>
      <c r="GB17" s="164"/>
      <c r="GC17" s="164"/>
      <c r="GD17" s="164"/>
      <c r="GE17" s="164"/>
      <c r="GF17" s="164"/>
      <c r="GG17" s="164"/>
      <c r="GH17" s="164"/>
      <c r="GI17" s="164"/>
      <c r="GJ17" s="164"/>
      <c r="GK17" s="164"/>
      <c r="GL17" s="164"/>
      <c r="GM17" s="164"/>
      <c r="GN17" s="164"/>
      <c r="GO17" s="164"/>
      <c r="GP17" s="164"/>
      <c r="GQ17" s="164"/>
      <c r="GR17" s="164"/>
      <c r="GS17" s="164"/>
      <c r="GT17" s="164"/>
      <c r="GU17" s="164"/>
      <c r="GV17" s="164"/>
      <c r="GW17" s="164"/>
      <c r="GX17" s="164"/>
      <c r="GY17" s="164"/>
    </row>
    <row r="18" spans="1:207" s="143" customFormat="1" ht="102" customHeight="1" x14ac:dyDescent="0.25">
      <c r="A18" s="137"/>
      <c r="B18" s="63" t="s">
        <v>365</v>
      </c>
      <c r="C18" s="70" t="s">
        <v>366</v>
      </c>
      <c r="D18" s="63" t="s">
        <v>367</v>
      </c>
      <c r="E18" s="70" t="s">
        <v>368</v>
      </c>
      <c r="F18" s="63" t="s">
        <v>369</v>
      </c>
      <c r="G18" s="95" t="s">
        <v>365</v>
      </c>
      <c r="H18" s="95" t="s">
        <v>429</v>
      </c>
      <c r="I18" s="95" t="s">
        <v>430</v>
      </c>
      <c r="J18" s="95" t="s">
        <v>388</v>
      </c>
      <c r="K18" s="95" t="s">
        <v>365</v>
      </c>
      <c r="L18" s="95" t="s">
        <v>365</v>
      </c>
      <c r="M18" s="95" t="s">
        <v>365</v>
      </c>
      <c r="N18" s="95" t="s">
        <v>365</v>
      </c>
      <c r="O18" s="96" t="s">
        <v>431</v>
      </c>
      <c r="P18" s="64">
        <v>5</v>
      </c>
      <c r="Q18" s="95" t="s">
        <v>432</v>
      </c>
      <c r="R18" s="95" t="s">
        <v>433</v>
      </c>
      <c r="S18" s="95" t="s">
        <v>376</v>
      </c>
      <c r="T18" s="95" t="s">
        <v>434</v>
      </c>
      <c r="U18" s="95" t="s">
        <v>435</v>
      </c>
      <c r="V18" s="95" t="s">
        <v>379</v>
      </c>
      <c r="W18" s="97">
        <v>44287</v>
      </c>
      <c r="X18" s="97" t="s">
        <v>436</v>
      </c>
      <c r="Y18" s="66">
        <v>0</v>
      </c>
      <c r="Z18" s="95"/>
      <c r="AA18" s="325">
        <v>1</v>
      </c>
      <c r="AB18" s="95" t="s">
        <v>437</v>
      </c>
      <c r="AC18" s="66">
        <v>1</v>
      </c>
      <c r="AD18" s="95" t="s">
        <v>437</v>
      </c>
      <c r="AE18" s="66">
        <v>1</v>
      </c>
      <c r="AF18" s="95" t="s">
        <v>437</v>
      </c>
      <c r="AG18" s="96" t="s">
        <v>438</v>
      </c>
      <c r="AH18" s="229"/>
      <c r="AI18" s="229"/>
      <c r="AJ18" s="229" t="s">
        <v>439</v>
      </c>
      <c r="AK18" s="351">
        <v>1</v>
      </c>
      <c r="AL18" s="126">
        <f>+AK18/Tabla3[[#This Row],[II Trimestre ]]</f>
        <v>1</v>
      </c>
      <c r="AM18" s="90" t="s">
        <v>440</v>
      </c>
      <c r="AN18" s="90"/>
      <c r="AO18" s="90"/>
      <c r="AP18" s="90"/>
      <c r="AQ18" s="90"/>
      <c r="AR18" s="90"/>
      <c r="AS18" s="90"/>
      <c r="AT18" s="146"/>
      <c r="AU18" s="259">
        <f>+Tabla3[[#This Row],[I Trimestre ]]+Tabla3[[#This Row],[II Trimestre ]]+Tabla3[[#This Row],[III Trimestre ]]+Tabla3[[#This Row],[IV Trimestre ]]</f>
        <v>3</v>
      </c>
      <c r="AV18" s="259">
        <f t="shared" si="0"/>
        <v>1</v>
      </c>
      <c r="AW18" s="173">
        <f t="shared" si="1"/>
        <v>0.33333333333333331</v>
      </c>
      <c r="AX18" s="242" t="s">
        <v>439</v>
      </c>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R18" s="137"/>
      <c r="CS18" s="137"/>
      <c r="CT18" s="137"/>
      <c r="CU18" s="137"/>
      <c r="CV18" s="137"/>
      <c r="CW18" s="137"/>
      <c r="CX18" s="137"/>
      <c r="CY18" s="137"/>
      <c r="CZ18" s="137"/>
      <c r="DA18" s="137"/>
      <c r="DB18" s="137"/>
      <c r="DC18" s="137"/>
      <c r="DD18" s="137"/>
      <c r="DE18" s="137"/>
      <c r="DF18" s="137"/>
      <c r="DG18" s="137"/>
      <c r="DH18" s="137"/>
      <c r="DI18" s="137"/>
      <c r="DJ18" s="137"/>
      <c r="DK18" s="137"/>
      <c r="DL18" s="137"/>
      <c r="DM18" s="137"/>
      <c r="DN18" s="137"/>
      <c r="DO18" s="137"/>
      <c r="DP18" s="137"/>
      <c r="DQ18" s="137"/>
      <c r="DR18" s="137"/>
      <c r="DS18" s="137"/>
      <c r="DT18" s="137"/>
      <c r="DU18" s="137"/>
      <c r="DV18" s="137"/>
      <c r="DW18" s="137"/>
      <c r="DX18" s="137"/>
      <c r="DY18" s="137"/>
      <c r="DZ18" s="137"/>
      <c r="EA18" s="137"/>
      <c r="EB18" s="137"/>
      <c r="EC18" s="137"/>
      <c r="ED18" s="137"/>
      <c r="EE18" s="137"/>
      <c r="EF18" s="137"/>
      <c r="EG18" s="137"/>
      <c r="EH18" s="137"/>
      <c r="EI18" s="137"/>
      <c r="EJ18" s="137"/>
      <c r="EK18" s="137"/>
      <c r="EL18" s="137"/>
      <c r="EM18" s="137"/>
      <c r="EN18" s="137"/>
      <c r="EO18" s="137"/>
      <c r="EP18" s="137"/>
      <c r="EQ18" s="137"/>
      <c r="ER18" s="137"/>
      <c r="ES18" s="137"/>
      <c r="ET18" s="137"/>
      <c r="EU18" s="137"/>
      <c r="EV18" s="137"/>
      <c r="EW18" s="137"/>
      <c r="EX18" s="137"/>
      <c r="EY18" s="137"/>
      <c r="EZ18" s="137"/>
      <c r="FA18" s="137"/>
      <c r="FB18" s="137"/>
      <c r="FC18" s="137"/>
      <c r="FD18" s="137"/>
      <c r="FE18" s="137"/>
      <c r="FF18" s="137"/>
      <c r="FG18" s="137"/>
      <c r="FH18" s="137"/>
      <c r="FI18" s="137"/>
      <c r="FJ18" s="137"/>
      <c r="FK18" s="137"/>
      <c r="FL18" s="137"/>
      <c r="FM18" s="137"/>
      <c r="FN18" s="137"/>
      <c r="FO18" s="137"/>
      <c r="FP18" s="137"/>
      <c r="FQ18" s="137"/>
      <c r="FR18" s="137"/>
      <c r="FS18" s="137"/>
      <c r="FT18" s="137"/>
      <c r="FU18" s="137"/>
      <c r="FV18" s="137"/>
      <c r="FW18" s="137"/>
      <c r="FX18" s="137"/>
      <c r="FY18" s="137"/>
      <c r="FZ18" s="137"/>
      <c r="GA18" s="137"/>
      <c r="GB18" s="137"/>
      <c r="GC18" s="137"/>
      <c r="GD18" s="137"/>
      <c r="GE18" s="137"/>
      <c r="GF18" s="137"/>
      <c r="GG18" s="137"/>
      <c r="GH18" s="137"/>
      <c r="GI18" s="137"/>
      <c r="GJ18" s="137"/>
      <c r="GK18" s="137"/>
      <c r="GL18" s="137"/>
      <c r="GM18" s="137"/>
      <c r="GN18" s="137"/>
      <c r="GO18" s="137"/>
      <c r="GP18" s="137"/>
      <c r="GQ18" s="137"/>
      <c r="GR18" s="137"/>
      <c r="GS18" s="137"/>
      <c r="GT18" s="137"/>
      <c r="GU18" s="137"/>
      <c r="GV18" s="137"/>
      <c r="GW18" s="137"/>
      <c r="GX18" s="137"/>
      <c r="GY18" s="137"/>
    </row>
    <row r="19" spans="1:207" s="143" customFormat="1" ht="267.75" x14ac:dyDescent="0.25">
      <c r="A19" s="137"/>
      <c r="B19" s="98" t="s">
        <v>365</v>
      </c>
      <c r="C19" s="70" t="s">
        <v>366</v>
      </c>
      <c r="D19" s="63" t="s">
        <v>367</v>
      </c>
      <c r="E19" s="70" t="s">
        <v>368</v>
      </c>
      <c r="F19" s="63" t="s">
        <v>369</v>
      </c>
      <c r="G19" s="99" t="s">
        <v>365</v>
      </c>
      <c r="H19" s="99" t="s">
        <v>441</v>
      </c>
      <c r="I19" s="99" t="s">
        <v>442</v>
      </c>
      <c r="J19" s="99" t="s">
        <v>388</v>
      </c>
      <c r="K19" s="99" t="s">
        <v>365</v>
      </c>
      <c r="L19" s="99" t="s">
        <v>365</v>
      </c>
      <c r="M19" s="99" t="s">
        <v>365</v>
      </c>
      <c r="N19" s="99" t="s">
        <v>365</v>
      </c>
      <c r="O19" s="100" t="s">
        <v>443</v>
      </c>
      <c r="P19" s="64">
        <v>6</v>
      </c>
      <c r="Q19" s="99" t="s">
        <v>444</v>
      </c>
      <c r="R19" s="99" t="s">
        <v>445</v>
      </c>
      <c r="S19" s="95" t="s">
        <v>376</v>
      </c>
      <c r="T19" s="95" t="s">
        <v>434</v>
      </c>
      <c r="U19" s="99" t="s">
        <v>446</v>
      </c>
      <c r="V19" s="99" t="s">
        <v>379</v>
      </c>
      <c r="W19" s="97">
        <v>44287</v>
      </c>
      <c r="X19" s="97" t="s">
        <v>436</v>
      </c>
      <c r="Y19" s="66">
        <v>0</v>
      </c>
      <c r="Z19" s="99" t="s">
        <v>365</v>
      </c>
      <c r="AA19" s="325">
        <v>1</v>
      </c>
      <c r="AB19" s="171" t="s">
        <v>447</v>
      </c>
      <c r="AC19" s="66">
        <v>1</v>
      </c>
      <c r="AD19" s="171" t="s">
        <v>448</v>
      </c>
      <c r="AE19" s="66">
        <v>1</v>
      </c>
      <c r="AF19" s="99" t="s">
        <v>448</v>
      </c>
      <c r="AG19" s="96" t="s">
        <v>438</v>
      </c>
      <c r="AH19" s="230">
        <v>0</v>
      </c>
      <c r="AI19" s="230" t="s">
        <v>439</v>
      </c>
      <c r="AJ19" s="230" t="s">
        <v>439</v>
      </c>
      <c r="AK19" s="352">
        <v>1</v>
      </c>
      <c r="AL19" s="126">
        <f>+AK19/Tabla3[[#This Row],[II Trimestre ]]</f>
        <v>1</v>
      </c>
      <c r="AM19" s="184" t="s">
        <v>449</v>
      </c>
      <c r="AN19" s="184"/>
      <c r="AO19" s="184"/>
      <c r="AP19" s="184"/>
      <c r="AQ19" s="184"/>
      <c r="AR19" s="184"/>
      <c r="AS19" s="184"/>
      <c r="AT19" s="146"/>
      <c r="AU19" s="259">
        <f>+Tabla3[[#This Row],[I Trimestre ]]+Tabla3[[#This Row],[II Trimestre ]]+Tabla3[[#This Row],[III Trimestre ]]+Tabla3[[#This Row],[IV Trimestre ]]</f>
        <v>3</v>
      </c>
      <c r="AV19" s="259">
        <f t="shared" si="0"/>
        <v>1</v>
      </c>
      <c r="AW19" s="173">
        <f t="shared" si="1"/>
        <v>0.33333333333333331</v>
      </c>
      <c r="AX19" s="243" t="s">
        <v>439</v>
      </c>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row>
    <row r="20" spans="1:207" s="144" customFormat="1" ht="116.25" customHeight="1" x14ac:dyDescent="0.25">
      <c r="A20" s="163"/>
      <c r="B20" s="63" t="s">
        <v>365</v>
      </c>
      <c r="C20" s="70" t="s">
        <v>366</v>
      </c>
      <c r="D20" s="63" t="s">
        <v>367</v>
      </c>
      <c r="E20" s="70" t="s">
        <v>368</v>
      </c>
      <c r="F20" s="63" t="s">
        <v>369</v>
      </c>
      <c r="G20" s="63" t="s">
        <v>365</v>
      </c>
      <c r="H20" s="63" t="s">
        <v>370</v>
      </c>
      <c r="I20" s="63" t="s">
        <v>371</v>
      </c>
      <c r="J20" s="63" t="s">
        <v>372</v>
      </c>
      <c r="K20" s="63" t="s">
        <v>365</v>
      </c>
      <c r="L20" s="63" t="s">
        <v>365</v>
      </c>
      <c r="M20" s="63" t="s">
        <v>365</v>
      </c>
      <c r="N20" s="63" t="s">
        <v>365</v>
      </c>
      <c r="O20" s="70" t="s">
        <v>450</v>
      </c>
      <c r="P20" s="64">
        <v>7</v>
      </c>
      <c r="Q20" s="63" t="s">
        <v>451</v>
      </c>
      <c r="R20" s="63" t="s">
        <v>452</v>
      </c>
      <c r="S20" s="95" t="s">
        <v>376</v>
      </c>
      <c r="T20" s="63" t="s">
        <v>453</v>
      </c>
      <c r="U20" s="63" t="s">
        <v>454</v>
      </c>
      <c r="V20" s="63" t="s">
        <v>379</v>
      </c>
      <c r="W20" s="65">
        <v>44287</v>
      </c>
      <c r="X20" s="65">
        <v>44561</v>
      </c>
      <c r="Y20" s="66">
        <v>0</v>
      </c>
      <c r="Z20" s="67" t="s">
        <v>365</v>
      </c>
      <c r="AA20" s="325">
        <v>1</v>
      </c>
      <c r="AB20" s="67" t="s">
        <v>380</v>
      </c>
      <c r="AC20" s="66">
        <v>1</v>
      </c>
      <c r="AD20" s="67" t="s">
        <v>380</v>
      </c>
      <c r="AE20" s="66">
        <v>1</v>
      </c>
      <c r="AF20" s="67" t="s">
        <v>455</v>
      </c>
      <c r="AG20" s="68" t="s">
        <v>456</v>
      </c>
      <c r="AH20" s="122"/>
      <c r="AI20" s="231"/>
      <c r="AJ20" s="122"/>
      <c r="AK20" s="353">
        <v>1</v>
      </c>
      <c r="AL20" s="126">
        <f>+AK20/Tabla3[[#This Row],[II Trimestre ]]</f>
        <v>1</v>
      </c>
      <c r="AM20" s="88" t="s">
        <v>457</v>
      </c>
      <c r="AN20" s="88"/>
      <c r="AO20" s="88"/>
      <c r="AP20" s="88"/>
      <c r="AQ20" s="88"/>
      <c r="AR20" s="88"/>
      <c r="AS20" s="88"/>
      <c r="AT20" s="146"/>
      <c r="AU20" s="259">
        <f>+Tabla3[[#This Row],[I Trimestre ]]+Tabla3[[#This Row],[II Trimestre ]]+Tabla3[[#This Row],[III Trimestre ]]+Tabla3[[#This Row],[IV Trimestre ]]</f>
        <v>3</v>
      </c>
      <c r="AV20" s="259">
        <f t="shared" si="0"/>
        <v>1</v>
      </c>
      <c r="AW20" s="173">
        <f t="shared" si="1"/>
        <v>0.33333333333333331</v>
      </c>
      <c r="AX20" s="260"/>
      <c r="AY20" s="137"/>
      <c r="AZ20" s="137"/>
      <c r="BA20" s="137"/>
      <c r="BB20" s="137"/>
      <c r="BC20" s="137"/>
      <c r="BD20" s="137"/>
      <c r="BE20" s="137"/>
      <c r="BF20" s="137"/>
      <c r="BG20" s="137"/>
      <c r="BH20" s="137"/>
      <c r="BI20" s="137"/>
      <c r="BJ20" s="137"/>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163"/>
      <c r="CO20" s="163"/>
      <c r="CP20" s="163"/>
      <c r="CQ20" s="163"/>
      <c r="CR20" s="163"/>
      <c r="CS20" s="163"/>
      <c r="CT20" s="163"/>
      <c r="CU20" s="163"/>
      <c r="CV20" s="163"/>
      <c r="CW20" s="163"/>
      <c r="CX20" s="163"/>
      <c r="CY20" s="163"/>
      <c r="CZ20" s="163"/>
      <c r="DA20" s="163"/>
      <c r="DB20" s="163"/>
      <c r="DC20" s="163"/>
      <c r="DD20" s="163"/>
      <c r="DE20" s="163"/>
      <c r="DF20" s="163"/>
      <c r="DG20" s="163"/>
      <c r="DH20" s="163"/>
      <c r="DI20" s="163"/>
      <c r="DJ20" s="163"/>
      <c r="DK20" s="163"/>
      <c r="DL20" s="163"/>
      <c r="DM20" s="163"/>
      <c r="DN20" s="163"/>
      <c r="DO20" s="163"/>
      <c r="DP20" s="163"/>
      <c r="DQ20" s="163"/>
      <c r="DR20" s="163"/>
      <c r="DS20" s="163"/>
      <c r="DT20" s="163"/>
      <c r="DU20" s="163"/>
      <c r="DV20" s="163"/>
      <c r="DW20" s="163"/>
      <c r="DX20" s="163"/>
      <c r="DY20" s="163"/>
      <c r="DZ20" s="163"/>
      <c r="EA20" s="163"/>
      <c r="EB20" s="163"/>
      <c r="EC20" s="163"/>
      <c r="ED20" s="163"/>
      <c r="EE20" s="163"/>
      <c r="EF20" s="163"/>
      <c r="EG20" s="163"/>
      <c r="EH20" s="163"/>
      <c r="EI20" s="163"/>
      <c r="EJ20" s="163"/>
      <c r="EK20" s="163"/>
      <c r="EL20" s="163"/>
      <c r="EM20" s="163"/>
      <c r="EN20" s="163"/>
      <c r="EO20" s="163"/>
      <c r="EP20" s="163"/>
      <c r="EQ20" s="163"/>
      <c r="ER20" s="163"/>
      <c r="ES20" s="163"/>
      <c r="ET20" s="163"/>
      <c r="EU20" s="163"/>
      <c r="EV20" s="163"/>
      <c r="EW20" s="163"/>
      <c r="EX20" s="163"/>
      <c r="EY20" s="163"/>
      <c r="EZ20" s="163"/>
      <c r="FA20" s="163"/>
      <c r="FB20" s="163"/>
      <c r="FC20" s="163"/>
      <c r="FD20" s="163"/>
      <c r="FE20" s="163"/>
      <c r="FF20" s="163"/>
      <c r="FG20" s="163"/>
      <c r="FH20" s="163"/>
      <c r="FI20" s="163"/>
      <c r="FJ20" s="163"/>
      <c r="FK20" s="163"/>
      <c r="FL20" s="163"/>
      <c r="FM20" s="163"/>
      <c r="FN20" s="163"/>
      <c r="FO20" s="163"/>
      <c r="FP20" s="163"/>
      <c r="FQ20" s="163"/>
      <c r="FR20" s="163"/>
      <c r="FS20" s="163"/>
      <c r="FT20" s="163"/>
      <c r="FU20" s="163"/>
      <c r="FV20" s="163"/>
      <c r="FW20" s="163"/>
      <c r="FX20" s="163"/>
      <c r="FY20" s="163"/>
      <c r="FZ20" s="163"/>
      <c r="GA20" s="163"/>
      <c r="GB20" s="163"/>
      <c r="GC20" s="163"/>
      <c r="GD20" s="163"/>
      <c r="GE20" s="163"/>
      <c r="GF20" s="163"/>
      <c r="GG20" s="163"/>
      <c r="GH20" s="163"/>
      <c r="GI20" s="163"/>
      <c r="GJ20" s="163"/>
      <c r="GK20" s="163"/>
      <c r="GL20" s="163"/>
      <c r="GM20" s="163"/>
      <c r="GN20" s="163"/>
      <c r="GO20" s="163"/>
      <c r="GP20" s="163"/>
      <c r="GQ20" s="163"/>
      <c r="GR20" s="163"/>
      <c r="GS20" s="163"/>
      <c r="GT20" s="163"/>
      <c r="GU20" s="163"/>
      <c r="GV20" s="163"/>
      <c r="GW20" s="163"/>
      <c r="GX20" s="163"/>
      <c r="GY20" s="163"/>
    </row>
    <row r="21" spans="1:207" s="144" customFormat="1" ht="116.25" customHeight="1" x14ac:dyDescent="0.25">
      <c r="A21" s="163"/>
      <c r="B21" s="63" t="s">
        <v>365</v>
      </c>
      <c r="C21" s="70" t="s">
        <v>366</v>
      </c>
      <c r="D21" s="63" t="s">
        <v>367</v>
      </c>
      <c r="E21" s="70" t="s">
        <v>368</v>
      </c>
      <c r="F21" s="63" t="s">
        <v>369</v>
      </c>
      <c r="G21" s="63" t="s">
        <v>365</v>
      </c>
      <c r="H21" s="63" t="s">
        <v>370</v>
      </c>
      <c r="I21" s="63" t="s">
        <v>371</v>
      </c>
      <c r="J21" s="63" t="s">
        <v>372</v>
      </c>
      <c r="K21" s="63" t="s">
        <v>365</v>
      </c>
      <c r="L21" s="63" t="s">
        <v>365</v>
      </c>
      <c r="M21" s="63" t="s">
        <v>365</v>
      </c>
      <c r="N21" s="63" t="s">
        <v>365</v>
      </c>
      <c r="O21" s="70" t="s">
        <v>450</v>
      </c>
      <c r="P21" s="64">
        <v>8</v>
      </c>
      <c r="Q21" s="63" t="s">
        <v>451</v>
      </c>
      <c r="R21" s="63" t="s">
        <v>458</v>
      </c>
      <c r="S21" s="63" t="s">
        <v>376</v>
      </c>
      <c r="T21" s="63" t="s">
        <v>459</v>
      </c>
      <c r="U21" s="63" t="s">
        <v>454</v>
      </c>
      <c r="V21" s="63" t="s">
        <v>379</v>
      </c>
      <c r="W21" s="65">
        <v>44287</v>
      </c>
      <c r="X21" s="65">
        <v>44561</v>
      </c>
      <c r="Y21" s="66">
        <v>0</v>
      </c>
      <c r="Z21" s="67" t="s">
        <v>365</v>
      </c>
      <c r="AA21" s="325">
        <v>1</v>
      </c>
      <c r="AB21" s="67" t="s">
        <v>380</v>
      </c>
      <c r="AC21" s="66">
        <v>1</v>
      </c>
      <c r="AD21" s="67" t="s">
        <v>380</v>
      </c>
      <c r="AE21" s="66">
        <v>1</v>
      </c>
      <c r="AF21" s="67" t="s">
        <v>455</v>
      </c>
      <c r="AG21" s="68" t="s">
        <v>460</v>
      </c>
      <c r="AH21" s="122"/>
      <c r="AI21" s="231"/>
      <c r="AJ21" s="122"/>
      <c r="AK21" s="353">
        <v>1</v>
      </c>
      <c r="AL21" s="126">
        <f>+AK21/Tabla3[[#This Row],[II Trimestre ]]</f>
        <v>1</v>
      </c>
      <c r="AM21" s="88" t="s">
        <v>461</v>
      </c>
      <c r="AN21" s="88"/>
      <c r="AO21" s="88"/>
      <c r="AP21" s="88"/>
      <c r="AQ21" s="88"/>
      <c r="AR21" s="88"/>
      <c r="AS21" s="88"/>
      <c r="AT21" s="146"/>
      <c r="AU21" s="259">
        <f>+Tabla3[[#This Row],[I Trimestre ]]+Tabla3[[#This Row],[II Trimestre ]]+Tabla3[[#This Row],[III Trimestre ]]+Tabla3[[#This Row],[IV Trimestre ]]</f>
        <v>3</v>
      </c>
      <c r="AV21" s="259">
        <f t="shared" si="0"/>
        <v>1</v>
      </c>
      <c r="AW21" s="173">
        <f t="shared" si="1"/>
        <v>0.33333333333333331</v>
      </c>
      <c r="AX21" s="260"/>
      <c r="AY21" s="137"/>
      <c r="AZ21" s="137"/>
      <c r="BA21" s="137"/>
      <c r="BB21" s="137"/>
      <c r="BC21" s="137"/>
      <c r="BD21" s="137"/>
      <c r="BE21" s="137"/>
      <c r="BF21" s="137"/>
      <c r="BG21" s="137"/>
      <c r="BH21" s="137"/>
      <c r="BI21" s="137"/>
      <c r="BJ21" s="137"/>
      <c r="BK21" s="163"/>
      <c r="BL21" s="163"/>
      <c r="BM21" s="163"/>
      <c r="BN21" s="163"/>
      <c r="BO21" s="163"/>
      <c r="BP21" s="163"/>
      <c r="BQ21" s="163"/>
      <c r="BR21" s="163"/>
      <c r="BS21" s="163"/>
      <c r="BT21" s="163"/>
      <c r="BU21" s="163"/>
      <c r="BV21" s="163"/>
      <c r="BW21" s="163"/>
      <c r="BX21" s="163"/>
      <c r="BY21" s="163"/>
      <c r="BZ21" s="163"/>
      <c r="CA21" s="163"/>
      <c r="CB21" s="163"/>
      <c r="CC21" s="163"/>
      <c r="CD21" s="163"/>
      <c r="CE21" s="163"/>
      <c r="CF21" s="163"/>
      <c r="CG21" s="163"/>
      <c r="CH21" s="163"/>
      <c r="CI21" s="163"/>
      <c r="CJ21" s="163"/>
      <c r="CK21" s="163"/>
      <c r="CL21" s="163"/>
      <c r="CM21" s="163"/>
      <c r="CN21" s="163"/>
      <c r="CO21" s="163"/>
      <c r="CP21" s="163"/>
      <c r="CQ21" s="163"/>
      <c r="CR21" s="163"/>
      <c r="CS21" s="163"/>
      <c r="CT21" s="163"/>
      <c r="CU21" s="163"/>
      <c r="CV21" s="163"/>
      <c r="CW21" s="163"/>
      <c r="CX21" s="163"/>
      <c r="CY21" s="163"/>
      <c r="CZ21" s="163"/>
      <c r="DA21" s="163"/>
      <c r="DB21" s="163"/>
      <c r="DC21" s="163"/>
      <c r="DD21" s="163"/>
      <c r="DE21" s="163"/>
      <c r="DF21" s="163"/>
      <c r="DG21" s="163"/>
      <c r="DH21" s="163"/>
      <c r="DI21" s="163"/>
      <c r="DJ21" s="163"/>
      <c r="DK21" s="163"/>
      <c r="DL21" s="163"/>
      <c r="DM21" s="163"/>
      <c r="DN21" s="163"/>
      <c r="DO21" s="163"/>
      <c r="DP21" s="163"/>
      <c r="DQ21" s="163"/>
      <c r="DR21" s="163"/>
      <c r="DS21" s="163"/>
      <c r="DT21" s="163"/>
      <c r="DU21" s="163"/>
      <c r="DV21" s="163"/>
      <c r="DW21" s="163"/>
      <c r="DX21" s="163"/>
      <c r="DY21" s="163"/>
      <c r="DZ21" s="163"/>
      <c r="EA21" s="163"/>
      <c r="EB21" s="163"/>
      <c r="EC21" s="163"/>
      <c r="ED21" s="163"/>
      <c r="EE21" s="163"/>
      <c r="EF21" s="163"/>
      <c r="EG21" s="163"/>
      <c r="EH21" s="163"/>
      <c r="EI21" s="163"/>
      <c r="EJ21" s="163"/>
      <c r="EK21" s="163"/>
      <c r="EL21" s="163"/>
      <c r="EM21" s="163"/>
      <c r="EN21" s="163"/>
      <c r="EO21" s="163"/>
      <c r="EP21" s="163"/>
      <c r="EQ21" s="163"/>
      <c r="ER21" s="163"/>
      <c r="ES21" s="163"/>
      <c r="ET21" s="163"/>
      <c r="EU21" s="163"/>
      <c r="EV21" s="163"/>
      <c r="EW21" s="163"/>
      <c r="EX21" s="163"/>
      <c r="EY21" s="163"/>
      <c r="EZ21" s="163"/>
      <c r="FA21" s="163"/>
      <c r="FB21" s="163"/>
      <c r="FC21" s="163"/>
      <c r="FD21" s="163"/>
      <c r="FE21" s="163"/>
      <c r="FF21" s="163"/>
      <c r="FG21" s="163"/>
      <c r="FH21" s="163"/>
      <c r="FI21" s="163"/>
      <c r="FJ21" s="163"/>
      <c r="FK21" s="163"/>
      <c r="FL21" s="163"/>
      <c r="FM21" s="163"/>
      <c r="FN21" s="163"/>
      <c r="FO21" s="163"/>
      <c r="FP21" s="163"/>
      <c r="FQ21" s="163"/>
      <c r="FR21" s="163"/>
      <c r="FS21" s="163"/>
      <c r="FT21" s="163"/>
      <c r="FU21" s="163"/>
      <c r="FV21" s="163"/>
      <c r="FW21" s="163"/>
      <c r="FX21" s="163"/>
      <c r="FY21" s="163"/>
      <c r="FZ21" s="163"/>
      <c r="GA21" s="163"/>
      <c r="GB21" s="163"/>
      <c r="GC21" s="163"/>
      <c r="GD21" s="163"/>
      <c r="GE21" s="163"/>
      <c r="GF21" s="163"/>
      <c r="GG21" s="163"/>
      <c r="GH21" s="163"/>
      <c r="GI21" s="163"/>
      <c r="GJ21" s="163"/>
      <c r="GK21" s="163"/>
      <c r="GL21" s="163"/>
      <c r="GM21" s="163"/>
      <c r="GN21" s="163"/>
      <c r="GO21" s="163"/>
      <c r="GP21" s="163"/>
      <c r="GQ21" s="163"/>
      <c r="GR21" s="163"/>
      <c r="GS21" s="163"/>
      <c r="GT21" s="163"/>
      <c r="GU21" s="163"/>
      <c r="GV21" s="163"/>
      <c r="GW21" s="163"/>
      <c r="GX21" s="163"/>
      <c r="GY21" s="163"/>
    </row>
    <row r="22" spans="1:207" s="144" customFormat="1" ht="116.25" customHeight="1" x14ac:dyDescent="0.25">
      <c r="A22" s="163"/>
      <c r="B22" s="63" t="s">
        <v>365</v>
      </c>
      <c r="C22" s="70" t="s">
        <v>366</v>
      </c>
      <c r="D22" s="63" t="s">
        <v>367</v>
      </c>
      <c r="E22" s="70" t="s">
        <v>368</v>
      </c>
      <c r="F22" s="63" t="s">
        <v>369</v>
      </c>
      <c r="G22" s="63" t="s">
        <v>365</v>
      </c>
      <c r="H22" s="63" t="s">
        <v>370</v>
      </c>
      <c r="I22" s="63" t="s">
        <v>371</v>
      </c>
      <c r="J22" s="63" t="s">
        <v>372</v>
      </c>
      <c r="K22" s="63" t="s">
        <v>365</v>
      </c>
      <c r="L22" s="63" t="s">
        <v>365</v>
      </c>
      <c r="M22" s="63" t="s">
        <v>365</v>
      </c>
      <c r="N22" s="63" t="s">
        <v>365</v>
      </c>
      <c r="O22" s="70" t="s">
        <v>450</v>
      </c>
      <c r="P22" s="64">
        <v>9</v>
      </c>
      <c r="Q22" s="63" t="s">
        <v>451</v>
      </c>
      <c r="R22" s="63" t="s">
        <v>462</v>
      </c>
      <c r="S22" s="63" t="s">
        <v>376</v>
      </c>
      <c r="T22" s="63" t="s">
        <v>463</v>
      </c>
      <c r="U22" s="63" t="s">
        <v>464</v>
      </c>
      <c r="V22" s="63" t="s">
        <v>379</v>
      </c>
      <c r="W22" s="65">
        <v>44287</v>
      </c>
      <c r="X22" s="65">
        <v>44561</v>
      </c>
      <c r="Y22" s="66">
        <v>0</v>
      </c>
      <c r="Z22" s="67" t="s">
        <v>365</v>
      </c>
      <c r="AA22" s="325">
        <v>1</v>
      </c>
      <c r="AB22" s="67" t="s">
        <v>380</v>
      </c>
      <c r="AC22" s="66">
        <v>1</v>
      </c>
      <c r="AD22" s="67" t="s">
        <v>380</v>
      </c>
      <c r="AE22" s="66">
        <v>1</v>
      </c>
      <c r="AF22" s="67" t="s">
        <v>455</v>
      </c>
      <c r="AG22" s="68" t="s">
        <v>465</v>
      </c>
      <c r="AH22" s="122"/>
      <c r="AI22" s="231"/>
      <c r="AJ22" s="122"/>
      <c r="AK22" s="353">
        <v>1</v>
      </c>
      <c r="AL22" s="126">
        <f>+AK22/Tabla3[[#This Row],[II Trimestre ]]</f>
        <v>1</v>
      </c>
      <c r="AM22" s="88" t="s">
        <v>466</v>
      </c>
      <c r="AN22" s="88"/>
      <c r="AO22" s="88"/>
      <c r="AP22" s="88"/>
      <c r="AQ22" s="88"/>
      <c r="AR22" s="88"/>
      <c r="AS22" s="88"/>
      <c r="AT22" s="146"/>
      <c r="AU22" s="259">
        <f>+Tabla3[[#This Row],[I Trimestre ]]+Tabla3[[#This Row],[II Trimestre ]]+Tabla3[[#This Row],[III Trimestre ]]+Tabla3[[#This Row],[IV Trimestre ]]</f>
        <v>3</v>
      </c>
      <c r="AV22" s="259">
        <f t="shared" si="0"/>
        <v>1</v>
      </c>
      <c r="AW22" s="173">
        <f t="shared" si="1"/>
        <v>0.33333333333333331</v>
      </c>
      <c r="AX22" s="260"/>
      <c r="AY22" s="137"/>
      <c r="AZ22" s="137"/>
      <c r="BA22" s="137"/>
      <c r="BB22" s="137"/>
      <c r="BC22" s="137"/>
      <c r="BD22" s="137"/>
      <c r="BE22" s="137"/>
      <c r="BF22" s="137"/>
      <c r="BG22" s="137"/>
      <c r="BH22" s="137"/>
      <c r="BI22" s="137"/>
      <c r="BJ22" s="137"/>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c r="CN22" s="163"/>
      <c r="CO22" s="163"/>
      <c r="CP22" s="163"/>
      <c r="CQ22" s="163"/>
      <c r="CR22" s="163"/>
      <c r="CS22" s="163"/>
      <c r="CT22" s="163"/>
      <c r="CU22" s="163"/>
      <c r="CV22" s="163"/>
      <c r="CW22" s="163"/>
      <c r="CX22" s="163"/>
      <c r="CY22" s="163"/>
      <c r="CZ22" s="163"/>
      <c r="DA22" s="163"/>
      <c r="DB22" s="163"/>
      <c r="DC22" s="163"/>
      <c r="DD22" s="163"/>
      <c r="DE22" s="163"/>
      <c r="DF22" s="163"/>
      <c r="DG22" s="163"/>
      <c r="DH22" s="163"/>
      <c r="DI22" s="163"/>
      <c r="DJ22" s="163"/>
      <c r="DK22" s="163"/>
      <c r="DL22" s="163"/>
      <c r="DM22" s="163"/>
      <c r="DN22" s="163"/>
      <c r="DO22" s="163"/>
      <c r="DP22" s="163"/>
      <c r="DQ22" s="163"/>
      <c r="DR22" s="163"/>
      <c r="DS22" s="163"/>
      <c r="DT22" s="163"/>
      <c r="DU22" s="163"/>
      <c r="DV22" s="163"/>
      <c r="DW22" s="163"/>
      <c r="DX22" s="163"/>
      <c r="DY22" s="163"/>
      <c r="DZ22" s="163"/>
      <c r="EA22" s="163"/>
      <c r="EB22" s="163"/>
      <c r="EC22" s="163"/>
      <c r="ED22" s="163"/>
      <c r="EE22" s="163"/>
      <c r="EF22" s="163"/>
      <c r="EG22" s="163"/>
      <c r="EH22" s="163"/>
      <c r="EI22" s="163"/>
      <c r="EJ22" s="163"/>
      <c r="EK22" s="163"/>
      <c r="EL22" s="163"/>
      <c r="EM22" s="163"/>
      <c r="EN22" s="163"/>
      <c r="EO22" s="163"/>
      <c r="EP22" s="163"/>
      <c r="EQ22" s="163"/>
      <c r="ER22" s="163"/>
      <c r="ES22" s="163"/>
      <c r="ET22" s="163"/>
      <c r="EU22" s="163"/>
      <c r="EV22" s="163"/>
      <c r="EW22" s="163"/>
      <c r="EX22" s="163"/>
      <c r="EY22" s="163"/>
      <c r="EZ22" s="163"/>
      <c r="FA22" s="163"/>
      <c r="FB22" s="163"/>
      <c r="FC22" s="163"/>
      <c r="FD22" s="163"/>
      <c r="FE22" s="163"/>
      <c r="FF22" s="163"/>
      <c r="FG22" s="163"/>
      <c r="FH22" s="163"/>
      <c r="FI22" s="163"/>
      <c r="FJ22" s="163"/>
      <c r="FK22" s="163"/>
      <c r="FL22" s="163"/>
      <c r="FM22" s="163"/>
      <c r="FN22" s="163"/>
      <c r="FO22" s="163"/>
      <c r="FP22" s="163"/>
      <c r="FQ22" s="163"/>
      <c r="FR22" s="163"/>
      <c r="FS22" s="163"/>
      <c r="FT22" s="163"/>
      <c r="FU22" s="163"/>
      <c r="FV22" s="163"/>
      <c r="FW22" s="163"/>
      <c r="FX22" s="163"/>
      <c r="FY22" s="163"/>
      <c r="FZ22" s="163"/>
      <c r="GA22" s="163"/>
      <c r="GB22" s="163"/>
      <c r="GC22" s="163"/>
      <c r="GD22" s="163"/>
      <c r="GE22" s="163"/>
      <c r="GF22" s="163"/>
      <c r="GG22" s="163"/>
      <c r="GH22" s="163"/>
      <c r="GI22" s="163"/>
      <c r="GJ22" s="163"/>
      <c r="GK22" s="163"/>
      <c r="GL22" s="163"/>
      <c r="GM22" s="163"/>
      <c r="GN22" s="163"/>
      <c r="GO22" s="163"/>
      <c r="GP22" s="163"/>
      <c r="GQ22" s="163"/>
      <c r="GR22" s="163"/>
      <c r="GS22" s="163"/>
      <c r="GT22" s="163"/>
      <c r="GU22" s="163"/>
      <c r="GV22" s="163"/>
      <c r="GW22" s="163"/>
      <c r="GX22" s="163"/>
      <c r="GY22" s="163"/>
    </row>
    <row r="23" spans="1:207" s="144" customFormat="1" ht="116.25" customHeight="1" x14ac:dyDescent="0.25">
      <c r="A23" s="163"/>
      <c r="B23" s="63" t="s">
        <v>365</v>
      </c>
      <c r="C23" s="70" t="s">
        <v>366</v>
      </c>
      <c r="D23" s="63" t="s">
        <v>367</v>
      </c>
      <c r="E23" s="70" t="s">
        <v>368</v>
      </c>
      <c r="F23" s="63" t="s">
        <v>369</v>
      </c>
      <c r="G23" s="63" t="s">
        <v>365</v>
      </c>
      <c r="H23" s="63" t="s">
        <v>370</v>
      </c>
      <c r="I23" s="63" t="s">
        <v>371</v>
      </c>
      <c r="J23" s="63" t="s">
        <v>372</v>
      </c>
      <c r="K23" s="63" t="s">
        <v>365</v>
      </c>
      <c r="L23" s="63" t="s">
        <v>365</v>
      </c>
      <c r="M23" s="63" t="s">
        <v>365</v>
      </c>
      <c r="N23" s="63" t="s">
        <v>365</v>
      </c>
      <c r="O23" s="70" t="s">
        <v>450</v>
      </c>
      <c r="P23" s="64">
        <v>10</v>
      </c>
      <c r="Q23" s="63" t="s">
        <v>451</v>
      </c>
      <c r="R23" s="63" t="s">
        <v>467</v>
      </c>
      <c r="S23" s="63" t="s">
        <v>376</v>
      </c>
      <c r="T23" s="63" t="s">
        <v>468</v>
      </c>
      <c r="U23" s="63" t="s">
        <v>454</v>
      </c>
      <c r="V23" s="63" t="s">
        <v>379</v>
      </c>
      <c r="W23" s="65">
        <v>44287</v>
      </c>
      <c r="X23" s="65">
        <v>44561</v>
      </c>
      <c r="Y23" s="66">
        <v>0</v>
      </c>
      <c r="Z23" s="67" t="s">
        <v>365</v>
      </c>
      <c r="AA23" s="325">
        <v>1</v>
      </c>
      <c r="AB23" s="67" t="s">
        <v>380</v>
      </c>
      <c r="AC23" s="66">
        <v>1</v>
      </c>
      <c r="AD23" s="67" t="s">
        <v>380</v>
      </c>
      <c r="AE23" s="66">
        <v>0.5</v>
      </c>
      <c r="AF23" s="67" t="s">
        <v>455</v>
      </c>
      <c r="AG23" s="68" t="s">
        <v>469</v>
      </c>
      <c r="AH23" s="122"/>
      <c r="AI23" s="231"/>
      <c r="AJ23" s="122"/>
      <c r="AK23" s="353">
        <v>1</v>
      </c>
      <c r="AL23" s="126">
        <f>+AK23/Tabla3[[#This Row],[II Trimestre ]]</f>
        <v>1</v>
      </c>
      <c r="AM23" s="88" t="s">
        <v>470</v>
      </c>
      <c r="AN23" s="88"/>
      <c r="AO23" s="88"/>
      <c r="AP23" s="88"/>
      <c r="AQ23" s="88"/>
      <c r="AR23" s="88"/>
      <c r="AS23" s="88"/>
      <c r="AT23" s="146"/>
      <c r="AU23" s="259">
        <f>+Tabla3[[#This Row],[I Trimestre ]]+Tabla3[[#This Row],[II Trimestre ]]+Tabla3[[#This Row],[III Trimestre ]]+Tabla3[[#This Row],[IV Trimestre ]]</f>
        <v>2.5</v>
      </c>
      <c r="AV23" s="259">
        <f t="shared" si="0"/>
        <v>1</v>
      </c>
      <c r="AW23" s="173">
        <f t="shared" si="1"/>
        <v>0.4</v>
      </c>
      <c r="AX23" s="260"/>
      <c r="AY23" s="137"/>
      <c r="AZ23" s="137"/>
      <c r="BA23" s="137"/>
      <c r="BB23" s="137"/>
      <c r="BC23" s="137"/>
      <c r="BD23" s="137"/>
      <c r="BE23" s="137"/>
      <c r="BF23" s="137"/>
      <c r="BG23" s="137"/>
      <c r="BH23" s="137"/>
      <c r="BI23" s="137"/>
      <c r="BJ23" s="137"/>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c r="CN23" s="163"/>
      <c r="CO23" s="163"/>
      <c r="CP23" s="163"/>
      <c r="CQ23" s="163"/>
      <c r="CR23" s="163"/>
      <c r="CS23" s="163"/>
      <c r="CT23" s="163"/>
      <c r="CU23" s="163"/>
      <c r="CV23" s="163"/>
      <c r="CW23" s="163"/>
      <c r="CX23" s="163"/>
      <c r="CY23" s="163"/>
      <c r="CZ23" s="163"/>
      <c r="DA23" s="163"/>
      <c r="DB23" s="163"/>
      <c r="DC23" s="163"/>
      <c r="DD23" s="163"/>
      <c r="DE23" s="163"/>
      <c r="DF23" s="163"/>
      <c r="DG23" s="163"/>
      <c r="DH23" s="163"/>
      <c r="DI23" s="163"/>
      <c r="DJ23" s="163"/>
      <c r="DK23" s="163"/>
      <c r="DL23" s="163"/>
      <c r="DM23" s="163"/>
      <c r="DN23" s="163"/>
      <c r="DO23" s="163"/>
      <c r="DP23" s="163"/>
      <c r="DQ23" s="163"/>
      <c r="DR23" s="163"/>
      <c r="DS23" s="163"/>
      <c r="DT23" s="163"/>
      <c r="DU23" s="163"/>
      <c r="DV23" s="163"/>
      <c r="DW23" s="163"/>
      <c r="DX23" s="163"/>
      <c r="DY23" s="163"/>
      <c r="DZ23" s="163"/>
      <c r="EA23" s="163"/>
      <c r="EB23" s="163"/>
      <c r="EC23" s="163"/>
      <c r="ED23" s="163"/>
      <c r="EE23" s="163"/>
      <c r="EF23" s="163"/>
      <c r="EG23" s="163"/>
      <c r="EH23" s="163"/>
      <c r="EI23" s="163"/>
      <c r="EJ23" s="163"/>
      <c r="EK23" s="163"/>
      <c r="EL23" s="163"/>
      <c r="EM23" s="163"/>
      <c r="EN23" s="163"/>
      <c r="EO23" s="163"/>
      <c r="EP23" s="163"/>
      <c r="EQ23" s="163"/>
      <c r="ER23" s="163"/>
      <c r="ES23" s="163"/>
      <c r="ET23" s="163"/>
      <c r="EU23" s="163"/>
      <c r="EV23" s="163"/>
      <c r="EW23" s="163"/>
      <c r="EX23" s="163"/>
      <c r="EY23" s="163"/>
      <c r="EZ23" s="163"/>
      <c r="FA23" s="163"/>
      <c r="FB23" s="163"/>
      <c r="FC23" s="163"/>
      <c r="FD23" s="163"/>
      <c r="FE23" s="163"/>
      <c r="FF23" s="163"/>
      <c r="FG23" s="163"/>
      <c r="FH23" s="163"/>
      <c r="FI23" s="163"/>
      <c r="FJ23" s="163"/>
      <c r="FK23" s="163"/>
      <c r="FL23" s="163"/>
      <c r="FM23" s="163"/>
      <c r="FN23" s="163"/>
      <c r="FO23" s="163"/>
      <c r="FP23" s="163"/>
      <c r="FQ23" s="163"/>
      <c r="FR23" s="163"/>
      <c r="FS23" s="163"/>
      <c r="FT23" s="163"/>
      <c r="FU23" s="163"/>
      <c r="FV23" s="163"/>
      <c r="FW23" s="163"/>
      <c r="FX23" s="163"/>
      <c r="FY23" s="163"/>
      <c r="FZ23" s="163"/>
      <c r="GA23" s="163"/>
      <c r="GB23" s="163"/>
      <c r="GC23" s="163"/>
      <c r="GD23" s="163"/>
      <c r="GE23" s="163"/>
      <c r="GF23" s="163"/>
      <c r="GG23" s="163"/>
      <c r="GH23" s="163"/>
      <c r="GI23" s="163"/>
      <c r="GJ23" s="163"/>
      <c r="GK23" s="163"/>
      <c r="GL23" s="163"/>
      <c r="GM23" s="163"/>
      <c r="GN23" s="163"/>
      <c r="GO23" s="163"/>
      <c r="GP23" s="163"/>
      <c r="GQ23" s="163"/>
      <c r="GR23" s="163"/>
      <c r="GS23" s="163"/>
      <c r="GT23" s="163"/>
      <c r="GU23" s="163"/>
      <c r="GV23" s="163"/>
      <c r="GW23" s="163"/>
      <c r="GX23" s="163"/>
      <c r="GY23" s="163"/>
    </row>
    <row r="24" spans="1:207" s="144" customFormat="1" ht="116.25" customHeight="1" x14ac:dyDescent="0.25">
      <c r="A24" s="163"/>
      <c r="B24" s="63" t="s">
        <v>365</v>
      </c>
      <c r="C24" s="70" t="s">
        <v>366</v>
      </c>
      <c r="D24" s="63" t="s">
        <v>367</v>
      </c>
      <c r="E24" s="70" t="s">
        <v>368</v>
      </c>
      <c r="F24" s="63" t="s">
        <v>369</v>
      </c>
      <c r="G24" s="63" t="s">
        <v>365</v>
      </c>
      <c r="H24" s="63" t="s">
        <v>370</v>
      </c>
      <c r="I24" s="63" t="s">
        <v>371</v>
      </c>
      <c r="J24" s="63" t="s">
        <v>372</v>
      </c>
      <c r="K24" s="63" t="s">
        <v>365</v>
      </c>
      <c r="L24" s="63" t="s">
        <v>365</v>
      </c>
      <c r="M24" s="63" t="s">
        <v>365</v>
      </c>
      <c r="N24" s="63" t="s">
        <v>365</v>
      </c>
      <c r="O24" s="70" t="s">
        <v>450</v>
      </c>
      <c r="P24" s="64">
        <v>11</v>
      </c>
      <c r="Q24" s="63" t="s">
        <v>451</v>
      </c>
      <c r="R24" s="63" t="s">
        <v>471</v>
      </c>
      <c r="S24" s="63" t="s">
        <v>376</v>
      </c>
      <c r="T24" s="63" t="s">
        <v>472</v>
      </c>
      <c r="U24" s="63" t="s">
        <v>454</v>
      </c>
      <c r="V24" s="63" t="s">
        <v>379</v>
      </c>
      <c r="W24" s="65">
        <v>44287</v>
      </c>
      <c r="X24" s="65">
        <v>44561</v>
      </c>
      <c r="Y24" s="66">
        <v>0</v>
      </c>
      <c r="Z24" s="67" t="s">
        <v>365</v>
      </c>
      <c r="AA24" s="325">
        <v>1</v>
      </c>
      <c r="AB24" s="67" t="s">
        <v>380</v>
      </c>
      <c r="AC24" s="66">
        <v>1</v>
      </c>
      <c r="AD24" s="67" t="s">
        <v>380</v>
      </c>
      <c r="AE24" s="66">
        <v>0.5</v>
      </c>
      <c r="AF24" s="67" t="s">
        <v>455</v>
      </c>
      <c r="AG24" s="68" t="s">
        <v>473</v>
      </c>
      <c r="AH24" s="122"/>
      <c r="AI24" s="231"/>
      <c r="AJ24" s="122"/>
      <c r="AK24" s="353">
        <v>1</v>
      </c>
      <c r="AL24" s="126">
        <f>+AK24/Tabla3[[#This Row],[II Trimestre ]]</f>
        <v>1</v>
      </c>
      <c r="AM24" s="88" t="s">
        <v>474</v>
      </c>
      <c r="AN24" s="88"/>
      <c r="AO24" s="88"/>
      <c r="AP24" s="88"/>
      <c r="AQ24" s="88"/>
      <c r="AR24" s="88"/>
      <c r="AS24" s="88"/>
      <c r="AT24" s="146"/>
      <c r="AU24" s="259">
        <f>+Tabla3[[#This Row],[I Trimestre ]]+Tabla3[[#This Row],[II Trimestre ]]+Tabla3[[#This Row],[III Trimestre ]]+Tabla3[[#This Row],[IV Trimestre ]]</f>
        <v>2.5</v>
      </c>
      <c r="AV24" s="259">
        <f t="shared" si="0"/>
        <v>1</v>
      </c>
      <c r="AW24" s="173">
        <f t="shared" si="1"/>
        <v>0.4</v>
      </c>
      <c r="AX24" s="260"/>
      <c r="AY24" s="137"/>
      <c r="AZ24" s="137"/>
      <c r="BA24" s="137"/>
      <c r="BB24" s="137"/>
      <c r="BC24" s="137"/>
      <c r="BD24" s="137"/>
      <c r="BE24" s="137"/>
      <c r="BF24" s="137"/>
      <c r="BG24" s="137"/>
      <c r="BH24" s="137"/>
      <c r="BI24" s="137"/>
      <c r="BJ24" s="137"/>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163"/>
      <c r="CO24" s="163"/>
      <c r="CP24" s="163"/>
      <c r="CQ24" s="163"/>
      <c r="CR24" s="163"/>
      <c r="CS24" s="163"/>
      <c r="CT24" s="163"/>
      <c r="CU24" s="163"/>
      <c r="CV24" s="163"/>
      <c r="CW24" s="163"/>
      <c r="CX24" s="163"/>
      <c r="CY24" s="163"/>
      <c r="CZ24" s="163"/>
      <c r="DA24" s="163"/>
      <c r="DB24" s="163"/>
      <c r="DC24" s="163"/>
      <c r="DD24" s="163"/>
      <c r="DE24" s="163"/>
      <c r="DF24" s="163"/>
      <c r="DG24" s="163"/>
      <c r="DH24" s="163"/>
      <c r="DI24" s="163"/>
      <c r="DJ24" s="163"/>
      <c r="DK24" s="163"/>
      <c r="DL24" s="163"/>
      <c r="DM24" s="163"/>
      <c r="DN24" s="163"/>
      <c r="DO24" s="163"/>
      <c r="DP24" s="163"/>
      <c r="DQ24" s="163"/>
      <c r="DR24" s="163"/>
      <c r="DS24" s="163"/>
      <c r="DT24" s="163"/>
      <c r="DU24" s="163"/>
      <c r="DV24" s="163"/>
      <c r="DW24" s="163"/>
      <c r="DX24" s="163"/>
      <c r="DY24" s="163"/>
      <c r="DZ24" s="163"/>
      <c r="EA24" s="163"/>
      <c r="EB24" s="163"/>
      <c r="EC24" s="163"/>
      <c r="ED24" s="163"/>
      <c r="EE24" s="163"/>
      <c r="EF24" s="163"/>
      <c r="EG24" s="163"/>
      <c r="EH24" s="163"/>
      <c r="EI24" s="163"/>
      <c r="EJ24" s="163"/>
      <c r="EK24" s="163"/>
      <c r="EL24" s="163"/>
      <c r="EM24" s="163"/>
      <c r="EN24" s="163"/>
      <c r="EO24" s="163"/>
      <c r="EP24" s="163"/>
      <c r="EQ24" s="163"/>
      <c r="ER24" s="163"/>
      <c r="ES24" s="163"/>
      <c r="ET24" s="163"/>
      <c r="EU24" s="163"/>
      <c r="EV24" s="163"/>
      <c r="EW24" s="163"/>
      <c r="EX24" s="163"/>
      <c r="EY24" s="163"/>
      <c r="EZ24" s="163"/>
      <c r="FA24" s="163"/>
      <c r="FB24" s="163"/>
      <c r="FC24" s="163"/>
      <c r="FD24" s="163"/>
      <c r="FE24" s="163"/>
      <c r="FF24" s="163"/>
      <c r="FG24" s="163"/>
      <c r="FH24" s="163"/>
      <c r="FI24" s="163"/>
      <c r="FJ24" s="163"/>
      <c r="FK24" s="163"/>
      <c r="FL24" s="163"/>
      <c r="FM24" s="163"/>
      <c r="FN24" s="163"/>
      <c r="FO24" s="163"/>
      <c r="FP24" s="163"/>
      <c r="FQ24" s="163"/>
      <c r="FR24" s="163"/>
      <c r="FS24" s="163"/>
      <c r="FT24" s="163"/>
      <c r="FU24" s="163"/>
      <c r="FV24" s="163"/>
      <c r="FW24" s="163"/>
      <c r="FX24" s="163"/>
      <c r="FY24" s="163"/>
      <c r="FZ24" s="163"/>
      <c r="GA24" s="163"/>
      <c r="GB24" s="163"/>
      <c r="GC24" s="163"/>
      <c r="GD24" s="163"/>
      <c r="GE24" s="163"/>
      <c r="GF24" s="163"/>
      <c r="GG24" s="163"/>
      <c r="GH24" s="163"/>
      <c r="GI24" s="163"/>
      <c r="GJ24" s="163"/>
      <c r="GK24" s="163"/>
      <c r="GL24" s="163"/>
      <c r="GM24" s="163"/>
      <c r="GN24" s="163"/>
      <c r="GO24" s="163"/>
      <c r="GP24" s="163"/>
      <c r="GQ24" s="163"/>
      <c r="GR24" s="163"/>
      <c r="GS24" s="163"/>
      <c r="GT24" s="163"/>
      <c r="GU24" s="163"/>
      <c r="GV24" s="163"/>
      <c r="GW24" s="163"/>
      <c r="GX24" s="163"/>
      <c r="GY24" s="163"/>
    </row>
    <row r="25" spans="1:207" s="144" customFormat="1" ht="116.25" customHeight="1" x14ac:dyDescent="0.25">
      <c r="A25" s="163"/>
      <c r="B25" s="63" t="s">
        <v>365</v>
      </c>
      <c r="C25" s="70" t="s">
        <v>366</v>
      </c>
      <c r="D25" s="63" t="s">
        <v>367</v>
      </c>
      <c r="E25" s="70" t="s">
        <v>368</v>
      </c>
      <c r="F25" s="63" t="s">
        <v>369</v>
      </c>
      <c r="G25" s="63" t="s">
        <v>365</v>
      </c>
      <c r="H25" s="63" t="s">
        <v>370</v>
      </c>
      <c r="I25" s="63" t="s">
        <v>371</v>
      </c>
      <c r="J25" s="63" t="s">
        <v>372</v>
      </c>
      <c r="K25" s="63" t="s">
        <v>365</v>
      </c>
      <c r="L25" s="63" t="s">
        <v>365</v>
      </c>
      <c r="M25" s="63" t="s">
        <v>365</v>
      </c>
      <c r="N25" s="63" t="s">
        <v>365</v>
      </c>
      <c r="O25" s="70" t="s">
        <v>450</v>
      </c>
      <c r="P25" s="64">
        <v>12</v>
      </c>
      <c r="Q25" s="63" t="s">
        <v>451</v>
      </c>
      <c r="R25" s="63" t="s">
        <v>475</v>
      </c>
      <c r="S25" s="63" t="s">
        <v>376</v>
      </c>
      <c r="T25" s="63" t="s">
        <v>476</v>
      </c>
      <c r="U25" s="63" t="s">
        <v>454</v>
      </c>
      <c r="V25" s="63" t="s">
        <v>379</v>
      </c>
      <c r="W25" s="65">
        <v>44287</v>
      </c>
      <c r="X25" s="65">
        <v>44561</v>
      </c>
      <c r="Y25" s="66">
        <v>0</v>
      </c>
      <c r="Z25" s="67" t="s">
        <v>365</v>
      </c>
      <c r="AA25" s="325">
        <v>1</v>
      </c>
      <c r="AB25" s="67" t="s">
        <v>380</v>
      </c>
      <c r="AC25" s="66">
        <v>1</v>
      </c>
      <c r="AD25" s="67" t="s">
        <v>380</v>
      </c>
      <c r="AE25" s="66">
        <v>0.5</v>
      </c>
      <c r="AF25" s="67" t="s">
        <v>455</v>
      </c>
      <c r="AG25" s="68" t="s">
        <v>477</v>
      </c>
      <c r="AH25" s="122"/>
      <c r="AI25" s="231"/>
      <c r="AJ25" s="122"/>
      <c r="AK25" s="353">
        <v>1</v>
      </c>
      <c r="AL25" s="126">
        <f>+AK25/Tabla3[[#This Row],[II Trimestre ]]</f>
        <v>1</v>
      </c>
      <c r="AM25" s="88" t="s">
        <v>478</v>
      </c>
      <c r="AN25" s="88"/>
      <c r="AO25" s="88"/>
      <c r="AP25" s="88"/>
      <c r="AQ25" s="88"/>
      <c r="AR25" s="88"/>
      <c r="AS25" s="88"/>
      <c r="AT25" s="146"/>
      <c r="AU25" s="259">
        <f>+Tabla3[[#This Row],[I Trimestre ]]+Tabla3[[#This Row],[II Trimestre ]]+Tabla3[[#This Row],[III Trimestre ]]+Tabla3[[#This Row],[IV Trimestre ]]</f>
        <v>2.5</v>
      </c>
      <c r="AV25" s="259">
        <f t="shared" si="0"/>
        <v>1</v>
      </c>
      <c r="AW25" s="173">
        <f t="shared" si="1"/>
        <v>0.4</v>
      </c>
      <c r="AX25" s="260"/>
      <c r="AY25" s="137"/>
      <c r="AZ25" s="137"/>
      <c r="BA25" s="137"/>
      <c r="BB25" s="137"/>
      <c r="BC25" s="137"/>
      <c r="BD25" s="137"/>
      <c r="BE25" s="137"/>
      <c r="BF25" s="137"/>
      <c r="BG25" s="137"/>
      <c r="BH25" s="137"/>
      <c r="BI25" s="137"/>
      <c r="BJ25" s="137"/>
      <c r="BK25" s="163"/>
      <c r="BL25" s="163"/>
      <c r="BM25" s="163"/>
      <c r="BN25" s="163"/>
      <c r="BO25" s="163"/>
      <c r="BP25" s="163"/>
      <c r="BQ25" s="163"/>
      <c r="BR25" s="163"/>
      <c r="BS25" s="163"/>
      <c r="BT25" s="163"/>
      <c r="BU25" s="163"/>
      <c r="BV25" s="163"/>
      <c r="BW25" s="163"/>
      <c r="BX25" s="163"/>
      <c r="BY25" s="163"/>
      <c r="BZ25" s="163"/>
      <c r="CA25" s="163"/>
      <c r="CB25" s="163"/>
      <c r="CC25" s="163"/>
      <c r="CD25" s="163"/>
      <c r="CE25" s="163"/>
      <c r="CF25" s="163"/>
      <c r="CG25" s="163"/>
      <c r="CH25" s="163"/>
      <c r="CI25" s="163"/>
      <c r="CJ25" s="163"/>
      <c r="CK25" s="163"/>
      <c r="CL25" s="163"/>
      <c r="CM25" s="163"/>
      <c r="CN25" s="163"/>
      <c r="CO25" s="163"/>
      <c r="CP25" s="163"/>
      <c r="CQ25" s="163"/>
      <c r="CR25" s="163"/>
      <c r="CS25" s="163"/>
      <c r="CT25" s="163"/>
      <c r="CU25" s="163"/>
      <c r="CV25" s="163"/>
      <c r="CW25" s="163"/>
      <c r="CX25" s="163"/>
      <c r="CY25" s="163"/>
      <c r="CZ25" s="163"/>
      <c r="DA25" s="163"/>
      <c r="DB25" s="163"/>
      <c r="DC25" s="163"/>
      <c r="DD25" s="163"/>
      <c r="DE25" s="163"/>
      <c r="DF25" s="163"/>
      <c r="DG25" s="163"/>
      <c r="DH25" s="163"/>
      <c r="DI25" s="163"/>
      <c r="DJ25" s="163"/>
      <c r="DK25" s="163"/>
      <c r="DL25" s="163"/>
      <c r="DM25" s="163"/>
      <c r="DN25" s="163"/>
      <c r="DO25" s="163"/>
      <c r="DP25" s="163"/>
      <c r="DQ25" s="163"/>
      <c r="DR25" s="163"/>
      <c r="DS25" s="163"/>
      <c r="DT25" s="163"/>
      <c r="DU25" s="163"/>
      <c r="DV25" s="163"/>
      <c r="DW25" s="163"/>
      <c r="DX25" s="163"/>
      <c r="DY25" s="163"/>
      <c r="DZ25" s="163"/>
      <c r="EA25" s="163"/>
      <c r="EB25" s="163"/>
      <c r="EC25" s="163"/>
      <c r="ED25" s="163"/>
      <c r="EE25" s="163"/>
      <c r="EF25" s="163"/>
      <c r="EG25" s="163"/>
      <c r="EH25" s="163"/>
      <c r="EI25" s="163"/>
      <c r="EJ25" s="163"/>
      <c r="EK25" s="163"/>
      <c r="EL25" s="163"/>
      <c r="EM25" s="163"/>
      <c r="EN25" s="163"/>
      <c r="EO25" s="163"/>
      <c r="EP25" s="163"/>
      <c r="EQ25" s="163"/>
      <c r="ER25" s="163"/>
      <c r="ES25" s="163"/>
      <c r="ET25" s="163"/>
      <c r="EU25" s="163"/>
      <c r="EV25" s="163"/>
      <c r="EW25" s="163"/>
      <c r="EX25" s="163"/>
      <c r="EY25" s="163"/>
      <c r="EZ25" s="163"/>
      <c r="FA25" s="163"/>
      <c r="FB25" s="163"/>
      <c r="FC25" s="163"/>
      <c r="FD25" s="163"/>
      <c r="FE25" s="163"/>
      <c r="FF25" s="163"/>
      <c r="FG25" s="163"/>
      <c r="FH25" s="163"/>
      <c r="FI25" s="163"/>
      <c r="FJ25" s="163"/>
      <c r="FK25" s="163"/>
      <c r="FL25" s="163"/>
      <c r="FM25" s="163"/>
      <c r="FN25" s="163"/>
      <c r="FO25" s="163"/>
      <c r="FP25" s="163"/>
      <c r="FQ25" s="163"/>
      <c r="FR25" s="163"/>
      <c r="FS25" s="163"/>
      <c r="FT25" s="163"/>
      <c r="FU25" s="163"/>
      <c r="FV25" s="163"/>
      <c r="FW25" s="163"/>
      <c r="FX25" s="163"/>
      <c r="FY25" s="163"/>
      <c r="FZ25" s="163"/>
      <c r="GA25" s="163"/>
      <c r="GB25" s="163"/>
      <c r="GC25" s="163"/>
      <c r="GD25" s="163"/>
      <c r="GE25" s="163"/>
      <c r="GF25" s="163"/>
      <c r="GG25" s="163"/>
      <c r="GH25" s="163"/>
      <c r="GI25" s="163"/>
      <c r="GJ25" s="163"/>
      <c r="GK25" s="163"/>
      <c r="GL25" s="163"/>
      <c r="GM25" s="163"/>
      <c r="GN25" s="163"/>
      <c r="GO25" s="163"/>
      <c r="GP25" s="163"/>
      <c r="GQ25" s="163"/>
      <c r="GR25" s="163"/>
      <c r="GS25" s="163"/>
      <c r="GT25" s="163"/>
      <c r="GU25" s="163"/>
      <c r="GV25" s="163"/>
      <c r="GW25" s="163"/>
      <c r="GX25" s="163"/>
      <c r="GY25" s="163"/>
    </row>
    <row r="26" spans="1:207" s="144" customFormat="1" ht="116.25" customHeight="1" x14ac:dyDescent="0.25">
      <c r="A26" s="163"/>
      <c r="B26" s="63" t="s">
        <v>365</v>
      </c>
      <c r="C26" s="70" t="s">
        <v>366</v>
      </c>
      <c r="D26" s="63" t="s">
        <v>367</v>
      </c>
      <c r="E26" s="70" t="s">
        <v>368</v>
      </c>
      <c r="F26" s="63" t="s">
        <v>369</v>
      </c>
      <c r="G26" s="63" t="s">
        <v>365</v>
      </c>
      <c r="H26" s="63" t="s">
        <v>370</v>
      </c>
      <c r="I26" s="63" t="s">
        <v>371</v>
      </c>
      <c r="J26" s="63" t="s">
        <v>372</v>
      </c>
      <c r="K26" s="63" t="s">
        <v>365</v>
      </c>
      <c r="L26" s="63" t="s">
        <v>365</v>
      </c>
      <c r="M26" s="63" t="s">
        <v>365</v>
      </c>
      <c r="N26" s="63" t="s">
        <v>365</v>
      </c>
      <c r="O26" s="70" t="s">
        <v>450</v>
      </c>
      <c r="P26" s="64">
        <v>13</v>
      </c>
      <c r="Q26" s="63" t="s">
        <v>451</v>
      </c>
      <c r="R26" s="63" t="s">
        <v>479</v>
      </c>
      <c r="S26" s="63" t="s">
        <v>376</v>
      </c>
      <c r="T26" s="63" t="s">
        <v>480</v>
      </c>
      <c r="U26" s="63" t="s">
        <v>481</v>
      </c>
      <c r="V26" s="63" t="s">
        <v>379</v>
      </c>
      <c r="W26" s="65">
        <v>44287</v>
      </c>
      <c r="X26" s="65">
        <v>44561</v>
      </c>
      <c r="Y26" s="66">
        <v>0</v>
      </c>
      <c r="Z26" s="67" t="s">
        <v>365</v>
      </c>
      <c r="AA26" s="325">
        <v>1</v>
      </c>
      <c r="AB26" s="67" t="s">
        <v>380</v>
      </c>
      <c r="AC26" s="66">
        <v>1</v>
      </c>
      <c r="AD26" s="67" t="s">
        <v>380</v>
      </c>
      <c r="AE26" s="66">
        <v>0.5</v>
      </c>
      <c r="AF26" s="67" t="s">
        <v>455</v>
      </c>
      <c r="AG26" s="68" t="s">
        <v>482</v>
      </c>
      <c r="AH26" s="122"/>
      <c r="AI26" s="231"/>
      <c r="AJ26" s="122"/>
      <c r="AK26" s="353">
        <v>1</v>
      </c>
      <c r="AL26" s="126">
        <f>+AK26/Tabla3[[#This Row],[II Trimestre ]]</f>
        <v>1</v>
      </c>
      <c r="AM26" s="88" t="s">
        <v>483</v>
      </c>
      <c r="AN26" s="88"/>
      <c r="AO26" s="88"/>
      <c r="AP26" s="88"/>
      <c r="AQ26" s="88"/>
      <c r="AR26" s="88"/>
      <c r="AS26" s="88"/>
      <c r="AT26" s="146"/>
      <c r="AU26" s="259">
        <f>+Tabla3[[#This Row],[I Trimestre ]]+Tabla3[[#This Row],[II Trimestre ]]+Tabla3[[#This Row],[III Trimestre ]]+Tabla3[[#This Row],[IV Trimestre ]]</f>
        <v>2.5</v>
      </c>
      <c r="AV26" s="259">
        <f t="shared" si="0"/>
        <v>1</v>
      </c>
      <c r="AW26" s="173">
        <f t="shared" si="1"/>
        <v>0.4</v>
      </c>
      <c r="AX26" s="260"/>
      <c r="AY26" s="137"/>
      <c r="AZ26" s="137"/>
      <c r="BA26" s="137"/>
      <c r="BB26" s="137"/>
      <c r="BC26" s="137"/>
      <c r="BD26" s="137"/>
      <c r="BE26" s="137"/>
      <c r="BF26" s="137"/>
      <c r="BG26" s="137"/>
      <c r="BH26" s="137"/>
      <c r="BI26" s="137"/>
      <c r="BJ26" s="137"/>
      <c r="BK26" s="163"/>
      <c r="BL26" s="163"/>
      <c r="BM26" s="163"/>
      <c r="BN26" s="163"/>
      <c r="BO26" s="163"/>
      <c r="BP26" s="163"/>
      <c r="BQ26" s="163"/>
      <c r="BR26" s="163"/>
      <c r="BS26" s="163"/>
      <c r="BT26" s="163"/>
      <c r="BU26" s="163"/>
      <c r="BV26" s="163"/>
      <c r="BW26" s="163"/>
      <c r="BX26" s="163"/>
      <c r="BY26" s="163"/>
      <c r="BZ26" s="163"/>
      <c r="CA26" s="163"/>
      <c r="CB26" s="163"/>
      <c r="CC26" s="163"/>
      <c r="CD26" s="163"/>
      <c r="CE26" s="163"/>
      <c r="CF26" s="163"/>
      <c r="CG26" s="163"/>
      <c r="CH26" s="163"/>
      <c r="CI26" s="163"/>
      <c r="CJ26" s="163"/>
      <c r="CK26" s="163"/>
      <c r="CL26" s="163"/>
      <c r="CM26" s="163"/>
      <c r="CN26" s="163"/>
      <c r="CO26" s="163"/>
      <c r="CP26" s="163"/>
      <c r="CQ26" s="163"/>
      <c r="CR26" s="163"/>
      <c r="CS26" s="163"/>
      <c r="CT26" s="163"/>
      <c r="CU26" s="163"/>
      <c r="CV26" s="163"/>
      <c r="CW26" s="163"/>
      <c r="CX26" s="163"/>
      <c r="CY26" s="163"/>
      <c r="CZ26" s="163"/>
      <c r="DA26" s="163"/>
      <c r="DB26" s="163"/>
      <c r="DC26" s="163"/>
      <c r="DD26" s="163"/>
      <c r="DE26" s="163"/>
      <c r="DF26" s="163"/>
      <c r="DG26" s="163"/>
      <c r="DH26" s="163"/>
      <c r="DI26" s="163"/>
      <c r="DJ26" s="163"/>
      <c r="DK26" s="163"/>
      <c r="DL26" s="163"/>
      <c r="DM26" s="163"/>
      <c r="DN26" s="163"/>
      <c r="DO26" s="163"/>
      <c r="DP26" s="163"/>
      <c r="DQ26" s="163"/>
      <c r="DR26" s="163"/>
      <c r="DS26" s="163"/>
      <c r="DT26" s="163"/>
      <c r="DU26" s="163"/>
      <c r="DV26" s="163"/>
      <c r="DW26" s="163"/>
      <c r="DX26" s="163"/>
      <c r="DY26" s="163"/>
      <c r="DZ26" s="163"/>
      <c r="EA26" s="163"/>
      <c r="EB26" s="163"/>
      <c r="EC26" s="163"/>
      <c r="ED26" s="163"/>
      <c r="EE26" s="163"/>
      <c r="EF26" s="163"/>
      <c r="EG26" s="163"/>
      <c r="EH26" s="163"/>
      <c r="EI26" s="163"/>
      <c r="EJ26" s="163"/>
      <c r="EK26" s="163"/>
      <c r="EL26" s="163"/>
      <c r="EM26" s="163"/>
      <c r="EN26" s="163"/>
      <c r="EO26" s="163"/>
      <c r="EP26" s="163"/>
      <c r="EQ26" s="163"/>
      <c r="ER26" s="163"/>
      <c r="ES26" s="163"/>
      <c r="ET26" s="163"/>
      <c r="EU26" s="163"/>
      <c r="EV26" s="163"/>
      <c r="EW26" s="163"/>
      <c r="EX26" s="163"/>
      <c r="EY26" s="163"/>
      <c r="EZ26" s="163"/>
      <c r="FA26" s="163"/>
      <c r="FB26" s="163"/>
      <c r="FC26" s="163"/>
      <c r="FD26" s="163"/>
      <c r="FE26" s="163"/>
      <c r="FF26" s="163"/>
      <c r="FG26" s="163"/>
      <c r="FH26" s="163"/>
      <c r="FI26" s="163"/>
      <c r="FJ26" s="163"/>
      <c r="FK26" s="163"/>
      <c r="FL26" s="163"/>
      <c r="FM26" s="163"/>
      <c r="FN26" s="163"/>
      <c r="FO26" s="163"/>
      <c r="FP26" s="163"/>
      <c r="FQ26" s="163"/>
      <c r="FR26" s="163"/>
      <c r="FS26" s="163"/>
      <c r="FT26" s="163"/>
      <c r="FU26" s="163"/>
      <c r="FV26" s="163"/>
      <c r="FW26" s="163"/>
      <c r="FX26" s="163"/>
      <c r="FY26" s="163"/>
      <c r="FZ26" s="163"/>
      <c r="GA26" s="163"/>
      <c r="GB26" s="163"/>
      <c r="GC26" s="163"/>
      <c r="GD26" s="163"/>
      <c r="GE26" s="163"/>
      <c r="GF26" s="163"/>
      <c r="GG26" s="163"/>
      <c r="GH26" s="163"/>
      <c r="GI26" s="163"/>
      <c r="GJ26" s="163"/>
      <c r="GK26" s="163"/>
      <c r="GL26" s="163"/>
      <c r="GM26" s="163"/>
      <c r="GN26" s="163"/>
      <c r="GO26" s="163"/>
      <c r="GP26" s="163"/>
      <c r="GQ26" s="163"/>
      <c r="GR26" s="163"/>
      <c r="GS26" s="163"/>
      <c r="GT26" s="163"/>
      <c r="GU26" s="163"/>
      <c r="GV26" s="163"/>
      <c r="GW26" s="163"/>
      <c r="GX26" s="163"/>
      <c r="GY26" s="163"/>
    </row>
    <row r="27" spans="1:207" s="144" customFormat="1" ht="116.25" customHeight="1" x14ac:dyDescent="0.25">
      <c r="A27" s="163"/>
      <c r="B27" s="63" t="s">
        <v>365</v>
      </c>
      <c r="C27" s="70" t="s">
        <v>366</v>
      </c>
      <c r="D27" s="63" t="s">
        <v>367</v>
      </c>
      <c r="E27" s="70" t="s">
        <v>368</v>
      </c>
      <c r="F27" s="63" t="s">
        <v>369</v>
      </c>
      <c r="G27" s="63" t="s">
        <v>365</v>
      </c>
      <c r="H27" s="63" t="s">
        <v>370</v>
      </c>
      <c r="I27" s="63" t="s">
        <v>371</v>
      </c>
      <c r="J27" s="63" t="s">
        <v>372</v>
      </c>
      <c r="K27" s="63" t="s">
        <v>365</v>
      </c>
      <c r="L27" s="63" t="s">
        <v>365</v>
      </c>
      <c r="M27" s="63" t="s">
        <v>365</v>
      </c>
      <c r="N27" s="63" t="s">
        <v>365</v>
      </c>
      <c r="O27" s="70" t="s">
        <v>450</v>
      </c>
      <c r="P27" s="64">
        <v>14</v>
      </c>
      <c r="Q27" s="63" t="s">
        <v>451</v>
      </c>
      <c r="R27" s="63" t="s">
        <v>484</v>
      </c>
      <c r="S27" s="63" t="s">
        <v>376</v>
      </c>
      <c r="T27" s="63" t="s">
        <v>485</v>
      </c>
      <c r="U27" s="63" t="s">
        <v>454</v>
      </c>
      <c r="V27" s="63" t="s">
        <v>379</v>
      </c>
      <c r="W27" s="65">
        <v>44287</v>
      </c>
      <c r="X27" s="65">
        <v>44561</v>
      </c>
      <c r="Y27" s="66">
        <v>0</v>
      </c>
      <c r="Z27" s="67" t="s">
        <v>365</v>
      </c>
      <c r="AA27" s="325">
        <v>1</v>
      </c>
      <c r="AB27" s="67" t="s">
        <v>380</v>
      </c>
      <c r="AC27" s="66">
        <v>1</v>
      </c>
      <c r="AD27" s="67" t="s">
        <v>380</v>
      </c>
      <c r="AE27" s="66">
        <v>0.5</v>
      </c>
      <c r="AF27" s="67" t="s">
        <v>455</v>
      </c>
      <c r="AG27" s="68" t="s">
        <v>486</v>
      </c>
      <c r="AH27" s="122"/>
      <c r="AI27" s="231"/>
      <c r="AJ27" s="122"/>
      <c r="AK27" s="353">
        <v>1</v>
      </c>
      <c r="AL27" s="126">
        <f>+AK27/Tabla3[[#This Row],[II Trimestre ]]</f>
        <v>1</v>
      </c>
      <c r="AM27" s="88" t="s">
        <v>487</v>
      </c>
      <c r="AN27" s="88"/>
      <c r="AO27" s="88"/>
      <c r="AP27" s="88"/>
      <c r="AQ27" s="88"/>
      <c r="AR27" s="88"/>
      <c r="AS27" s="88"/>
      <c r="AT27" s="146"/>
      <c r="AU27" s="259">
        <f>+Tabla3[[#This Row],[I Trimestre ]]+Tabla3[[#This Row],[II Trimestre ]]+Tabla3[[#This Row],[III Trimestre ]]+Tabla3[[#This Row],[IV Trimestre ]]</f>
        <v>2.5</v>
      </c>
      <c r="AV27" s="259">
        <f t="shared" si="0"/>
        <v>1</v>
      </c>
      <c r="AW27" s="173">
        <f t="shared" si="1"/>
        <v>0.4</v>
      </c>
      <c r="AX27" s="260"/>
      <c r="AY27" s="137"/>
      <c r="AZ27" s="137"/>
      <c r="BA27" s="137"/>
      <c r="BB27" s="137"/>
      <c r="BC27" s="137"/>
      <c r="BD27" s="137"/>
      <c r="BE27" s="137"/>
      <c r="BF27" s="137"/>
      <c r="BG27" s="137"/>
      <c r="BH27" s="137"/>
      <c r="BI27" s="137"/>
      <c r="BJ27" s="137"/>
      <c r="BK27" s="163"/>
      <c r="BL27" s="163"/>
      <c r="BM27" s="163"/>
      <c r="BN27" s="163"/>
      <c r="BO27" s="163"/>
      <c r="BP27" s="163"/>
      <c r="BQ27" s="163"/>
      <c r="BR27" s="163"/>
      <c r="BS27" s="163"/>
      <c r="BT27" s="163"/>
      <c r="BU27" s="163"/>
      <c r="BV27" s="163"/>
      <c r="BW27" s="163"/>
      <c r="BX27" s="163"/>
      <c r="BY27" s="163"/>
      <c r="BZ27" s="163"/>
      <c r="CA27" s="163"/>
      <c r="CB27" s="163"/>
      <c r="CC27" s="163"/>
      <c r="CD27" s="163"/>
      <c r="CE27" s="163"/>
      <c r="CF27" s="163"/>
      <c r="CG27" s="163"/>
      <c r="CH27" s="163"/>
      <c r="CI27" s="163"/>
      <c r="CJ27" s="163"/>
      <c r="CK27" s="163"/>
      <c r="CL27" s="163"/>
      <c r="CM27" s="163"/>
      <c r="CN27" s="163"/>
      <c r="CO27" s="163"/>
      <c r="CP27" s="163"/>
      <c r="CQ27" s="163"/>
      <c r="CR27" s="163"/>
      <c r="CS27" s="163"/>
      <c r="CT27" s="163"/>
      <c r="CU27" s="163"/>
      <c r="CV27" s="163"/>
      <c r="CW27" s="163"/>
      <c r="CX27" s="163"/>
      <c r="CY27" s="163"/>
      <c r="CZ27" s="163"/>
      <c r="DA27" s="163"/>
      <c r="DB27" s="163"/>
      <c r="DC27" s="163"/>
      <c r="DD27" s="163"/>
      <c r="DE27" s="163"/>
      <c r="DF27" s="163"/>
      <c r="DG27" s="163"/>
      <c r="DH27" s="163"/>
      <c r="DI27" s="163"/>
      <c r="DJ27" s="163"/>
      <c r="DK27" s="163"/>
      <c r="DL27" s="163"/>
      <c r="DM27" s="163"/>
      <c r="DN27" s="163"/>
      <c r="DO27" s="163"/>
      <c r="DP27" s="163"/>
      <c r="DQ27" s="163"/>
      <c r="DR27" s="163"/>
      <c r="DS27" s="163"/>
      <c r="DT27" s="163"/>
      <c r="DU27" s="163"/>
      <c r="DV27" s="163"/>
      <c r="DW27" s="163"/>
      <c r="DX27" s="163"/>
      <c r="DY27" s="163"/>
      <c r="DZ27" s="163"/>
      <c r="EA27" s="163"/>
      <c r="EB27" s="163"/>
      <c r="EC27" s="163"/>
      <c r="ED27" s="163"/>
      <c r="EE27" s="163"/>
      <c r="EF27" s="163"/>
      <c r="EG27" s="163"/>
      <c r="EH27" s="163"/>
      <c r="EI27" s="163"/>
      <c r="EJ27" s="163"/>
      <c r="EK27" s="163"/>
      <c r="EL27" s="163"/>
      <c r="EM27" s="163"/>
      <c r="EN27" s="163"/>
      <c r="EO27" s="163"/>
      <c r="EP27" s="163"/>
      <c r="EQ27" s="163"/>
      <c r="ER27" s="163"/>
      <c r="ES27" s="163"/>
      <c r="ET27" s="163"/>
      <c r="EU27" s="163"/>
      <c r="EV27" s="163"/>
      <c r="EW27" s="163"/>
      <c r="EX27" s="163"/>
      <c r="EY27" s="163"/>
      <c r="EZ27" s="163"/>
      <c r="FA27" s="163"/>
      <c r="FB27" s="163"/>
      <c r="FC27" s="163"/>
      <c r="FD27" s="163"/>
      <c r="FE27" s="163"/>
      <c r="FF27" s="163"/>
      <c r="FG27" s="163"/>
      <c r="FH27" s="163"/>
      <c r="FI27" s="163"/>
      <c r="FJ27" s="163"/>
      <c r="FK27" s="163"/>
      <c r="FL27" s="163"/>
      <c r="FM27" s="163"/>
      <c r="FN27" s="163"/>
      <c r="FO27" s="163"/>
      <c r="FP27" s="163"/>
      <c r="FQ27" s="163"/>
      <c r="FR27" s="163"/>
      <c r="FS27" s="163"/>
      <c r="FT27" s="163"/>
      <c r="FU27" s="163"/>
      <c r="FV27" s="163"/>
      <c r="FW27" s="163"/>
      <c r="FX27" s="163"/>
      <c r="FY27" s="163"/>
      <c r="FZ27" s="163"/>
      <c r="GA27" s="163"/>
      <c r="GB27" s="163"/>
      <c r="GC27" s="163"/>
      <c r="GD27" s="163"/>
      <c r="GE27" s="163"/>
      <c r="GF27" s="163"/>
      <c r="GG27" s="163"/>
      <c r="GH27" s="163"/>
      <c r="GI27" s="163"/>
      <c r="GJ27" s="163"/>
      <c r="GK27" s="163"/>
      <c r="GL27" s="163"/>
      <c r="GM27" s="163"/>
      <c r="GN27" s="163"/>
      <c r="GO27" s="163"/>
      <c r="GP27" s="163"/>
      <c r="GQ27" s="163"/>
      <c r="GR27" s="163"/>
      <c r="GS27" s="163"/>
      <c r="GT27" s="163"/>
      <c r="GU27" s="163"/>
      <c r="GV27" s="163"/>
      <c r="GW27" s="163"/>
      <c r="GX27" s="163"/>
      <c r="GY27" s="163"/>
    </row>
    <row r="28" spans="1:207" s="144" customFormat="1" ht="116.25" customHeight="1" x14ac:dyDescent="0.2">
      <c r="A28" s="163"/>
      <c r="B28" s="63" t="s">
        <v>365</v>
      </c>
      <c r="C28" s="70" t="s">
        <v>366</v>
      </c>
      <c r="D28" s="63" t="s">
        <v>367</v>
      </c>
      <c r="E28" s="70" t="s">
        <v>368</v>
      </c>
      <c r="F28" s="63" t="s">
        <v>369</v>
      </c>
      <c r="G28" s="63" t="s">
        <v>365</v>
      </c>
      <c r="H28" s="63" t="s">
        <v>370</v>
      </c>
      <c r="I28" s="63" t="s">
        <v>371</v>
      </c>
      <c r="J28" s="63" t="s">
        <v>372</v>
      </c>
      <c r="K28" s="63" t="s">
        <v>365</v>
      </c>
      <c r="L28" s="63" t="s">
        <v>365</v>
      </c>
      <c r="M28" s="63" t="s">
        <v>365</v>
      </c>
      <c r="N28" s="63" t="s">
        <v>365</v>
      </c>
      <c r="O28" s="70" t="s">
        <v>450</v>
      </c>
      <c r="P28" s="64">
        <v>15</v>
      </c>
      <c r="Q28" s="63" t="s">
        <v>451</v>
      </c>
      <c r="R28" s="63" t="s">
        <v>488</v>
      </c>
      <c r="S28" s="63" t="s">
        <v>376</v>
      </c>
      <c r="T28" s="63" t="s">
        <v>489</v>
      </c>
      <c r="U28" s="63" t="s">
        <v>454</v>
      </c>
      <c r="V28" s="63" t="s">
        <v>379</v>
      </c>
      <c r="W28" s="92">
        <v>44287</v>
      </c>
      <c r="X28" s="92">
        <v>44561</v>
      </c>
      <c r="Y28" s="66">
        <v>0</v>
      </c>
      <c r="Z28" s="63" t="s">
        <v>365</v>
      </c>
      <c r="AA28" s="325">
        <v>1</v>
      </c>
      <c r="AB28" s="63" t="s">
        <v>380</v>
      </c>
      <c r="AC28" s="66">
        <v>1</v>
      </c>
      <c r="AD28" s="63" t="s">
        <v>380</v>
      </c>
      <c r="AE28" s="66">
        <v>0.5</v>
      </c>
      <c r="AF28" s="63" t="s">
        <v>455</v>
      </c>
      <c r="AG28" s="68" t="s">
        <v>490</v>
      </c>
      <c r="AH28" s="122"/>
      <c r="AI28" s="67"/>
      <c r="AJ28" s="122"/>
      <c r="AK28" s="353">
        <v>1</v>
      </c>
      <c r="AL28" s="126">
        <f>+AK28/Tabla3[[#This Row],[II Trimestre ]]</f>
        <v>1</v>
      </c>
      <c r="AM28" s="88" t="s">
        <v>491</v>
      </c>
      <c r="AN28" s="88"/>
      <c r="AO28" s="88"/>
      <c r="AP28" s="88"/>
      <c r="AQ28" s="88"/>
      <c r="AR28" s="88"/>
      <c r="AS28" s="88"/>
      <c r="AT28" s="139"/>
      <c r="AU28" s="259">
        <f>+Tabla3[[#This Row],[I Trimestre ]]+Tabla3[[#This Row],[II Trimestre ]]+Tabla3[[#This Row],[III Trimestre ]]+Tabla3[[#This Row],[IV Trimestre ]]</f>
        <v>2.5</v>
      </c>
      <c r="AV28" s="259">
        <f t="shared" si="0"/>
        <v>1</v>
      </c>
      <c r="AW28" s="173">
        <f t="shared" si="1"/>
        <v>0.4</v>
      </c>
      <c r="AX28" s="263"/>
      <c r="AY28" s="137"/>
      <c r="AZ28" s="137"/>
      <c r="BA28" s="137"/>
      <c r="BB28" s="137"/>
      <c r="BC28" s="137"/>
      <c r="BD28" s="137"/>
      <c r="BE28" s="137"/>
      <c r="BF28" s="137"/>
      <c r="BG28" s="137"/>
      <c r="BH28" s="137"/>
      <c r="BI28" s="137"/>
      <c r="BJ28" s="137"/>
      <c r="BK28" s="163"/>
      <c r="BL28" s="163"/>
      <c r="BM28" s="163"/>
      <c r="BN28" s="163"/>
      <c r="BO28" s="163"/>
      <c r="BP28" s="163"/>
      <c r="BQ28" s="163"/>
      <c r="BR28" s="163"/>
      <c r="BS28" s="163"/>
      <c r="BT28" s="163"/>
      <c r="BU28" s="163"/>
      <c r="BV28" s="163"/>
      <c r="BW28" s="163"/>
      <c r="BX28" s="163"/>
      <c r="BY28" s="163"/>
      <c r="BZ28" s="163"/>
      <c r="CA28" s="163"/>
      <c r="CB28" s="163"/>
      <c r="CC28" s="163"/>
      <c r="CD28" s="163"/>
      <c r="CE28" s="163"/>
      <c r="CF28" s="163"/>
      <c r="CG28" s="163"/>
      <c r="CH28" s="163"/>
      <c r="CI28" s="163"/>
      <c r="CJ28" s="163"/>
      <c r="CK28" s="163"/>
      <c r="CL28" s="163"/>
      <c r="CM28" s="163"/>
      <c r="CN28" s="163"/>
      <c r="CO28" s="163"/>
      <c r="CP28" s="163"/>
      <c r="CQ28" s="163"/>
      <c r="CR28" s="163"/>
      <c r="CS28" s="163"/>
      <c r="CT28" s="163"/>
      <c r="CU28" s="163"/>
      <c r="CV28" s="163"/>
      <c r="CW28" s="163"/>
      <c r="CX28" s="163"/>
      <c r="CY28" s="163"/>
      <c r="CZ28" s="163"/>
      <c r="DA28" s="163"/>
      <c r="DB28" s="163"/>
      <c r="DC28" s="163"/>
      <c r="DD28" s="163"/>
      <c r="DE28" s="163"/>
      <c r="DF28" s="163"/>
      <c r="DG28" s="163"/>
      <c r="DH28" s="163"/>
      <c r="DI28" s="163"/>
      <c r="DJ28" s="163"/>
      <c r="DK28" s="163"/>
      <c r="DL28" s="163"/>
      <c r="DM28" s="163"/>
      <c r="DN28" s="163"/>
      <c r="DO28" s="163"/>
      <c r="DP28" s="163"/>
      <c r="DQ28" s="163"/>
      <c r="DR28" s="163"/>
      <c r="DS28" s="163"/>
      <c r="DT28" s="163"/>
      <c r="DU28" s="163"/>
      <c r="DV28" s="163"/>
      <c r="DW28" s="163"/>
      <c r="DX28" s="163"/>
      <c r="DY28" s="163"/>
      <c r="DZ28" s="163"/>
      <c r="EA28" s="163"/>
      <c r="EB28" s="163"/>
      <c r="EC28" s="163"/>
      <c r="ED28" s="163"/>
      <c r="EE28" s="163"/>
      <c r="EF28" s="163"/>
      <c r="EG28" s="163"/>
      <c r="EH28" s="163"/>
      <c r="EI28" s="163"/>
      <c r="EJ28" s="163"/>
      <c r="EK28" s="163"/>
      <c r="EL28" s="163"/>
      <c r="EM28" s="163"/>
      <c r="EN28" s="163"/>
      <c r="EO28" s="163"/>
      <c r="EP28" s="163"/>
      <c r="EQ28" s="163"/>
      <c r="ER28" s="163"/>
      <c r="ES28" s="163"/>
      <c r="ET28" s="163"/>
      <c r="EU28" s="163"/>
      <c r="EV28" s="163"/>
      <c r="EW28" s="163"/>
      <c r="EX28" s="163"/>
      <c r="EY28" s="163"/>
      <c r="EZ28" s="163"/>
      <c r="FA28" s="163"/>
      <c r="FB28" s="163"/>
      <c r="FC28" s="163"/>
      <c r="FD28" s="163"/>
      <c r="FE28" s="163"/>
      <c r="FF28" s="163"/>
      <c r="FG28" s="163"/>
      <c r="FH28" s="163"/>
      <c r="FI28" s="163"/>
      <c r="FJ28" s="163"/>
      <c r="FK28" s="163"/>
      <c r="FL28" s="163"/>
      <c r="FM28" s="163"/>
      <c r="FN28" s="163"/>
      <c r="FO28" s="163"/>
      <c r="FP28" s="163"/>
      <c r="FQ28" s="163"/>
      <c r="FR28" s="163"/>
      <c r="FS28" s="163"/>
      <c r="FT28" s="163"/>
      <c r="FU28" s="163"/>
      <c r="FV28" s="163"/>
      <c r="FW28" s="163"/>
      <c r="FX28" s="163"/>
      <c r="FY28" s="163"/>
      <c r="FZ28" s="163"/>
      <c r="GA28" s="163"/>
      <c r="GB28" s="163"/>
      <c r="GC28" s="163"/>
      <c r="GD28" s="163"/>
      <c r="GE28" s="163"/>
      <c r="GF28" s="163"/>
      <c r="GG28" s="163"/>
      <c r="GH28" s="163"/>
      <c r="GI28" s="163"/>
      <c r="GJ28" s="163"/>
      <c r="GK28" s="163"/>
      <c r="GL28" s="163"/>
      <c r="GM28" s="163"/>
      <c r="GN28" s="163"/>
      <c r="GO28" s="163"/>
      <c r="GP28" s="163"/>
      <c r="GQ28" s="163"/>
      <c r="GR28" s="163"/>
      <c r="GS28" s="163"/>
      <c r="GT28" s="163"/>
      <c r="GU28" s="163"/>
      <c r="GV28" s="163"/>
      <c r="GW28" s="163"/>
      <c r="GX28" s="163"/>
      <c r="GY28" s="163"/>
    </row>
    <row r="29" spans="1:207" s="144" customFormat="1" ht="116.25" customHeight="1" x14ac:dyDescent="0.25">
      <c r="A29" s="163"/>
      <c r="B29" s="63" t="s">
        <v>365</v>
      </c>
      <c r="C29" s="70" t="s">
        <v>366</v>
      </c>
      <c r="D29" s="63" t="s">
        <v>367</v>
      </c>
      <c r="E29" s="70" t="s">
        <v>368</v>
      </c>
      <c r="F29" s="63" t="s">
        <v>369</v>
      </c>
      <c r="G29" s="63" t="s">
        <v>365</v>
      </c>
      <c r="H29" s="63" t="s">
        <v>370</v>
      </c>
      <c r="I29" s="63" t="s">
        <v>371</v>
      </c>
      <c r="J29" s="63" t="s">
        <v>372</v>
      </c>
      <c r="K29" s="63" t="s">
        <v>365</v>
      </c>
      <c r="L29" s="63" t="s">
        <v>365</v>
      </c>
      <c r="M29" s="63" t="s">
        <v>365</v>
      </c>
      <c r="N29" s="63" t="s">
        <v>365</v>
      </c>
      <c r="O29" s="70" t="s">
        <v>450</v>
      </c>
      <c r="P29" s="64">
        <v>16</v>
      </c>
      <c r="Q29" s="63" t="s">
        <v>451</v>
      </c>
      <c r="R29" s="63" t="s">
        <v>492</v>
      </c>
      <c r="S29" s="63" t="s">
        <v>376</v>
      </c>
      <c r="T29" s="63" t="s">
        <v>493</v>
      </c>
      <c r="U29" s="63" t="s">
        <v>454</v>
      </c>
      <c r="V29" s="63" t="s">
        <v>379</v>
      </c>
      <c r="W29" s="92">
        <v>44287</v>
      </c>
      <c r="X29" s="92">
        <v>44561</v>
      </c>
      <c r="Y29" s="66">
        <v>0</v>
      </c>
      <c r="Z29" s="63" t="s">
        <v>365</v>
      </c>
      <c r="AA29" s="325">
        <v>1</v>
      </c>
      <c r="AB29" s="94" t="s">
        <v>380</v>
      </c>
      <c r="AC29" s="66">
        <v>1</v>
      </c>
      <c r="AD29" s="94" t="s">
        <v>380</v>
      </c>
      <c r="AE29" s="66">
        <v>0.5</v>
      </c>
      <c r="AF29" s="94" t="s">
        <v>455</v>
      </c>
      <c r="AG29" s="68" t="s">
        <v>494</v>
      </c>
      <c r="AH29" s="122"/>
      <c r="AI29" s="67"/>
      <c r="AJ29" s="122"/>
      <c r="AK29" s="353">
        <v>1</v>
      </c>
      <c r="AL29" s="126">
        <f>+AK29/Tabla3[[#This Row],[II Trimestre ]]</f>
        <v>1</v>
      </c>
      <c r="AM29" s="88" t="s">
        <v>495</v>
      </c>
      <c r="AN29" s="88"/>
      <c r="AO29" s="88"/>
      <c r="AP29" s="88"/>
      <c r="AQ29" s="88"/>
      <c r="AR29" s="88"/>
      <c r="AS29" s="88"/>
      <c r="AT29" s="142"/>
      <c r="AU29" s="259">
        <f>+Tabla3[[#This Row],[I Trimestre ]]+Tabla3[[#This Row],[II Trimestre ]]+Tabla3[[#This Row],[III Trimestre ]]+Tabla3[[#This Row],[IV Trimestre ]]</f>
        <v>2.5</v>
      </c>
      <c r="AV29" s="259">
        <f t="shared" si="0"/>
        <v>1</v>
      </c>
      <c r="AW29" s="173">
        <f t="shared" si="1"/>
        <v>0.4</v>
      </c>
      <c r="AX29" s="264"/>
      <c r="AY29" s="137"/>
      <c r="AZ29" s="137"/>
      <c r="BA29" s="137"/>
      <c r="BB29" s="137"/>
      <c r="BC29" s="137"/>
      <c r="BD29" s="137"/>
      <c r="BE29" s="137"/>
      <c r="BF29" s="137"/>
      <c r="BG29" s="137"/>
      <c r="BH29" s="137"/>
      <c r="BI29" s="137"/>
      <c r="BJ29" s="137"/>
      <c r="BK29" s="163"/>
      <c r="BL29" s="163"/>
      <c r="BM29" s="163"/>
      <c r="BN29" s="163"/>
      <c r="BO29" s="163"/>
      <c r="BP29" s="163"/>
      <c r="BQ29" s="163"/>
      <c r="BR29" s="163"/>
      <c r="BS29" s="163"/>
      <c r="BT29" s="163"/>
      <c r="BU29" s="163"/>
      <c r="BV29" s="163"/>
      <c r="BW29" s="163"/>
      <c r="BX29" s="163"/>
      <c r="BY29" s="163"/>
      <c r="BZ29" s="163"/>
      <c r="CA29" s="163"/>
      <c r="CB29" s="163"/>
      <c r="CC29" s="163"/>
      <c r="CD29" s="163"/>
      <c r="CE29" s="163"/>
      <c r="CF29" s="163"/>
      <c r="CG29" s="163"/>
      <c r="CH29" s="163"/>
      <c r="CI29" s="163"/>
      <c r="CJ29" s="163"/>
      <c r="CK29" s="163"/>
      <c r="CL29" s="163"/>
      <c r="CM29" s="163"/>
      <c r="CN29" s="163"/>
      <c r="CO29" s="163"/>
      <c r="CP29" s="163"/>
      <c r="CQ29" s="163"/>
      <c r="CR29" s="163"/>
      <c r="CS29" s="163"/>
      <c r="CT29" s="163"/>
      <c r="CU29" s="163"/>
      <c r="CV29" s="163"/>
      <c r="CW29" s="163"/>
      <c r="CX29" s="163"/>
      <c r="CY29" s="163"/>
      <c r="CZ29" s="163"/>
      <c r="DA29" s="163"/>
      <c r="DB29" s="163"/>
      <c r="DC29" s="163"/>
      <c r="DD29" s="163"/>
      <c r="DE29" s="163"/>
      <c r="DF29" s="163"/>
      <c r="DG29" s="163"/>
      <c r="DH29" s="163"/>
      <c r="DI29" s="163"/>
      <c r="DJ29" s="163"/>
      <c r="DK29" s="163"/>
      <c r="DL29" s="163"/>
      <c r="DM29" s="163"/>
      <c r="DN29" s="163"/>
      <c r="DO29" s="163"/>
      <c r="DP29" s="163"/>
      <c r="DQ29" s="163"/>
      <c r="DR29" s="163"/>
      <c r="DS29" s="163"/>
      <c r="DT29" s="163"/>
      <c r="DU29" s="163"/>
      <c r="DV29" s="163"/>
      <c r="DW29" s="163"/>
      <c r="DX29" s="163"/>
      <c r="DY29" s="163"/>
      <c r="DZ29" s="163"/>
      <c r="EA29" s="163"/>
      <c r="EB29" s="163"/>
      <c r="EC29" s="163"/>
      <c r="ED29" s="163"/>
      <c r="EE29" s="163"/>
      <c r="EF29" s="163"/>
      <c r="EG29" s="163"/>
      <c r="EH29" s="163"/>
      <c r="EI29" s="163"/>
      <c r="EJ29" s="163"/>
      <c r="EK29" s="163"/>
      <c r="EL29" s="163"/>
      <c r="EM29" s="163"/>
      <c r="EN29" s="163"/>
      <c r="EO29" s="163"/>
      <c r="EP29" s="163"/>
      <c r="EQ29" s="163"/>
      <c r="ER29" s="163"/>
      <c r="ES29" s="163"/>
      <c r="ET29" s="163"/>
      <c r="EU29" s="163"/>
      <c r="EV29" s="163"/>
      <c r="EW29" s="163"/>
      <c r="EX29" s="163"/>
      <c r="EY29" s="163"/>
      <c r="EZ29" s="163"/>
      <c r="FA29" s="163"/>
      <c r="FB29" s="163"/>
      <c r="FC29" s="163"/>
      <c r="FD29" s="163"/>
      <c r="FE29" s="163"/>
      <c r="FF29" s="163"/>
      <c r="FG29" s="163"/>
      <c r="FH29" s="163"/>
      <c r="FI29" s="163"/>
      <c r="FJ29" s="163"/>
      <c r="FK29" s="163"/>
      <c r="FL29" s="163"/>
      <c r="FM29" s="163"/>
      <c r="FN29" s="163"/>
      <c r="FO29" s="163"/>
      <c r="FP29" s="163"/>
      <c r="FQ29" s="163"/>
      <c r="FR29" s="163"/>
      <c r="FS29" s="163"/>
      <c r="FT29" s="163"/>
      <c r="FU29" s="163"/>
      <c r="FV29" s="163"/>
      <c r="FW29" s="163"/>
      <c r="FX29" s="163"/>
      <c r="FY29" s="163"/>
      <c r="FZ29" s="163"/>
      <c r="GA29" s="163"/>
      <c r="GB29" s="163"/>
      <c r="GC29" s="163"/>
      <c r="GD29" s="163"/>
      <c r="GE29" s="163"/>
      <c r="GF29" s="163"/>
      <c r="GG29" s="163"/>
      <c r="GH29" s="163"/>
      <c r="GI29" s="163"/>
      <c r="GJ29" s="163"/>
      <c r="GK29" s="163"/>
      <c r="GL29" s="163"/>
      <c r="GM29" s="163"/>
      <c r="GN29" s="163"/>
      <c r="GO29" s="163"/>
      <c r="GP29" s="163"/>
      <c r="GQ29" s="163"/>
      <c r="GR29" s="163"/>
      <c r="GS29" s="163"/>
      <c r="GT29" s="163"/>
      <c r="GU29" s="163"/>
      <c r="GV29" s="163"/>
      <c r="GW29" s="163"/>
      <c r="GX29" s="163"/>
      <c r="GY29" s="163"/>
    </row>
    <row r="30" spans="1:207" s="144" customFormat="1" ht="116.25" customHeight="1" x14ac:dyDescent="0.2">
      <c r="A30" s="163"/>
      <c r="B30" s="63" t="s">
        <v>365</v>
      </c>
      <c r="C30" s="70" t="s">
        <v>366</v>
      </c>
      <c r="D30" s="63" t="s">
        <v>367</v>
      </c>
      <c r="E30" s="70" t="s">
        <v>368</v>
      </c>
      <c r="F30" s="63" t="s">
        <v>369</v>
      </c>
      <c r="G30" s="95" t="s">
        <v>365</v>
      </c>
      <c r="H30" s="63" t="s">
        <v>370</v>
      </c>
      <c r="I30" s="63" t="s">
        <v>371</v>
      </c>
      <c r="J30" s="63" t="s">
        <v>372</v>
      </c>
      <c r="K30" s="63" t="s">
        <v>365</v>
      </c>
      <c r="L30" s="63" t="s">
        <v>365</v>
      </c>
      <c r="M30" s="63" t="s">
        <v>365</v>
      </c>
      <c r="N30" s="63" t="s">
        <v>365</v>
      </c>
      <c r="O30" s="70" t="s">
        <v>450</v>
      </c>
      <c r="P30" s="64">
        <v>17</v>
      </c>
      <c r="Q30" s="63" t="s">
        <v>451</v>
      </c>
      <c r="R30" s="63" t="s">
        <v>496</v>
      </c>
      <c r="S30" s="63" t="s">
        <v>376</v>
      </c>
      <c r="T30" s="63" t="s">
        <v>497</v>
      </c>
      <c r="U30" s="63" t="s">
        <v>454</v>
      </c>
      <c r="V30" s="95" t="s">
        <v>379</v>
      </c>
      <c r="W30" s="65">
        <v>44287</v>
      </c>
      <c r="X30" s="65">
        <v>44561</v>
      </c>
      <c r="Y30" s="66">
        <v>0</v>
      </c>
      <c r="Z30" s="63" t="s">
        <v>365</v>
      </c>
      <c r="AA30" s="325">
        <v>1</v>
      </c>
      <c r="AB30" s="63" t="s">
        <v>380</v>
      </c>
      <c r="AC30" s="66">
        <v>1</v>
      </c>
      <c r="AD30" s="63" t="s">
        <v>380</v>
      </c>
      <c r="AE30" s="66">
        <v>0.5</v>
      </c>
      <c r="AF30" s="63" t="s">
        <v>455</v>
      </c>
      <c r="AG30" s="68" t="s">
        <v>498</v>
      </c>
      <c r="AH30" s="126"/>
      <c r="AI30" s="67"/>
      <c r="AJ30" s="122"/>
      <c r="AK30" s="353">
        <v>1</v>
      </c>
      <c r="AL30" s="126">
        <f>+AK30/Tabla3[[#This Row],[II Trimestre ]]</f>
        <v>1</v>
      </c>
      <c r="AM30" s="88" t="s">
        <v>499</v>
      </c>
      <c r="AN30" s="88"/>
      <c r="AO30" s="88"/>
      <c r="AP30" s="89"/>
      <c r="AQ30" s="88"/>
      <c r="AR30" s="88"/>
      <c r="AS30" s="89"/>
      <c r="AT30" s="139"/>
      <c r="AU30" s="259">
        <f>+Tabla3[[#This Row],[I Trimestre ]]+Tabla3[[#This Row],[II Trimestre ]]+Tabla3[[#This Row],[III Trimestre ]]+Tabla3[[#This Row],[IV Trimestre ]]</f>
        <v>2.5</v>
      </c>
      <c r="AV30" s="259">
        <f t="shared" si="0"/>
        <v>1</v>
      </c>
      <c r="AW30" s="173">
        <f t="shared" si="1"/>
        <v>0.4</v>
      </c>
      <c r="AX30" s="264"/>
      <c r="AY30" s="137"/>
      <c r="AZ30" s="137"/>
      <c r="BA30" s="137"/>
      <c r="BB30" s="137"/>
      <c r="BC30" s="137"/>
      <c r="BD30" s="137"/>
      <c r="BE30" s="137"/>
      <c r="BF30" s="137"/>
      <c r="BG30" s="137"/>
      <c r="BH30" s="137"/>
      <c r="BI30" s="137"/>
      <c r="BJ30" s="137"/>
      <c r="BK30" s="163"/>
      <c r="BL30" s="163"/>
      <c r="BM30" s="163"/>
      <c r="BN30" s="163"/>
      <c r="BO30" s="163"/>
      <c r="BP30" s="163"/>
      <c r="BQ30" s="163"/>
      <c r="BR30" s="163"/>
      <c r="BS30" s="163"/>
      <c r="BT30" s="163"/>
      <c r="BU30" s="163"/>
      <c r="BV30" s="163"/>
      <c r="BW30" s="163"/>
      <c r="BX30" s="163"/>
      <c r="BY30" s="163"/>
      <c r="BZ30" s="163"/>
      <c r="CA30" s="163"/>
      <c r="CB30" s="163"/>
      <c r="CC30" s="163"/>
      <c r="CD30" s="163"/>
      <c r="CE30" s="163"/>
      <c r="CF30" s="163"/>
      <c r="CG30" s="163"/>
      <c r="CH30" s="163"/>
      <c r="CI30" s="163"/>
      <c r="CJ30" s="163"/>
      <c r="CK30" s="163"/>
      <c r="CL30" s="163"/>
      <c r="CM30" s="163"/>
      <c r="CN30" s="163"/>
      <c r="CO30" s="163"/>
      <c r="CP30" s="163"/>
      <c r="CQ30" s="163"/>
      <c r="CR30" s="163"/>
      <c r="CS30" s="163"/>
      <c r="CT30" s="163"/>
      <c r="CU30" s="163"/>
      <c r="CV30" s="163"/>
      <c r="CW30" s="163"/>
      <c r="CX30" s="163"/>
      <c r="CY30" s="163"/>
      <c r="CZ30" s="163"/>
      <c r="DA30" s="163"/>
      <c r="DB30" s="163"/>
      <c r="DC30" s="163"/>
      <c r="DD30" s="163"/>
      <c r="DE30" s="163"/>
      <c r="DF30" s="163"/>
      <c r="DG30" s="163"/>
      <c r="DH30" s="163"/>
      <c r="DI30" s="163"/>
      <c r="DJ30" s="163"/>
      <c r="DK30" s="163"/>
      <c r="DL30" s="163"/>
      <c r="DM30" s="163"/>
      <c r="DN30" s="163"/>
      <c r="DO30" s="163"/>
      <c r="DP30" s="163"/>
      <c r="DQ30" s="163"/>
      <c r="DR30" s="163"/>
      <c r="DS30" s="163"/>
      <c r="DT30" s="163"/>
      <c r="DU30" s="163"/>
      <c r="DV30" s="163"/>
      <c r="DW30" s="163"/>
      <c r="DX30" s="163"/>
      <c r="DY30" s="163"/>
      <c r="DZ30" s="163"/>
      <c r="EA30" s="163"/>
      <c r="EB30" s="163"/>
      <c r="EC30" s="163"/>
      <c r="ED30" s="163"/>
      <c r="EE30" s="163"/>
      <c r="EF30" s="163"/>
      <c r="EG30" s="163"/>
      <c r="EH30" s="163"/>
      <c r="EI30" s="163"/>
      <c r="EJ30" s="163"/>
      <c r="EK30" s="163"/>
      <c r="EL30" s="163"/>
      <c r="EM30" s="163"/>
      <c r="EN30" s="163"/>
      <c r="EO30" s="163"/>
      <c r="EP30" s="163"/>
      <c r="EQ30" s="163"/>
      <c r="ER30" s="163"/>
      <c r="ES30" s="163"/>
      <c r="ET30" s="163"/>
      <c r="EU30" s="163"/>
      <c r="EV30" s="163"/>
      <c r="EW30" s="163"/>
      <c r="EX30" s="163"/>
      <c r="EY30" s="163"/>
      <c r="EZ30" s="163"/>
      <c r="FA30" s="163"/>
      <c r="FB30" s="163"/>
      <c r="FC30" s="163"/>
      <c r="FD30" s="163"/>
      <c r="FE30" s="163"/>
      <c r="FF30" s="163"/>
      <c r="FG30" s="163"/>
      <c r="FH30" s="163"/>
      <c r="FI30" s="163"/>
      <c r="FJ30" s="163"/>
      <c r="FK30" s="163"/>
      <c r="FL30" s="163"/>
      <c r="FM30" s="163"/>
      <c r="FN30" s="163"/>
      <c r="FO30" s="163"/>
      <c r="FP30" s="163"/>
      <c r="FQ30" s="163"/>
      <c r="FR30" s="163"/>
      <c r="FS30" s="163"/>
      <c r="FT30" s="163"/>
      <c r="FU30" s="163"/>
      <c r="FV30" s="163"/>
      <c r="FW30" s="163"/>
      <c r="FX30" s="163"/>
      <c r="FY30" s="163"/>
      <c r="FZ30" s="163"/>
      <c r="GA30" s="163"/>
      <c r="GB30" s="163"/>
      <c r="GC30" s="163"/>
      <c r="GD30" s="163"/>
      <c r="GE30" s="163"/>
      <c r="GF30" s="163"/>
      <c r="GG30" s="163"/>
      <c r="GH30" s="163"/>
      <c r="GI30" s="163"/>
      <c r="GJ30" s="163"/>
      <c r="GK30" s="163"/>
      <c r="GL30" s="163"/>
      <c r="GM30" s="163"/>
      <c r="GN30" s="163"/>
      <c r="GO30" s="163"/>
      <c r="GP30" s="163"/>
      <c r="GQ30" s="163"/>
      <c r="GR30" s="163"/>
      <c r="GS30" s="163"/>
      <c r="GT30" s="163"/>
      <c r="GU30" s="163"/>
      <c r="GV30" s="163"/>
      <c r="GW30" s="163"/>
      <c r="GX30" s="163"/>
      <c r="GY30" s="163"/>
    </row>
    <row r="31" spans="1:207" s="144" customFormat="1" ht="116.25" customHeight="1" x14ac:dyDescent="0.25">
      <c r="A31" s="163"/>
      <c r="B31" s="63" t="s">
        <v>365</v>
      </c>
      <c r="C31" s="70" t="s">
        <v>366</v>
      </c>
      <c r="D31" s="63" t="s">
        <v>367</v>
      </c>
      <c r="E31" s="70" t="s">
        <v>368</v>
      </c>
      <c r="F31" s="63" t="s">
        <v>369</v>
      </c>
      <c r="G31" s="95" t="s">
        <v>365</v>
      </c>
      <c r="H31" s="95" t="s">
        <v>370</v>
      </c>
      <c r="I31" s="95" t="s">
        <v>371</v>
      </c>
      <c r="J31" s="95" t="s">
        <v>372</v>
      </c>
      <c r="K31" s="95" t="s">
        <v>365</v>
      </c>
      <c r="L31" s="95" t="s">
        <v>365</v>
      </c>
      <c r="M31" s="95" t="s">
        <v>365</v>
      </c>
      <c r="N31" s="95" t="s">
        <v>365</v>
      </c>
      <c r="O31" s="96" t="s">
        <v>450</v>
      </c>
      <c r="P31" s="64">
        <v>18</v>
      </c>
      <c r="Q31" s="95" t="s">
        <v>451</v>
      </c>
      <c r="R31" s="95" t="s">
        <v>500</v>
      </c>
      <c r="S31" s="95" t="s">
        <v>376</v>
      </c>
      <c r="T31" s="95" t="s">
        <v>501</v>
      </c>
      <c r="U31" s="95" t="s">
        <v>454</v>
      </c>
      <c r="V31" s="95" t="s">
        <v>379</v>
      </c>
      <c r="W31" s="97">
        <v>44287</v>
      </c>
      <c r="X31" s="97">
        <v>44561</v>
      </c>
      <c r="Y31" s="66">
        <v>0</v>
      </c>
      <c r="Z31" s="95" t="s">
        <v>365</v>
      </c>
      <c r="AA31" s="325">
        <v>1</v>
      </c>
      <c r="AB31" s="95" t="s">
        <v>380</v>
      </c>
      <c r="AC31" s="66">
        <v>1</v>
      </c>
      <c r="AD31" s="95" t="s">
        <v>380</v>
      </c>
      <c r="AE31" s="66">
        <v>0.5</v>
      </c>
      <c r="AF31" s="95" t="s">
        <v>455</v>
      </c>
      <c r="AG31" s="96" t="s">
        <v>502</v>
      </c>
      <c r="AH31" s="229"/>
      <c r="AI31" s="232"/>
      <c r="AJ31" s="229"/>
      <c r="AK31" s="351">
        <v>1</v>
      </c>
      <c r="AL31" s="126">
        <f>+AK31/Tabla3[[#This Row],[II Trimestre ]]</f>
        <v>1</v>
      </c>
      <c r="AM31" s="90" t="s">
        <v>503</v>
      </c>
      <c r="AN31" s="90"/>
      <c r="AO31" s="90"/>
      <c r="AP31" s="90"/>
      <c r="AQ31" s="90"/>
      <c r="AR31" s="90"/>
      <c r="AS31" s="90"/>
      <c r="AT31" s="146"/>
      <c r="AU31" s="259">
        <f>+Tabla3[[#This Row],[I Trimestre ]]+Tabla3[[#This Row],[II Trimestre ]]+Tabla3[[#This Row],[III Trimestre ]]+Tabla3[[#This Row],[IV Trimestre ]]</f>
        <v>2.5</v>
      </c>
      <c r="AV31" s="259">
        <f t="shared" si="0"/>
        <v>1</v>
      </c>
      <c r="AW31" s="173">
        <f t="shared" si="1"/>
        <v>0.4</v>
      </c>
      <c r="AX31" s="242"/>
      <c r="AY31" s="137"/>
      <c r="AZ31" s="137"/>
      <c r="BA31" s="137"/>
      <c r="BB31" s="137"/>
      <c r="BC31" s="137"/>
      <c r="BD31" s="137"/>
      <c r="BE31" s="137"/>
      <c r="BF31" s="137"/>
      <c r="BG31" s="137"/>
      <c r="BH31" s="137"/>
      <c r="BI31" s="137"/>
      <c r="BJ31" s="137"/>
      <c r="BK31" s="163"/>
      <c r="BL31" s="163"/>
      <c r="BM31" s="163"/>
      <c r="BN31" s="163"/>
      <c r="BO31" s="163"/>
      <c r="BP31" s="163"/>
      <c r="BQ31" s="163"/>
      <c r="BR31" s="163"/>
      <c r="BS31" s="163"/>
      <c r="BT31" s="163"/>
      <c r="BU31" s="163"/>
      <c r="BV31" s="163"/>
      <c r="BW31" s="163"/>
      <c r="BX31" s="163"/>
      <c r="BY31" s="163"/>
      <c r="BZ31" s="163"/>
      <c r="CA31" s="163"/>
      <c r="CB31" s="163"/>
      <c r="CC31" s="163"/>
      <c r="CD31" s="163"/>
      <c r="CE31" s="163"/>
      <c r="CF31" s="163"/>
      <c r="CG31" s="163"/>
      <c r="CH31" s="163"/>
      <c r="CI31" s="163"/>
      <c r="CJ31" s="163"/>
      <c r="CK31" s="163"/>
      <c r="CL31" s="163"/>
      <c r="CM31" s="163"/>
      <c r="CN31" s="163"/>
      <c r="CO31" s="163"/>
      <c r="CP31" s="163"/>
      <c r="CQ31" s="163"/>
      <c r="CR31" s="163"/>
      <c r="CS31" s="163"/>
      <c r="CT31" s="163"/>
      <c r="CU31" s="163"/>
      <c r="CV31" s="163"/>
      <c r="CW31" s="163"/>
      <c r="CX31" s="163"/>
      <c r="CY31" s="163"/>
      <c r="CZ31" s="163"/>
      <c r="DA31" s="163"/>
      <c r="DB31" s="163"/>
      <c r="DC31" s="163"/>
      <c r="DD31" s="163"/>
      <c r="DE31" s="163"/>
      <c r="DF31" s="163"/>
      <c r="DG31" s="163"/>
      <c r="DH31" s="163"/>
      <c r="DI31" s="163"/>
      <c r="DJ31" s="163"/>
      <c r="DK31" s="163"/>
      <c r="DL31" s="163"/>
      <c r="DM31" s="163"/>
      <c r="DN31" s="163"/>
      <c r="DO31" s="163"/>
      <c r="DP31" s="163"/>
      <c r="DQ31" s="163"/>
      <c r="DR31" s="163"/>
      <c r="DS31" s="163"/>
      <c r="DT31" s="163"/>
      <c r="DU31" s="163"/>
      <c r="DV31" s="163"/>
      <c r="DW31" s="163"/>
      <c r="DX31" s="163"/>
      <c r="DY31" s="163"/>
      <c r="DZ31" s="163"/>
      <c r="EA31" s="163"/>
      <c r="EB31" s="163"/>
      <c r="EC31" s="163"/>
      <c r="ED31" s="163"/>
      <c r="EE31" s="163"/>
      <c r="EF31" s="163"/>
      <c r="EG31" s="163"/>
      <c r="EH31" s="163"/>
      <c r="EI31" s="163"/>
      <c r="EJ31" s="163"/>
      <c r="EK31" s="163"/>
      <c r="EL31" s="163"/>
      <c r="EM31" s="163"/>
      <c r="EN31" s="163"/>
      <c r="EO31" s="163"/>
      <c r="EP31" s="163"/>
      <c r="EQ31" s="163"/>
      <c r="ER31" s="163"/>
      <c r="ES31" s="163"/>
      <c r="ET31" s="163"/>
      <c r="EU31" s="163"/>
      <c r="EV31" s="163"/>
      <c r="EW31" s="163"/>
      <c r="EX31" s="163"/>
      <c r="EY31" s="163"/>
      <c r="EZ31" s="163"/>
      <c r="FA31" s="163"/>
      <c r="FB31" s="163"/>
      <c r="FC31" s="163"/>
      <c r="FD31" s="163"/>
      <c r="FE31" s="163"/>
      <c r="FF31" s="163"/>
      <c r="FG31" s="163"/>
      <c r="FH31" s="163"/>
      <c r="FI31" s="163"/>
      <c r="FJ31" s="163"/>
      <c r="FK31" s="163"/>
      <c r="FL31" s="163"/>
      <c r="FM31" s="163"/>
      <c r="FN31" s="163"/>
      <c r="FO31" s="163"/>
      <c r="FP31" s="163"/>
      <c r="FQ31" s="163"/>
      <c r="FR31" s="163"/>
      <c r="FS31" s="163"/>
      <c r="FT31" s="163"/>
      <c r="FU31" s="163"/>
      <c r="FV31" s="163"/>
      <c r="FW31" s="163"/>
      <c r="FX31" s="163"/>
      <c r="FY31" s="163"/>
      <c r="FZ31" s="163"/>
      <c r="GA31" s="163"/>
      <c r="GB31" s="163"/>
      <c r="GC31" s="163"/>
      <c r="GD31" s="163"/>
      <c r="GE31" s="163"/>
      <c r="GF31" s="163"/>
      <c r="GG31" s="163"/>
      <c r="GH31" s="163"/>
      <c r="GI31" s="163"/>
      <c r="GJ31" s="163"/>
      <c r="GK31" s="163"/>
      <c r="GL31" s="163"/>
      <c r="GM31" s="163"/>
      <c r="GN31" s="163"/>
      <c r="GO31" s="163"/>
      <c r="GP31" s="163"/>
      <c r="GQ31" s="163"/>
      <c r="GR31" s="163"/>
      <c r="GS31" s="163"/>
      <c r="GT31" s="163"/>
      <c r="GU31" s="163"/>
      <c r="GV31" s="163"/>
      <c r="GW31" s="163"/>
      <c r="GX31" s="163"/>
      <c r="GY31" s="163"/>
    </row>
    <row r="32" spans="1:207" s="144" customFormat="1" ht="116.25" customHeight="1" x14ac:dyDescent="0.25">
      <c r="A32" s="163"/>
      <c r="B32" s="98" t="s">
        <v>365</v>
      </c>
      <c r="C32" s="70" t="s">
        <v>366</v>
      </c>
      <c r="D32" s="63" t="s">
        <v>367</v>
      </c>
      <c r="E32" s="70" t="s">
        <v>368</v>
      </c>
      <c r="F32" s="63" t="s">
        <v>369</v>
      </c>
      <c r="G32" s="99" t="s">
        <v>365</v>
      </c>
      <c r="H32" s="99" t="s">
        <v>370</v>
      </c>
      <c r="I32" s="99" t="s">
        <v>371</v>
      </c>
      <c r="J32" s="99" t="s">
        <v>372</v>
      </c>
      <c r="K32" s="99" t="s">
        <v>365</v>
      </c>
      <c r="L32" s="99" t="s">
        <v>365</v>
      </c>
      <c r="M32" s="99" t="s">
        <v>365</v>
      </c>
      <c r="N32" s="99" t="s">
        <v>365</v>
      </c>
      <c r="O32" s="100" t="s">
        <v>450</v>
      </c>
      <c r="P32" s="64">
        <v>19</v>
      </c>
      <c r="Q32" s="99" t="s">
        <v>451</v>
      </c>
      <c r="R32" s="99" t="s">
        <v>504</v>
      </c>
      <c r="S32" s="99" t="s">
        <v>376</v>
      </c>
      <c r="T32" s="95" t="s">
        <v>505</v>
      </c>
      <c r="U32" s="99" t="s">
        <v>454</v>
      </c>
      <c r="V32" s="99" t="s">
        <v>379</v>
      </c>
      <c r="W32" s="97">
        <v>44287</v>
      </c>
      <c r="X32" s="97">
        <v>44561</v>
      </c>
      <c r="Y32" s="66">
        <v>0</v>
      </c>
      <c r="Z32" s="99" t="s">
        <v>365</v>
      </c>
      <c r="AA32" s="325">
        <v>1</v>
      </c>
      <c r="AB32" s="99" t="s">
        <v>380</v>
      </c>
      <c r="AC32" s="66">
        <v>1</v>
      </c>
      <c r="AD32" s="99" t="s">
        <v>380</v>
      </c>
      <c r="AE32" s="66">
        <v>0.5</v>
      </c>
      <c r="AF32" s="99" t="s">
        <v>455</v>
      </c>
      <c r="AG32" s="96" t="s">
        <v>506</v>
      </c>
      <c r="AH32" s="230"/>
      <c r="AI32" s="233"/>
      <c r="AJ32" s="230"/>
      <c r="AK32" s="352">
        <v>1</v>
      </c>
      <c r="AL32" s="126">
        <f>+AK32/Tabla3[[#This Row],[II Trimestre ]]</f>
        <v>1</v>
      </c>
      <c r="AM32" s="184" t="s">
        <v>507</v>
      </c>
      <c r="AN32" s="184"/>
      <c r="AO32" s="184"/>
      <c r="AP32" s="184"/>
      <c r="AQ32" s="184"/>
      <c r="AR32" s="184"/>
      <c r="AS32" s="184"/>
      <c r="AT32" s="146"/>
      <c r="AU32" s="259">
        <f>+Tabla3[[#This Row],[I Trimestre ]]+Tabla3[[#This Row],[II Trimestre ]]+Tabla3[[#This Row],[III Trimestre ]]+Tabla3[[#This Row],[IV Trimestre ]]</f>
        <v>2.5</v>
      </c>
      <c r="AV32" s="259">
        <f t="shared" si="0"/>
        <v>1</v>
      </c>
      <c r="AW32" s="173">
        <f t="shared" si="1"/>
        <v>0.4</v>
      </c>
      <c r="AX32" s="243"/>
      <c r="AY32" s="137"/>
      <c r="AZ32" s="137"/>
      <c r="BA32" s="137"/>
      <c r="BB32" s="137"/>
      <c r="BC32" s="137"/>
      <c r="BD32" s="137"/>
      <c r="BE32" s="137"/>
      <c r="BF32" s="137"/>
      <c r="BG32" s="137"/>
      <c r="BH32" s="137"/>
      <c r="BI32" s="137"/>
      <c r="BJ32" s="137"/>
      <c r="BK32" s="163"/>
      <c r="BL32" s="163"/>
      <c r="BM32" s="163"/>
      <c r="BN32" s="163"/>
      <c r="BO32" s="163"/>
      <c r="BP32" s="163"/>
      <c r="BQ32" s="163"/>
      <c r="BR32" s="163"/>
      <c r="BS32" s="163"/>
      <c r="BT32" s="163"/>
      <c r="BU32" s="163"/>
      <c r="BV32" s="163"/>
      <c r="BW32" s="163"/>
      <c r="BX32" s="163"/>
      <c r="BY32" s="163"/>
      <c r="BZ32" s="163"/>
      <c r="CA32" s="163"/>
      <c r="CB32" s="163"/>
      <c r="CC32" s="163"/>
      <c r="CD32" s="163"/>
      <c r="CE32" s="163"/>
      <c r="CF32" s="163"/>
      <c r="CG32" s="163"/>
      <c r="CH32" s="163"/>
      <c r="CI32" s="163"/>
      <c r="CJ32" s="163"/>
      <c r="CK32" s="163"/>
      <c r="CL32" s="163"/>
      <c r="CM32" s="163"/>
      <c r="CN32" s="163"/>
      <c r="CO32" s="163"/>
      <c r="CP32" s="163"/>
      <c r="CQ32" s="163"/>
      <c r="CR32" s="163"/>
      <c r="CS32" s="163"/>
      <c r="CT32" s="163"/>
      <c r="CU32" s="163"/>
      <c r="CV32" s="163"/>
      <c r="CW32" s="163"/>
      <c r="CX32" s="163"/>
      <c r="CY32" s="163"/>
      <c r="CZ32" s="163"/>
      <c r="DA32" s="163"/>
      <c r="DB32" s="163"/>
      <c r="DC32" s="163"/>
      <c r="DD32" s="163"/>
      <c r="DE32" s="163"/>
      <c r="DF32" s="163"/>
      <c r="DG32" s="163"/>
      <c r="DH32" s="163"/>
      <c r="DI32" s="163"/>
      <c r="DJ32" s="163"/>
      <c r="DK32" s="163"/>
      <c r="DL32" s="163"/>
      <c r="DM32" s="163"/>
      <c r="DN32" s="163"/>
      <c r="DO32" s="163"/>
      <c r="DP32" s="163"/>
      <c r="DQ32" s="163"/>
      <c r="DR32" s="163"/>
      <c r="DS32" s="163"/>
      <c r="DT32" s="163"/>
      <c r="DU32" s="163"/>
      <c r="DV32" s="163"/>
      <c r="DW32" s="163"/>
      <c r="DX32" s="163"/>
      <c r="DY32" s="163"/>
      <c r="DZ32" s="163"/>
      <c r="EA32" s="163"/>
      <c r="EB32" s="163"/>
      <c r="EC32" s="163"/>
      <c r="ED32" s="163"/>
      <c r="EE32" s="163"/>
      <c r="EF32" s="163"/>
      <c r="EG32" s="163"/>
      <c r="EH32" s="163"/>
      <c r="EI32" s="163"/>
      <c r="EJ32" s="163"/>
      <c r="EK32" s="163"/>
      <c r="EL32" s="163"/>
      <c r="EM32" s="163"/>
      <c r="EN32" s="163"/>
      <c r="EO32" s="163"/>
      <c r="EP32" s="163"/>
      <c r="EQ32" s="163"/>
      <c r="ER32" s="163"/>
      <c r="ES32" s="163"/>
      <c r="ET32" s="163"/>
      <c r="EU32" s="163"/>
      <c r="EV32" s="163"/>
      <c r="EW32" s="163"/>
      <c r="EX32" s="163"/>
      <c r="EY32" s="163"/>
      <c r="EZ32" s="163"/>
      <c r="FA32" s="163"/>
      <c r="FB32" s="163"/>
      <c r="FC32" s="163"/>
      <c r="FD32" s="163"/>
      <c r="FE32" s="163"/>
      <c r="FF32" s="163"/>
      <c r="FG32" s="163"/>
      <c r="FH32" s="163"/>
      <c r="FI32" s="163"/>
      <c r="FJ32" s="163"/>
      <c r="FK32" s="163"/>
      <c r="FL32" s="163"/>
      <c r="FM32" s="163"/>
      <c r="FN32" s="163"/>
      <c r="FO32" s="163"/>
      <c r="FP32" s="163"/>
      <c r="FQ32" s="163"/>
      <c r="FR32" s="163"/>
      <c r="FS32" s="163"/>
      <c r="FT32" s="163"/>
      <c r="FU32" s="163"/>
      <c r="FV32" s="163"/>
      <c r="FW32" s="163"/>
      <c r="FX32" s="163"/>
      <c r="FY32" s="163"/>
      <c r="FZ32" s="163"/>
      <c r="GA32" s="163"/>
      <c r="GB32" s="163"/>
      <c r="GC32" s="163"/>
      <c r="GD32" s="163"/>
      <c r="GE32" s="163"/>
      <c r="GF32" s="163"/>
      <c r="GG32" s="163"/>
      <c r="GH32" s="163"/>
      <c r="GI32" s="163"/>
      <c r="GJ32" s="163"/>
      <c r="GK32" s="163"/>
      <c r="GL32" s="163"/>
      <c r="GM32" s="163"/>
      <c r="GN32" s="163"/>
      <c r="GO32" s="163"/>
      <c r="GP32" s="163"/>
      <c r="GQ32" s="163"/>
      <c r="GR32" s="163"/>
      <c r="GS32" s="163"/>
      <c r="GT32" s="163"/>
      <c r="GU32" s="163"/>
      <c r="GV32" s="163"/>
      <c r="GW32" s="163"/>
      <c r="GX32" s="163"/>
      <c r="GY32" s="163"/>
    </row>
    <row r="33" spans="1:207" s="144" customFormat="1" ht="116.25" customHeight="1" x14ac:dyDescent="0.25">
      <c r="A33" s="163"/>
      <c r="B33" s="63" t="s">
        <v>365</v>
      </c>
      <c r="C33" s="70" t="s">
        <v>366</v>
      </c>
      <c r="D33" s="63" t="s">
        <v>367</v>
      </c>
      <c r="E33" s="70" t="s">
        <v>368</v>
      </c>
      <c r="F33" s="63" t="s">
        <v>369</v>
      </c>
      <c r="G33" s="63" t="s">
        <v>365</v>
      </c>
      <c r="H33" s="63" t="s">
        <v>370</v>
      </c>
      <c r="I33" s="63" t="s">
        <v>371</v>
      </c>
      <c r="J33" s="63" t="s">
        <v>372</v>
      </c>
      <c r="K33" s="63" t="s">
        <v>365</v>
      </c>
      <c r="L33" s="63" t="s">
        <v>365</v>
      </c>
      <c r="M33" s="63" t="s">
        <v>365</v>
      </c>
      <c r="N33" s="63" t="s">
        <v>365</v>
      </c>
      <c r="O33" s="70" t="s">
        <v>450</v>
      </c>
      <c r="P33" s="64">
        <v>20</v>
      </c>
      <c r="Q33" s="63" t="s">
        <v>451</v>
      </c>
      <c r="R33" s="63" t="s">
        <v>508</v>
      </c>
      <c r="S33" s="63" t="s">
        <v>376</v>
      </c>
      <c r="T33" s="63" t="s">
        <v>509</v>
      </c>
      <c r="U33" s="63" t="s">
        <v>454</v>
      </c>
      <c r="V33" s="63" t="s">
        <v>379</v>
      </c>
      <c r="W33" s="65">
        <v>44287</v>
      </c>
      <c r="X33" s="65">
        <v>44561</v>
      </c>
      <c r="Y33" s="66">
        <v>0</v>
      </c>
      <c r="Z33" s="67" t="s">
        <v>365</v>
      </c>
      <c r="AA33" s="325">
        <v>1</v>
      </c>
      <c r="AB33" s="67" t="s">
        <v>380</v>
      </c>
      <c r="AC33" s="66">
        <v>1</v>
      </c>
      <c r="AD33" s="67" t="s">
        <v>380</v>
      </c>
      <c r="AE33" s="66">
        <v>0.5</v>
      </c>
      <c r="AF33" s="67" t="s">
        <v>455</v>
      </c>
      <c r="AG33" s="68" t="s">
        <v>510</v>
      </c>
      <c r="AH33" s="122"/>
      <c r="AI33" s="231"/>
      <c r="AJ33" s="122"/>
      <c r="AK33" s="353">
        <v>1</v>
      </c>
      <c r="AL33" s="126">
        <f>+AK33/Tabla3[[#This Row],[II Trimestre ]]</f>
        <v>1</v>
      </c>
      <c r="AM33" s="88" t="s">
        <v>511</v>
      </c>
      <c r="AN33" s="88"/>
      <c r="AO33" s="88"/>
      <c r="AP33" s="88"/>
      <c r="AQ33" s="88"/>
      <c r="AR33" s="88"/>
      <c r="AS33" s="88"/>
      <c r="AT33" s="146"/>
      <c r="AU33" s="259">
        <f>+Tabla3[[#This Row],[I Trimestre ]]+Tabla3[[#This Row],[II Trimestre ]]+Tabla3[[#This Row],[III Trimestre ]]+Tabla3[[#This Row],[IV Trimestre ]]</f>
        <v>2.5</v>
      </c>
      <c r="AV33" s="259">
        <f t="shared" si="0"/>
        <v>1</v>
      </c>
      <c r="AW33" s="173">
        <f t="shared" si="1"/>
        <v>0.4</v>
      </c>
      <c r="AX33" s="260"/>
      <c r="AY33" s="137"/>
      <c r="AZ33" s="137"/>
      <c r="BA33" s="137"/>
      <c r="BB33" s="137"/>
      <c r="BC33" s="137"/>
      <c r="BD33" s="137"/>
      <c r="BE33" s="137"/>
      <c r="BF33" s="137"/>
      <c r="BG33" s="137"/>
      <c r="BH33" s="137"/>
      <c r="BI33" s="137"/>
      <c r="BJ33" s="137"/>
      <c r="BK33" s="163"/>
      <c r="BL33" s="163"/>
      <c r="BM33" s="163"/>
      <c r="BN33" s="163"/>
      <c r="BO33" s="163"/>
      <c r="BP33" s="163"/>
      <c r="BQ33" s="163"/>
      <c r="BR33" s="163"/>
      <c r="BS33" s="163"/>
      <c r="BT33" s="163"/>
      <c r="BU33" s="163"/>
      <c r="BV33" s="163"/>
      <c r="BW33" s="163"/>
      <c r="BX33" s="163"/>
      <c r="BY33" s="163"/>
      <c r="BZ33" s="163"/>
      <c r="CA33" s="163"/>
      <c r="CB33" s="163"/>
      <c r="CC33" s="163"/>
      <c r="CD33" s="163"/>
      <c r="CE33" s="163"/>
      <c r="CF33" s="163"/>
      <c r="CG33" s="163"/>
      <c r="CH33" s="163"/>
      <c r="CI33" s="163"/>
      <c r="CJ33" s="163"/>
      <c r="CK33" s="163"/>
      <c r="CL33" s="163"/>
      <c r="CM33" s="163"/>
      <c r="CN33" s="163"/>
      <c r="CO33" s="163"/>
      <c r="CP33" s="163"/>
      <c r="CQ33" s="163"/>
      <c r="CR33" s="163"/>
      <c r="CS33" s="163"/>
      <c r="CT33" s="163"/>
      <c r="CU33" s="163"/>
      <c r="CV33" s="163"/>
      <c r="CW33" s="163"/>
      <c r="CX33" s="163"/>
      <c r="CY33" s="163"/>
      <c r="CZ33" s="163"/>
      <c r="DA33" s="163"/>
      <c r="DB33" s="163"/>
      <c r="DC33" s="163"/>
      <c r="DD33" s="163"/>
      <c r="DE33" s="163"/>
      <c r="DF33" s="163"/>
      <c r="DG33" s="163"/>
      <c r="DH33" s="163"/>
      <c r="DI33" s="163"/>
      <c r="DJ33" s="163"/>
      <c r="DK33" s="163"/>
      <c r="DL33" s="163"/>
      <c r="DM33" s="163"/>
      <c r="DN33" s="163"/>
      <c r="DO33" s="163"/>
      <c r="DP33" s="163"/>
      <c r="DQ33" s="163"/>
      <c r="DR33" s="163"/>
      <c r="DS33" s="163"/>
      <c r="DT33" s="163"/>
      <c r="DU33" s="163"/>
      <c r="DV33" s="163"/>
      <c r="DW33" s="163"/>
      <c r="DX33" s="163"/>
      <c r="DY33" s="163"/>
      <c r="DZ33" s="163"/>
      <c r="EA33" s="163"/>
      <c r="EB33" s="163"/>
      <c r="EC33" s="163"/>
      <c r="ED33" s="163"/>
      <c r="EE33" s="163"/>
      <c r="EF33" s="163"/>
      <c r="EG33" s="163"/>
      <c r="EH33" s="163"/>
      <c r="EI33" s="163"/>
      <c r="EJ33" s="163"/>
      <c r="EK33" s="163"/>
      <c r="EL33" s="163"/>
      <c r="EM33" s="163"/>
      <c r="EN33" s="163"/>
      <c r="EO33" s="163"/>
      <c r="EP33" s="163"/>
      <c r="EQ33" s="163"/>
      <c r="ER33" s="163"/>
      <c r="ES33" s="163"/>
      <c r="ET33" s="163"/>
      <c r="EU33" s="163"/>
      <c r="EV33" s="163"/>
      <c r="EW33" s="163"/>
      <c r="EX33" s="163"/>
      <c r="EY33" s="163"/>
      <c r="EZ33" s="163"/>
      <c r="FA33" s="163"/>
      <c r="FB33" s="163"/>
      <c r="FC33" s="163"/>
      <c r="FD33" s="163"/>
      <c r="FE33" s="163"/>
      <c r="FF33" s="163"/>
      <c r="FG33" s="163"/>
      <c r="FH33" s="163"/>
      <c r="FI33" s="163"/>
      <c r="FJ33" s="163"/>
      <c r="FK33" s="163"/>
      <c r="FL33" s="163"/>
      <c r="FM33" s="163"/>
      <c r="FN33" s="163"/>
      <c r="FO33" s="163"/>
      <c r="FP33" s="163"/>
      <c r="FQ33" s="163"/>
      <c r="FR33" s="163"/>
      <c r="FS33" s="163"/>
      <c r="FT33" s="163"/>
      <c r="FU33" s="163"/>
      <c r="FV33" s="163"/>
      <c r="FW33" s="163"/>
      <c r="FX33" s="163"/>
      <c r="FY33" s="163"/>
      <c r="FZ33" s="163"/>
      <c r="GA33" s="163"/>
      <c r="GB33" s="163"/>
      <c r="GC33" s="163"/>
      <c r="GD33" s="163"/>
      <c r="GE33" s="163"/>
      <c r="GF33" s="163"/>
      <c r="GG33" s="163"/>
      <c r="GH33" s="163"/>
      <c r="GI33" s="163"/>
      <c r="GJ33" s="163"/>
      <c r="GK33" s="163"/>
      <c r="GL33" s="163"/>
      <c r="GM33" s="163"/>
      <c r="GN33" s="163"/>
      <c r="GO33" s="163"/>
      <c r="GP33" s="163"/>
      <c r="GQ33" s="163"/>
      <c r="GR33" s="163"/>
      <c r="GS33" s="163"/>
      <c r="GT33" s="163"/>
      <c r="GU33" s="163"/>
      <c r="GV33" s="163"/>
      <c r="GW33" s="163"/>
      <c r="GX33" s="163"/>
      <c r="GY33" s="163"/>
    </row>
    <row r="34" spans="1:207" s="144" customFormat="1" ht="116.25" customHeight="1" x14ac:dyDescent="0.25">
      <c r="A34" s="163"/>
      <c r="B34" s="63" t="s">
        <v>365</v>
      </c>
      <c r="C34" s="70" t="s">
        <v>366</v>
      </c>
      <c r="D34" s="63" t="s">
        <v>367</v>
      </c>
      <c r="E34" s="70" t="s">
        <v>368</v>
      </c>
      <c r="F34" s="63" t="s">
        <v>369</v>
      </c>
      <c r="G34" s="63" t="s">
        <v>365</v>
      </c>
      <c r="H34" s="63" t="s">
        <v>370</v>
      </c>
      <c r="I34" s="63" t="s">
        <v>371</v>
      </c>
      <c r="J34" s="63" t="s">
        <v>372</v>
      </c>
      <c r="K34" s="63" t="s">
        <v>365</v>
      </c>
      <c r="L34" s="63" t="s">
        <v>365</v>
      </c>
      <c r="M34" s="63" t="s">
        <v>365</v>
      </c>
      <c r="N34" s="63" t="s">
        <v>365</v>
      </c>
      <c r="O34" s="70" t="s">
        <v>450</v>
      </c>
      <c r="P34" s="64">
        <v>21</v>
      </c>
      <c r="Q34" s="63" t="s">
        <v>451</v>
      </c>
      <c r="R34" s="63" t="s">
        <v>512</v>
      </c>
      <c r="S34" s="63" t="s">
        <v>376</v>
      </c>
      <c r="T34" s="63" t="s">
        <v>513</v>
      </c>
      <c r="U34" s="63" t="s">
        <v>454</v>
      </c>
      <c r="V34" s="63" t="s">
        <v>379</v>
      </c>
      <c r="W34" s="65">
        <v>44287</v>
      </c>
      <c r="X34" s="65">
        <v>44561</v>
      </c>
      <c r="Y34" s="66">
        <v>0</v>
      </c>
      <c r="Z34" s="67" t="s">
        <v>365</v>
      </c>
      <c r="AA34" s="325">
        <v>1</v>
      </c>
      <c r="AB34" s="67" t="s">
        <v>380</v>
      </c>
      <c r="AC34" s="66">
        <v>1</v>
      </c>
      <c r="AD34" s="67" t="s">
        <v>380</v>
      </c>
      <c r="AE34" s="66">
        <v>0.5</v>
      </c>
      <c r="AF34" s="67" t="s">
        <v>455</v>
      </c>
      <c r="AG34" s="68" t="s">
        <v>514</v>
      </c>
      <c r="AH34" s="122"/>
      <c r="AI34" s="231"/>
      <c r="AJ34" s="122"/>
      <c r="AK34" s="353">
        <v>1</v>
      </c>
      <c r="AL34" s="126">
        <f>+AK34/Tabla3[[#This Row],[II Trimestre ]]</f>
        <v>1</v>
      </c>
      <c r="AM34" s="88" t="s">
        <v>515</v>
      </c>
      <c r="AN34" s="88"/>
      <c r="AO34" s="88"/>
      <c r="AP34" s="88"/>
      <c r="AQ34" s="88"/>
      <c r="AR34" s="88"/>
      <c r="AS34" s="88"/>
      <c r="AT34" s="146"/>
      <c r="AU34" s="259">
        <f>+Tabla3[[#This Row],[I Trimestre ]]+Tabla3[[#This Row],[II Trimestre ]]+Tabla3[[#This Row],[III Trimestre ]]+Tabla3[[#This Row],[IV Trimestre ]]</f>
        <v>2.5</v>
      </c>
      <c r="AV34" s="259">
        <f t="shared" si="0"/>
        <v>1</v>
      </c>
      <c r="AW34" s="173">
        <f t="shared" si="1"/>
        <v>0.4</v>
      </c>
      <c r="AX34" s="260"/>
      <c r="AY34" s="137"/>
      <c r="AZ34" s="137"/>
      <c r="BA34" s="137"/>
      <c r="BB34" s="137"/>
      <c r="BC34" s="137"/>
      <c r="BD34" s="137"/>
      <c r="BE34" s="137"/>
      <c r="BF34" s="137"/>
      <c r="BG34" s="137"/>
      <c r="BH34" s="137"/>
      <c r="BI34" s="137"/>
      <c r="BJ34" s="137"/>
      <c r="BK34" s="163"/>
      <c r="BL34" s="163"/>
      <c r="BM34" s="163"/>
      <c r="BN34" s="163"/>
      <c r="BO34" s="163"/>
      <c r="BP34" s="163"/>
      <c r="BQ34" s="163"/>
      <c r="BR34" s="163"/>
      <c r="BS34" s="163"/>
      <c r="BT34" s="163"/>
      <c r="BU34" s="163"/>
      <c r="BV34" s="163"/>
      <c r="BW34" s="163"/>
      <c r="BX34" s="163"/>
      <c r="BY34" s="163"/>
      <c r="BZ34" s="163"/>
      <c r="CA34" s="163"/>
      <c r="CB34" s="163"/>
      <c r="CC34" s="163"/>
      <c r="CD34" s="163"/>
      <c r="CE34" s="163"/>
      <c r="CF34" s="163"/>
      <c r="CG34" s="163"/>
      <c r="CH34" s="163"/>
      <c r="CI34" s="163"/>
      <c r="CJ34" s="163"/>
      <c r="CK34" s="163"/>
      <c r="CL34" s="163"/>
      <c r="CM34" s="163"/>
      <c r="CN34" s="163"/>
      <c r="CO34" s="163"/>
      <c r="CP34" s="163"/>
      <c r="CQ34" s="163"/>
      <c r="CR34" s="163"/>
      <c r="CS34" s="163"/>
      <c r="CT34" s="163"/>
      <c r="CU34" s="163"/>
      <c r="CV34" s="163"/>
      <c r="CW34" s="163"/>
      <c r="CX34" s="163"/>
      <c r="CY34" s="163"/>
      <c r="CZ34" s="163"/>
      <c r="DA34" s="163"/>
      <c r="DB34" s="163"/>
      <c r="DC34" s="163"/>
      <c r="DD34" s="163"/>
      <c r="DE34" s="163"/>
      <c r="DF34" s="163"/>
      <c r="DG34" s="163"/>
      <c r="DH34" s="163"/>
      <c r="DI34" s="163"/>
      <c r="DJ34" s="163"/>
      <c r="DK34" s="163"/>
      <c r="DL34" s="163"/>
      <c r="DM34" s="163"/>
      <c r="DN34" s="163"/>
      <c r="DO34" s="163"/>
      <c r="DP34" s="163"/>
      <c r="DQ34" s="163"/>
      <c r="DR34" s="163"/>
      <c r="DS34" s="163"/>
      <c r="DT34" s="163"/>
      <c r="DU34" s="163"/>
      <c r="DV34" s="163"/>
      <c r="DW34" s="163"/>
      <c r="DX34" s="163"/>
      <c r="DY34" s="163"/>
      <c r="DZ34" s="163"/>
      <c r="EA34" s="163"/>
      <c r="EB34" s="163"/>
      <c r="EC34" s="163"/>
      <c r="ED34" s="163"/>
      <c r="EE34" s="163"/>
      <c r="EF34" s="163"/>
      <c r="EG34" s="163"/>
      <c r="EH34" s="163"/>
      <c r="EI34" s="163"/>
      <c r="EJ34" s="163"/>
      <c r="EK34" s="163"/>
      <c r="EL34" s="163"/>
      <c r="EM34" s="163"/>
      <c r="EN34" s="163"/>
      <c r="EO34" s="163"/>
      <c r="EP34" s="163"/>
      <c r="EQ34" s="163"/>
      <c r="ER34" s="163"/>
      <c r="ES34" s="163"/>
      <c r="ET34" s="163"/>
      <c r="EU34" s="163"/>
      <c r="EV34" s="163"/>
      <c r="EW34" s="163"/>
      <c r="EX34" s="163"/>
      <c r="EY34" s="163"/>
      <c r="EZ34" s="163"/>
      <c r="FA34" s="163"/>
      <c r="FB34" s="163"/>
      <c r="FC34" s="163"/>
      <c r="FD34" s="163"/>
      <c r="FE34" s="163"/>
      <c r="FF34" s="163"/>
      <c r="FG34" s="163"/>
      <c r="FH34" s="163"/>
      <c r="FI34" s="163"/>
      <c r="FJ34" s="163"/>
      <c r="FK34" s="163"/>
      <c r="FL34" s="163"/>
      <c r="FM34" s="163"/>
      <c r="FN34" s="163"/>
      <c r="FO34" s="163"/>
      <c r="FP34" s="163"/>
      <c r="FQ34" s="163"/>
      <c r="FR34" s="163"/>
      <c r="FS34" s="163"/>
      <c r="FT34" s="163"/>
      <c r="FU34" s="163"/>
      <c r="FV34" s="163"/>
      <c r="FW34" s="163"/>
      <c r="FX34" s="163"/>
      <c r="FY34" s="163"/>
      <c r="FZ34" s="163"/>
      <c r="GA34" s="163"/>
      <c r="GB34" s="163"/>
      <c r="GC34" s="163"/>
      <c r="GD34" s="163"/>
      <c r="GE34" s="163"/>
      <c r="GF34" s="163"/>
      <c r="GG34" s="163"/>
      <c r="GH34" s="163"/>
      <c r="GI34" s="163"/>
      <c r="GJ34" s="163"/>
      <c r="GK34" s="163"/>
      <c r="GL34" s="163"/>
      <c r="GM34" s="163"/>
      <c r="GN34" s="163"/>
      <c r="GO34" s="163"/>
      <c r="GP34" s="163"/>
      <c r="GQ34" s="163"/>
      <c r="GR34" s="163"/>
      <c r="GS34" s="163"/>
      <c r="GT34" s="163"/>
      <c r="GU34" s="163"/>
      <c r="GV34" s="163"/>
      <c r="GW34" s="163"/>
      <c r="GX34" s="163"/>
      <c r="GY34" s="163"/>
    </row>
    <row r="35" spans="1:207" s="144" customFormat="1" ht="116.25" customHeight="1" x14ac:dyDescent="0.25">
      <c r="A35" s="163"/>
      <c r="B35" s="63" t="s">
        <v>365</v>
      </c>
      <c r="C35" s="70" t="s">
        <v>366</v>
      </c>
      <c r="D35" s="63" t="s">
        <v>367</v>
      </c>
      <c r="E35" s="70" t="s">
        <v>368</v>
      </c>
      <c r="F35" s="63" t="s">
        <v>369</v>
      </c>
      <c r="G35" s="63" t="s">
        <v>365</v>
      </c>
      <c r="H35" s="63" t="s">
        <v>370</v>
      </c>
      <c r="I35" s="63" t="s">
        <v>371</v>
      </c>
      <c r="J35" s="63" t="s">
        <v>372</v>
      </c>
      <c r="K35" s="63" t="s">
        <v>365</v>
      </c>
      <c r="L35" s="63" t="s">
        <v>365</v>
      </c>
      <c r="M35" s="63" t="s">
        <v>365</v>
      </c>
      <c r="N35" s="63" t="s">
        <v>365</v>
      </c>
      <c r="O35" s="70" t="s">
        <v>450</v>
      </c>
      <c r="P35" s="64">
        <v>22</v>
      </c>
      <c r="Q35" s="63" t="s">
        <v>451</v>
      </c>
      <c r="R35" s="63" t="s">
        <v>516</v>
      </c>
      <c r="S35" s="63" t="s">
        <v>376</v>
      </c>
      <c r="T35" s="63" t="s">
        <v>517</v>
      </c>
      <c r="U35" s="63" t="s">
        <v>454</v>
      </c>
      <c r="V35" s="63" t="s">
        <v>379</v>
      </c>
      <c r="W35" s="65">
        <v>44287</v>
      </c>
      <c r="X35" s="65">
        <v>44561</v>
      </c>
      <c r="Y35" s="66">
        <v>0</v>
      </c>
      <c r="Z35" s="67" t="s">
        <v>365</v>
      </c>
      <c r="AA35" s="325">
        <v>1</v>
      </c>
      <c r="AB35" s="67" t="s">
        <v>380</v>
      </c>
      <c r="AC35" s="66">
        <v>1</v>
      </c>
      <c r="AD35" s="67" t="s">
        <v>380</v>
      </c>
      <c r="AE35" s="66">
        <v>1</v>
      </c>
      <c r="AF35" s="67" t="s">
        <v>455</v>
      </c>
      <c r="AG35" s="68" t="s">
        <v>518</v>
      </c>
      <c r="AH35" s="122"/>
      <c r="AI35" s="231"/>
      <c r="AJ35" s="122"/>
      <c r="AK35" s="353">
        <v>1</v>
      </c>
      <c r="AL35" s="126">
        <f>+AK35/Tabla3[[#This Row],[II Trimestre ]]</f>
        <v>1</v>
      </c>
      <c r="AM35" s="88" t="s">
        <v>519</v>
      </c>
      <c r="AN35" s="88"/>
      <c r="AO35" s="88"/>
      <c r="AP35" s="88"/>
      <c r="AQ35" s="88"/>
      <c r="AR35" s="88"/>
      <c r="AS35" s="88"/>
      <c r="AT35" s="146"/>
      <c r="AU35" s="259">
        <f>+Tabla3[[#This Row],[I Trimestre ]]+Tabla3[[#This Row],[II Trimestre ]]+Tabla3[[#This Row],[III Trimestre ]]+Tabla3[[#This Row],[IV Trimestre ]]</f>
        <v>3</v>
      </c>
      <c r="AV35" s="259">
        <f t="shared" si="0"/>
        <v>1</v>
      </c>
      <c r="AW35" s="173">
        <f t="shared" si="1"/>
        <v>0.33333333333333331</v>
      </c>
      <c r="AX35" s="260"/>
      <c r="AY35" s="137"/>
      <c r="AZ35" s="137"/>
      <c r="BA35" s="137"/>
      <c r="BB35" s="137"/>
      <c r="BC35" s="137"/>
      <c r="BD35" s="137"/>
      <c r="BE35" s="137"/>
      <c r="BF35" s="137"/>
      <c r="BG35" s="137"/>
      <c r="BH35" s="137"/>
      <c r="BI35" s="137"/>
      <c r="BJ35" s="137"/>
      <c r="BK35" s="163"/>
      <c r="BL35" s="163"/>
      <c r="BM35" s="163"/>
      <c r="BN35" s="163"/>
      <c r="BO35" s="163"/>
      <c r="BP35" s="163"/>
      <c r="BQ35" s="163"/>
      <c r="BR35" s="163"/>
      <c r="BS35" s="163"/>
      <c r="BT35" s="163"/>
      <c r="BU35" s="163"/>
      <c r="BV35" s="163"/>
      <c r="BW35" s="163"/>
      <c r="BX35" s="163"/>
      <c r="BY35" s="163"/>
      <c r="BZ35" s="163"/>
      <c r="CA35" s="163"/>
      <c r="CB35" s="163"/>
      <c r="CC35" s="163"/>
      <c r="CD35" s="163"/>
      <c r="CE35" s="163"/>
      <c r="CF35" s="163"/>
      <c r="CG35" s="163"/>
      <c r="CH35" s="163"/>
      <c r="CI35" s="163"/>
      <c r="CJ35" s="163"/>
      <c r="CK35" s="163"/>
      <c r="CL35" s="163"/>
      <c r="CM35" s="163"/>
      <c r="CN35" s="163"/>
      <c r="CO35" s="163"/>
      <c r="CP35" s="163"/>
      <c r="CQ35" s="163"/>
      <c r="CR35" s="163"/>
      <c r="CS35" s="163"/>
      <c r="CT35" s="163"/>
      <c r="CU35" s="163"/>
      <c r="CV35" s="163"/>
      <c r="CW35" s="163"/>
      <c r="CX35" s="163"/>
      <c r="CY35" s="163"/>
      <c r="CZ35" s="163"/>
      <c r="DA35" s="163"/>
      <c r="DB35" s="163"/>
      <c r="DC35" s="163"/>
      <c r="DD35" s="163"/>
      <c r="DE35" s="163"/>
      <c r="DF35" s="163"/>
      <c r="DG35" s="163"/>
      <c r="DH35" s="163"/>
      <c r="DI35" s="163"/>
      <c r="DJ35" s="163"/>
      <c r="DK35" s="163"/>
      <c r="DL35" s="163"/>
      <c r="DM35" s="163"/>
      <c r="DN35" s="163"/>
      <c r="DO35" s="163"/>
      <c r="DP35" s="163"/>
      <c r="DQ35" s="163"/>
      <c r="DR35" s="163"/>
      <c r="DS35" s="163"/>
      <c r="DT35" s="163"/>
      <c r="DU35" s="163"/>
      <c r="DV35" s="163"/>
      <c r="DW35" s="163"/>
      <c r="DX35" s="163"/>
      <c r="DY35" s="163"/>
      <c r="DZ35" s="163"/>
      <c r="EA35" s="163"/>
      <c r="EB35" s="163"/>
      <c r="EC35" s="163"/>
      <c r="ED35" s="163"/>
      <c r="EE35" s="163"/>
      <c r="EF35" s="163"/>
      <c r="EG35" s="163"/>
      <c r="EH35" s="163"/>
      <c r="EI35" s="163"/>
      <c r="EJ35" s="163"/>
      <c r="EK35" s="163"/>
      <c r="EL35" s="163"/>
      <c r="EM35" s="163"/>
      <c r="EN35" s="163"/>
      <c r="EO35" s="163"/>
      <c r="EP35" s="163"/>
      <c r="EQ35" s="163"/>
      <c r="ER35" s="163"/>
      <c r="ES35" s="163"/>
      <c r="ET35" s="163"/>
      <c r="EU35" s="163"/>
      <c r="EV35" s="163"/>
      <c r="EW35" s="163"/>
      <c r="EX35" s="163"/>
      <c r="EY35" s="163"/>
      <c r="EZ35" s="163"/>
      <c r="FA35" s="163"/>
      <c r="FB35" s="163"/>
      <c r="FC35" s="163"/>
      <c r="FD35" s="163"/>
      <c r="FE35" s="163"/>
      <c r="FF35" s="163"/>
      <c r="FG35" s="163"/>
      <c r="FH35" s="163"/>
      <c r="FI35" s="163"/>
      <c r="FJ35" s="163"/>
      <c r="FK35" s="163"/>
      <c r="FL35" s="163"/>
      <c r="FM35" s="163"/>
      <c r="FN35" s="163"/>
      <c r="FO35" s="163"/>
      <c r="FP35" s="163"/>
      <c r="FQ35" s="163"/>
      <c r="FR35" s="163"/>
      <c r="FS35" s="163"/>
      <c r="FT35" s="163"/>
      <c r="FU35" s="163"/>
      <c r="FV35" s="163"/>
      <c r="FW35" s="163"/>
      <c r="FX35" s="163"/>
      <c r="FY35" s="163"/>
      <c r="FZ35" s="163"/>
      <c r="GA35" s="163"/>
      <c r="GB35" s="163"/>
      <c r="GC35" s="163"/>
      <c r="GD35" s="163"/>
      <c r="GE35" s="163"/>
      <c r="GF35" s="163"/>
      <c r="GG35" s="163"/>
      <c r="GH35" s="163"/>
      <c r="GI35" s="163"/>
      <c r="GJ35" s="163"/>
      <c r="GK35" s="163"/>
      <c r="GL35" s="163"/>
      <c r="GM35" s="163"/>
      <c r="GN35" s="163"/>
      <c r="GO35" s="163"/>
      <c r="GP35" s="163"/>
      <c r="GQ35" s="163"/>
      <c r="GR35" s="163"/>
      <c r="GS35" s="163"/>
      <c r="GT35" s="163"/>
      <c r="GU35" s="163"/>
      <c r="GV35" s="163"/>
      <c r="GW35" s="163"/>
      <c r="GX35" s="163"/>
      <c r="GY35" s="163"/>
    </row>
    <row r="36" spans="1:207" s="145" customFormat="1" ht="123.75" customHeight="1" x14ac:dyDescent="0.25">
      <c r="A36" s="166"/>
      <c r="B36" s="63">
        <v>545</v>
      </c>
      <c r="C36" s="70" t="s">
        <v>419</v>
      </c>
      <c r="D36" s="63" t="s">
        <v>420</v>
      </c>
      <c r="E36" s="70" t="s">
        <v>403</v>
      </c>
      <c r="F36" s="63" t="s">
        <v>384</v>
      </c>
      <c r="G36" s="63" t="s">
        <v>520</v>
      </c>
      <c r="H36" s="63" t="s">
        <v>521</v>
      </c>
      <c r="I36" s="63" t="s">
        <v>522</v>
      </c>
      <c r="J36" s="63" t="s">
        <v>365</v>
      </c>
      <c r="K36" s="63" t="s">
        <v>523</v>
      </c>
      <c r="L36" s="63" t="s">
        <v>524</v>
      </c>
      <c r="M36" s="63" t="s">
        <v>365</v>
      </c>
      <c r="N36" s="63" t="s">
        <v>365</v>
      </c>
      <c r="O36" s="70" t="s">
        <v>525</v>
      </c>
      <c r="P36" s="64">
        <v>23</v>
      </c>
      <c r="Q36" s="63" t="s">
        <v>526</v>
      </c>
      <c r="R36" s="63" t="s">
        <v>527</v>
      </c>
      <c r="S36" s="63" t="s">
        <v>376</v>
      </c>
      <c r="T36" s="63" t="s">
        <v>528</v>
      </c>
      <c r="U36" s="63" t="s">
        <v>529</v>
      </c>
      <c r="V36" s="63" t="s">
        <v>530</v>
      </c>
      <c r="W36" s="65">
        <v>44348</v>
      </c>
      <c r="X36" s="65">
        <v>44561</v>
      </c>
      <c r="Y36" s="66">
        <v>0</v>
      </c>
      <c r="Z36" s="67" t="s">
        <v>365</v>
      </c>
      <c r="AA36" s="66">
        <v>0</v>
      </c>
      <c r="AB36" s="67" t="s">
        <v>365</v>
      </c>
      <c r="AC36" s="66">
        <v>1</v>
      </c>
      <c r="AD36" s="67" t="s">
        <v>531</v>
      </c>
      <c r="AE36" s="66">
        <v>1</v>
      </c>
      <c r="AF36" s="67" t="s">
        <v>531</v>
      </c>
      <c r="AG36" s="68" t="s">
        <v>456</v>
      </c>
      <c r="AH36" s="122"/>
      <c r="AI36" s="231"/>
      <c r="AJ36" s="122"/>
      <c r="AK36" s="88"/>
      <c r="AL36" s="126">
        <v>0</v>
      </c>
      <c r="AM36" s="88"/>
      <c r="AN36" s="88"/>
      <c r="AO36" s="88"/>
      <c r="AP36" s="88"/>
      <c r="AQ36" s="88"/>
      <c r="AR36" s="88"/>
      <c r="AS36" s="88"/>
      <c r="AT36" s="146"/>
      <c r="AU36" s="259">
        <f>+Tabla3[[#This Row],[I Trimestre ]]+Tabla3[[#This Row],[II Trimestre ]]+Tabla3[[#This Row],[III Trimestre ]]+Tabla3[[#This Row],[IV Trimestre ]]</f>
        <v>2</v>
      </c>
      <c r="AV36" s="259">
        <f t="shared" si="0"/>
        <v>0</v>
      </c>
      <c r="AW36" s="173">
        <f t="shared" si="1"/>
        <v>0</v>
      </c>
      <c r="AX36" s="260"/>
      <c r="AY36" s="208"/>
      <c r="AZ36" s="208"/>
      <c r="BA36" s="208"/>
      <c r="BB36" s="208"/>
      <c r="BC36" s="208"/>
      <c r="BD36" s="208"/>
      <c r="BE36" s="208"/>
      <c r="BF36" s="208"/>
      <c r="BG36" s="208"/>
      <c r="BH36" s="208"/>
      <c r="BI36" s="208"/>
      <c r="BJ36" s="208"/>
      <c r="BK36" s="166"/>
      <c r="BL36" s="166"/>
      <c r="BM36" s="166"/>
      <c r="BN36" s="166"/>
      <c r="BO36" s="166"/>
      <c r="BP36" s="166"/>
      <c r="BQ36" s="166"/>
      <c r="BR36" s="166"/>
      <c r="BS36" s="166"/>
      <c r="BT36" s="166"/>
      <c r="BU36" s="166"/>
      <c r="BV36" s="166"/>
      <c r="BW36" s="166"/>
      <c r="BX36" s="166"/>
      <c r="BY36" s="166"/>
      <c r="BZ36" s="166"/>
      <c r="CA36" s="166"/>
      <c r="CB36" s="166"/>
      <c r="CC36" s="166"/>
      <c r="CD36" s="166"/>
      <c r="CE36" s="166"/>
      <c r="CF36" s="166"/>
      <c r="CG36" s="166"/>
      <c r="CH36" s="166"/>
      <c r="CI36" s="166"/>
      <c r="CJ36" s="166"/>
      <c r="CK36" s="166"/>
      <c r="CL36" s="166"/>
      <c r="CM36" s="166"/>
      <c r="CN36" s="166"/>
      <c r="CO36" s="166"/>
      <c r="CP36" s="166"/>
      <c r="CQ36" s="166"/>
      <c r="CR36" s="166"/>
      <c r="CS36" s="166"/>
      <c r="CT36" s="166"/>
      <c r="CU36" s="166"/>
      <c r="CV36" s="166"/>
      <c r="CW36" s="166"/>
      <c r="CX36" s="166"/>
      <c r="CY36" s="166"/>
      <c r="CZ36" s="166"/>
      <c r="DA36" s="166"/>
      <c r="DB36" s="166"/>
      <c r="DC36" s="166"/>
      <c r="DD36" s="166"/>
      <c r="DE36" s="166"/>
      <c r="DF36" s="166"/>
      <c r="DG36" s="166"/>
      <c r="DH36" s="166"/>
      <c r="DI36" s="166"/>
      <c r="DJ36" s="166"/>
      <c r="DK36" s="166"/>
      <c r="DL36" s="166"/>
      <c r="DM36" s="166"/>
      <c r="DN36" s="166"/>
      <c r="DO36" s="166"/>
      <c r="DP36" s="166"/>
      <c r="DQ36" s="166"/>
      <c r="DR36" s="166"/>
      <c r="DS36" s="166"/>
      <c r="DT36" s="166"/>
      <c r="DU36" s="166"/>
      <c r="DV36" s="166"/>
      <c r="DW36" s="166"/>
      <c r="DX36" s="166"/>
      <c r="DY36" s="166"/>
      <c r="DZ36" s="166"/>
      <c r="EA36" s="166"/>
      <c r="EB36" s="166"/>
      <c r="EC36" s="166"/>
      <c r="ED36" s="166"/>
      <c r="EE36" s="166"/>
      <c r="EF36" s="166"/>
      <c r="EG36" s="166"/>
      <c r="EH36" s="166"/>
      <c r="EI36" s="166"/>
      <c r="EJ36" s="166"/>
      <c r="EK36" s="166"/>
      <c r="EL36" s="166"/>
      <c r="EM36" s="166"/>
      <c r="EN36" s="166"/>
      <c r="EO36" s="166"/>
      <c r="EP36" s="166"/>
      <c r="EQ36" s="166"/>
      <c r="ER36" s="166"/>
      <c r="ES36" s="166"/>
      <c r="ET36" s="166"/>
      <c r="EU36" s="166"/>
      <c r="EV36" s="166"/>
      <c r="EW36" s="166"/>
      <c r="EX36" s="166"/>
      <c r="EY36" s="166"/>
      <c r="EZ36" s="166"/>
      <c r="FA36" s="166"/>
      <c r="FB36" s="166"/>
      <c r="FC36" s="166"/>
      <c r="FD36" s="166"/>
      <c r="FE36" s="166"/>
      <c r="FF36" s="166"/>
      <c r="FG36" s="166"/>
      <c r="FH36" s="166"/>
      <c r="FI36" s="166"/>
      <c r="FJ36" s="166"/>
      <c r="FK36" s="166"/>
      <c r="FL36" s="166"/>
      <c r="FM36" s="166"/>
      <c r="FN36" s="166"/>
      <c r="FO36" s="166"/>
      <c r="FP36" s="166"/>
      <c r="FQ36" s="166"/>
      <c r="FR36" s="166"/>
      <c r="FS36" s="166"/>
      <c r="FT36" s="166"/>
      <c r="FU36" s="166"/>
      <c r="FV36" s="166"/>
      <c r="FW36" s="166"/>
      <c r="FX36" s="166"/>
      <c r="FY36" s="166"/>
      <c r="FZ36" s="166"/>
      <c r="GA36" s="166"/>
      <c r="GB36" s="166"/>
      <c r="GC36" s="166"/>
      <c r="GD36" s="166"/>
      <c r="GE36" s="166"/>
      <c r="GF36" s="166"/>
      <c r="GG36" s="166"/>
      <c r="GH36" s="166"/>
      <c r="GI36" s="166"/>
      <c r="GJ36" s="166"/>
      <c r="GK36" s="166"/>
      <c r="GL36" s="166"/>
      <c r="GM36" s="166"/>
      <c r="GN36" s="166"/>
      <c r="GO36" s="166"/>
      <c r="GP36" s="166"/>
      <c r="GQ36" s="166"/>
      <c r="GR36" s="166"/>
      <c r="GS36" s="166"/>
      <c r="GT36" s="166"/>
      <c r="GU36" s="166"/>
      <c r="GV36" s="166"/>
      <c r="GW36" s="166"/>
      <c r="GX36" s="166"/>
      <c r="GY36" s="166"/>
    </row>
    <row r="37" spans="1:207" s="145" customFormat="1" ht="123.75" customHeight="1" x14ac:dyDescent="0.25">
      <c r="A37" s="166"/>
      <c r="B37" s="63">
        <v>545</v>
      </c>
      <c r="C37" s="70" t="s">
        <v>419</v>
      </c>
      <c r="D37" s="63" t="s">
        <v>420</v>
      </c>
      <c r="E37" s="70" t="s">
        <v>403</v>
      </c>
      <c r="F37" s="63" t="s">
        <v>384</v>
      </c>
      <c r="G37" s="63" t="s">
        <v>520</v>
      </c>
      <c r="H37" s="63" t="s">
        <v>521</v>
      </c>
      <c r="I37" s="63" t="s">
        <v>522</v>
      </c>
      <c r="J37" s="63" t="s">
        <v>365</v>
      </c>
      <c r="K37" s="63" t="s">
        <v>523</v>
      </c>
      <c r="L37" s="63" t="s">
        <v>524</v>
      </c>
      <c r="M37" s="63" t="s">
        <v>365</v>
      </c>
      <c r="N37" s="63" t="s">
        <v>365</v>
      </c>
      <c r="O37" s="70" t="s">
        <v>525</v>
      </c>
      <c r="P37" s="64">
        <v>24</v>
      </c>
      <c r="Q37" s="63" t="s">
        <v>526</v>
      </c>
      <c r="R37" s="63" t="s">
        <v>532</v>
      </c>
      <c r="S37" s="63" t="s">
        <v>376</v>
      </c>
      <c r="T37" s="63" t="s">
        <v>533</v>
      </c>
      <c r="U37" s="63" t="s">
        <v>529</v>
      </c>
      <c r="V37" s="63" t="s">
        <v>530</v>
      </c>
      <c r="W37" s="65">
        <v>44348</v>
      </c>
      <c r="X37" s="65">
        <v>44561</v>
      </c>
      <c r="Y37" s="66">
        <v>0</v>
      </c>
      <c r="Z37" s="67" t="s">
        <v>365</v>
      </c>
      <c r="AA37" s="66">
        <v>0</v>
      </c>
      <c r="AB37" s="67" t="s">
        <v>365</v>
      </c>
      <c r="AC37" s="66">
        <v>1</v>
      </c>
      <c r="AD37" s="67" t="s">
        <v>531</v>
      </c>
      <c r="AE37" s="66">
        <v>1</v>
      </c>
      <c r="AF37" s="67" t="s">
        <v>531</v>
      </c>
      <c r="AG37" s="68" t="s">
        <v>460</v>
      </c>
      <c r="AH37" s="122"/>
      <c r="AI37" s="231"/>
      <c r="AJ37" s="122"/>
      <c r="AK37" s="88"/>
      <c r="AL37" s="126">
        <v>0</v>
      </c>
      <c r="AM37" s="88"/>
      <c r="AN37" s="88"/>
      <c r="AO37" s="88"/>
      <c r="AP37" s="88"/>
      <c r="AQ37" s="88"/>
      <c r="AR37" s="88"/>
      <c r="AS37" s="88"/>
      <c r="AT37" s="146"/>
      <c r="AU37" s="259">
        <f>+Tabla3[[#This Row],[I Trimestre ]]+Tabla3[[#This Row],[II Trimestre ]]+Tabla3[[#This Row],[III Trimestre ]]+Tabla3[[#This Row],[IV Trimestre ]]</f>
        <v>2</v>
      </c>
      <c r="AV37" s="259">
        <f t="shared" si="0"/>
        <v>0</v>
      </c>
      <c r="AW37" s="173">
        <f t="shared" si="1"/>
        <v>0</v>
      </c>
      <c r="AX37" s="260"/>
      <c r="AY37" s="208"/>
      <c r="AZ37" s="208"/>
      <c r="BA37" s="208"/>
      <c r="BB37" s="208"/>
      <c r="BC37" s="208"/>
      <c r="BD37" s="208"/>
      <c r="BE37" s="208"/>
      <c r="BF37" s="208"/>
      <c r="BG37" s="208"/>
      <c r="BH37" s="208"/>
      <c r="BI37" s="208"/>
      <c r="BJ37" s="208"/>
      <c r="BK37" s="166"/>
      <c r="BL37" s="166"/>
      <c r="BM37" s="166"/>
      <c r="BN37" s="166"/>
      <c r="BO37" s="166"/>
      <c r="BP37" s="166"/>
      <c r="BQ37" s="166"/>
      <c r="BR37" s="166"/>
      <c r="BS37" s="166"/>
      <c r="BT37" s="166"/>
      <c r="BU37" s="166"/>
      <c r="BV37" s="166"/>
      <c r="BW37" s="166"/>
      <c r="BX37" s="166"/>
      <c r="BY37" s="166"/>
      <c r="BZ37" s="166"/>
      <c r="CA37" s="166"/>
      <c r="CB37" s="166"/>
      <c r="CC37" s="166"/>
      <c r="CD37" s="166"/>
      <c r="CE37" s="166"/>
      <c r="CF37" s="166"/>
      <c r="CG37" s="166"/>
      <c r="CH37" s="166"/>
      <c r="CI37" s="166"/>
      <c r="CJ37" s="166"/>
      <c r="CK37" s="166"/>
      <c r="CL37" s="166"/>
      <c r="CM37" s="166"/>
      <c r="CN37" s="166"/>
      <c r="CO37" s="166"/>
      <c r="CP37" s="166"/>
      <c r="CQ37" s="166"/>
      <c r="CR37" s="166"/>
      <c r="CS37" s="166"/>
      <c r="CT37" s="166"/>
      <c r="CU37" s="166"/>
      <c r="CV37" s="166"/>
      <c r="CW37" s="166"/>
      <c r="CX37" s="166"/>
      <c r="CY37" s="166"/>
      <c r="CZ37" s="166"/>
      <c r="DA37" s="166"/>
      <c r="DB37" s="166"/>
      <c r="DC37" s="166"/>
      <c r="DD37" s="166"/>
      <c r="DE37" s="166"/>
      <c r="DF37" s="166"/>
      <c r="DG37" s="166"/>
      <c r="DH37" s="166"/>
      <c r="DI37" s="166"/>
      <c r="DJ37" s="166"/>
      <c r="DK37" s="166"/>
      <c r="DL37" s="166"/>
      <c r="DM37" s="166"/>
      <c r="DN37" s="166"/>
      <c r="DO37" s="166"/>
      <c r="DP37" s="166"/>
      <c r="DQ37" s="166"/>
      <c r="DR37" s="166"/>
      <c r="DS37" s="166"/>
      <c r="DT37" s="166"/>
      <c r="DU37" s="166"/>
      <c r="DV37" s="166"/>
      <c r="DW37" s="166"/>
      <c r="DX37" s="166"/>
      <c r="DY37" s="166"/>
      <c r="DZ37" s="166"/>
      <c r="EA37" s="166"/>
      <c r="EB37" s="166"/>
      <c r="EC37" s="166"/>
      <c r="ED37" s="166"/>
      <c r="EE37" s="166"/>
      <c r="EF37" s="166"/>
      <c r="EG37" s="166"/>
      <c r="EH37" s="166"/>
      <c r="EI37" s="166"/>
      <c r="EJ37" s="166"/>
      <c r="EK37" s="166"/>
      <c r="EL37" s="166"/>
      <c r="EM37" s="166"/>
      <c r="EN37" s="166"/>
      <c r="EO37" s="166"/>
      <c r="EP37" s="166"/>
      <c r="EQ37" s="166"/>
      <c r="ER37" s="166"/>
      <c r="ES37" s="166"/>
      <c r="ET37" s="166"/>
      <c r="EU37" s="166"/>
      <c r="EV37" s="166"/>
      <c r="EW37" s="166"/>
      <c r="EX37" s="166"/>
      <c r="EY37" s="166"/>
      <c r="EZ37" s="166"/>
      <c r="FA37" s="166"/>
      <c r="FB37" s="166"/>
      <c r="FC37" s="166"/>
      <c r="FD37" s="166"/>
      <c r="FE37" s="166"/>
      <c r="FF37" s="166"/>
      <c r="FG37" s="166"/>
      <c r="FH37" s="166"/>
      <c r="FI37" s="166"/>
      <c r="FJ37" s="166"/>
      <c r="FK37" s="166"/>
      <c r="FL37" s="166"/>
      <c r="FM37" s="166"/>
      <c r="FN37" s="166"/>
      <c r="FO37" s="166"/>
      <c r="FP37" s="166"/>
      <c r="FQ37" s="166"/>
      <c r="FR37" s="166"/>
      <c r="FS37" s="166"/>
      <c r="FT37" s="166"/>
      <c r="FU37" s="166"/>
      <c r="FV37" s="166"/>
      <c r="FW37" s="166"/>
      <c r="FX37" s="166"/>
      <c r="FY37" s="166"/>
      <c r="FZ37" s="166"/>
      <c r="GA37" s="166"/>
      <c r="GB37" s="166"/>
      <c r="GC37" s="166"/>
      <c r="GD37" s="166"/>
      <c r="GE37" s="166"/>
      <c r="GF37" s="166"/>
      <c r="GG37" s="166"/>
      <c r="GH37" s="166"/>
      <c r="GI37" s="166"/>
      <c r="GJ37" s="166"/>
      <c r="GK37" s="166"/>
      <c r="GL37" s="166"/>
      <c r="GM37" s="166"/>
      <c r="GN37" s="166"/>
      <c r="GO37" s="166"/>
      <c r="GP37" s="166"/>
      <c r="GQ37" s="166"/>
      <c r="GR37" s="166"/>
      <c r="GS37" s="166"/>
      <c r="GT37" s="166"/>
      <c r="GU37" s="166"/>
      <c r="GV37" s="166"/>
      <c r="GW37" s="166"/>
      <c r="GX37" s="166"/>
      <c r="GY37" s="166"/>
    </row>
    <row r="38" spans="1:207" s="145" customFormat="1" ht="123.75" customHeight="1" x14ac:dyDescent="0.25">
      <c r="A38" s="166"/>
      <c r="B38" s="63">
        <v>545</v>
      </c>
      <c r="C38" s="70" t="s">
        <v>419</v>
      </c>
      <c r="D38" s="63" t="s">
        <v>420</v>
      </c>
      <c r="E38" s="70" t="s">
        <v>403</v>
      </c>
      <c r="F38" s="63" t="s">
        <v>384</v>
      </c>
      <c r="G38" s="63" t="s">
        <v>520</v>
      </c>
      <c r="H38" s="63" t="s">
        <v>521</v>
      </c>
      <c r="I38" s="63" t="s">
        <v>522</v>
      </c>
      <c r="J38" s="63" t="s">
        <v>365</v>
      </c>
      <c r="K38" s="63" t="s">
        <v>523</v>
      </c>
      <c r="L38" s="63" t="s">
        <v>524</v>
      </c>
      <c r="M38" s="63" t="s">
        <v>365</v>
      </c>
      <c r="N38" s="63" t="s">
        <v>365</v>
      </c>
      <c r="O38" s="70" t="s">
        <v>525</v>
      </c>
      <c r="P38" s="64">
        <v>25</v>
      </c>
      <c r="Q38" s="63" t="s">
        <v>526</v>
      </c>
      <c r="R38" s="63" t="s">
        <v>534</v>
      </c>
      <c r="S38" s="63" t="s">
        <v>376</v>
      </c>
      <c r="T38" s="63" t="s">
        <v>535</v>
      </c>
      <c r="U38" s="63" t="s">
        <v>529</v>
      </c>
      <c r="V38" s="63" t="s">
        <v>530</v>
      </c>
      <c r="W38" s="65">
        <v>44348</v>
      </c>
      <c r="X38" s="65">
        <v>44561</v>
      </c>
      <c r="Y38" s="66">
        <v>0</v>
      </c>
      <c r="Z38" s="67" t="s">
        <v>365</v>
      </c>
      <c r="AA38" s="66">
        <v>0</v>
      </c>
      <c r="AB38" s="67" t="s">
        <v>365</v>
      </c>
      <c r="AC38" s="66">
        <v>1</v>
      </c>
      <c r="AD38" s="67" t="s">
        <v>531</v>
      </c>
      <c r="AE38" s="66">
        <v>1</v>
      </c>
      <c r="AF38" s="67" t="s">
        <v>531</v>
      </c>
      <c r="AG38" s="68" t="s">
        <v>465</v>
      </c>
      <c r="AH38" s="122"/>
      <c r="AI38" s="231"/>
      <c r="AJ38" s="122"/>
      <c r="AK38" s="88"/>
      <c r="AL38" s="126">
        <v>0</v>
      </c>
      <c r="AM38" s="88"/>
      <c r="AN38" s="88"/>
      <c r="AO38" s="88"/>
      <c r="AP38" s="88"/>
      <c r="AQ38" s="88"/>
      <c r="AR38" s="88"/>
      <c r="AS38" s="88"/>
      <c r="AT38" s="146"/>
      <c r="AU38" s="259">
        <f>+Tabla3[[#This Row],[I Trimestre ]]+Tabla3[[#This Row],[II Trimestre ]]+Tabla3[[#This Row],[III Trimestre ]]+Tabla3[[#This Row],[IV Trimestre ]]</f>
        <v>2</v>
      </c>
      <c r="AV38" s="259">
        <f t="shared" si="0"/>
        <v>0</v>
      </c>
      <c r="AW38" s="173">
        <f t="shared" si="1"/>
        <v>0</v>
      </c>
      <c r="AX38" s="260"/>
      <c r="AY38" s="208"/>
      <c r="AZ38" s="208"/>
      <c r="BA38" s="208"/>
      <c r="BB38" s="208"/>
      <c r="BC38" s="208"/>
      <c r="BD38" s="208"/>
      <c r="BE38" s="208"/>
      <c r="BF38" s="208"/>
      <c r="BG38" s="208"/>
      <c r="BH38" s="208"/>
      <c r="BI38" s="208"/>
      <c r="BJ38" s="208"/>
      <c r="BK38" s="166"/>
      <c r="BL38" s="166"/>
      <c r="BM38" s="166"/>
      <c r="BN38" s="166"/>
      <c r="BO38" s="166"/>
      <c r="BP38" s="166"/>
      <c r="BQ38" s="166"/>
      <c r="BR38" s="166"/>
      <c r="BS38" s="166"/>
      <c r="BT38" s="166"/>
      <c r="BU38" s="166"/>
      <c r="BV38" s="166"/>
      <c r="BW38" s="166"/>
      <c r="BX38" s="166"/>
      <c r="BY38" s="166"/>
      <c r="BZ38" s="166"/>
      <c r="CA38" s="166"/>
      <c r="CB38" s="166"/>
      <c r="CC38" s="166"/>
      <c r="CD38" s="166"/>
      <c r="CE38" s="166"/>
      <c r="CF38" s="166"/>
      <c r="CG38" s="166"/>
      <c r="CH38" s="166"/>
      <c r="CI38" s="166"/>
      <c r="CJ38" s="166"/>
      <c r="CK38" s="166"/>
      <c r="CL38" s="166"/>
      <c r="CM38" s="166"/>
      <c r="CN38" s="166"/>
      <c r="CO38" s="166"/>
      <c r="CP38" s="166"/>
      <c r="CQ38" s="166"/>
      <c r="CR38" s="166"/>
      <c r="CS38" s="166"/>
      <c r="CT38" s="166"/>
      <c r="CU38" s="166"/>
      <c r="CV38" s="166"/>
      <c r="CW38" s="166"/>
      <c r="CX38" s="166"/>
      <c r="CY38" s="166"/>
      <c r="CZ38" s="166"/>
      <c r="DA38" s="166"/>
      <c r="DB38" s="166"/>
      <c r="DC38" s="166"/>
      <c r="DD38" s="166"/>
      <c r="DE38" s="166"/>
      <c r="DF38" s="166"/>
      <c r="DG38" s="166"/>
      <c r="DH38" s="166"/>
      <c r="DI38" s="166"/>
      <c r="DJ38" s="166"/>
      <c r="DK38" s="166"/>
      <c r="DL38" s="166"/>
      <c r="DM38" s="166"/>
      <c r="DN38" s="166"/>
      <c r="DO38" s="166"/>
      <c r="DP38" s="166"/>
      <c r="DQ38" s="166"/>
      <c r="DR38" s="166"/>
      <c r="DS38" s="166"/>
      <c r="DT38" s="166"/>
      <c r="DU38" s="166"/>
      <c r="DV38" s="166"/>
      <c r="DW38" s="166"/>
      <c r="DX38" s="166"/>
      <c r="DY38" s="166"/>
      <c r="DZ38" s="166"/>
      <c r="EA38" s="166"/>
      <c r="EB38" s="166"/>
      <c r="EC38" s="166"/>
      <c r="ED38" s="166"/>
      <c r="EE38" s="166"/>
      <c r="EF38" s="166"/>
      <c r="EG38" s="166"/>
      <c r="EH38" s="166"/>
      <c r="EI38" s="166"/>
      <c r="EJ38" s="166"/>
      <c r="EK38" s="166"/>
      <c r="EL38" s="166"/>
      <c r="EM38" s="166"/>
      <c r="EN38" s="166"/>
      <c r="EO38" s="166"/>
      <c r="EP38" s="166"/>
      <c r="EQ38" s="166"/>
      <c r="ER38" s="166"/>
      <c r="ES38" s="166"/>
      <c r="ET38" s="166"/>
      <c r="EU38" s="166"/>
      <c r="EV38" s="166"/>
      <c r="EW38" s="166"/>
      <c r="EX38" s="166"/>
      <c r="EY38" s="166"/>
      <c r="EZ38" s="166"/>
      <c r="FA38" s="166"/>
      <c r="FB38" s="166"/>
      <c r="FC38" s="166"/>
      <c r="FD38" s="166"/>
      <c r="FE38" s="166"/>
      <c r="FF38" s="166"/>
      <c r="FG38" s="166"/>
      <c r="FH38" s="166"/>
      <c r="FI38" s="166"/>
      <c r="FJ38" s="166"/>
      <c r="FK38" s="166"/>
      <c r="FL38" s="166"/>
      <c r="FM38" s="166"/>
      <c r="FN38" s="166"/>
      <c r="FO38" s="166"/>
      <c r="FP38" s="166"/>
      <c r="FQ38" s="166"/>
      <c r="FR38" s="166"/>
      <c r="FS38" s="166"/>
      <c r="FT38" s="166"/>
      <c r="FU38" s="166"/>
      <c r="FV38" s="166"/>
      <c r="FW38" s="166"/>
      <c r="FX38" s="166"/>
      <c r="FY38" s="166"/>
      <c r="FZ38" s="166"/>
      <c r="GA38" s="166"/>
      <c r="GB38" s="166"/>
      <c r="GC38" s="166"/>
      <c r="GD38" s="166"/>
      <c r="GE38" s="166"/>
      <c r="GF38" s="166"/>
      <c r="GG38" s="166"/>
      <c r="GH38" s="166"/>
      <c r="GI38" s="166"/>
      <c r="GJ38" s="166"/>
      <c r="GK38" s="166"/>
      <c r="GL38" s="166"/>
      <c r="GM38" s="166"/>
      <c r="GN38" s="166"/>
      <c r="GO38" s="166"/>
      <c r="GP38" s="166"/>
      <c r="GQ38" s="166"/>
      <c r="GR38" s="166"/>
      <c r="GS38" s="166"/>
      <c r="GT38" s="166"/>
      <c r="GU38" s="166"/>
      <c r="GV38" s="166"/>
      <c r="GW38" s="166"/>
      <c r="GX38" s="166"/>
      <c r="GY38" s="166"/>
    </row>
    <row r="39" spans="1:207" s="145" customFormat="1" ht="123.75" customHeight="1" x14ac:dyDescent="0.25">
      <c r="A39" s="166"/>
      <c r="B39" s="63">
        <v>545</v>
      </c>
      <c r="C39" s="70" t="s">
        <v>419</v>
      </c>
      <c r="D39" s="63" t="s">
        <v>420</v>
      </c>
      <c r="E39" s="70" t="s">
        <v>403</v>
      </c>
      <c r="F39" s="63" t="s">
        <v>384</v>
      </c>
      <c r="G39" s="63" t="s">
        <v>520</v>
      </c>
      <c r="H39" s="63" t="s">
        <v>521</v>
      </c>
      <c r="I39" s="63" t="s">
        <v>522</v>
      </c>
      <c r="J39" s="63" t="s">
        <v>365</v>
      </c>
      <c r="K39" s="63" t="s">
        <v>523</v>
      </c>
      <c r="L39" s="63" t="s">
        <v>524</v>
      </c>
      <c r="M39" s="63" t="s">
        <v>365</v>
      </c>
      <c r="N39" s="63" t="s">
        <v>365</v>
      </c>
      <c r="O39" s="70" t="s">
        <v>525</v>
      </c>
      <c r="P39" s="64">
        <v>26</v>
      </c>
      <c r="Q39" s="63" t="s">
        <v>526</v>
      </c>
      <c r="R39" s="63" t="s">
        <v>536</v>
      </c>
      <c r="S39" s="63" t="s">
        <v>376</v>
      </c>
      <c r="T39" s="63" t="s">
        <v>537</v>
      </c>
      <c r="U39" s="63" t="s">
        <v>529</v>
      </c>
      <c r="V39" s="63" t="s">
        <v>530</v>
      </c>
      <c r="W39" s="65">
        <v>44348</v>
      </c>
      <c r="X39" s="65">
        <v>44561</v>
      </c>
      <c r="Y39" s="66">
        <v>0</v>
      </c>
      <c r="Z39" s="67" t="s">
        <v>365</v>
      </c>
      <c r="AA39" s="66">
        <v>0</v>
      </c>
      <c r="AB39" s="67" t="s">
        <v>365</v>
      </c>
      <c r="AC39" s="66">
        <v>1</v>
      </c>
      <c r="AD39" s="67" t="s">
        <v>531</v>
      </c>
      <c r="AE39" s="66">
        <v>1</v>
      </c>
      <c r="AF39" s="67" t="s">
        <v>531</v>
      </c>
      <c r="AG39" s="68" t="s">
        <v>469</v>
      </c>
      <c r="AH39" s="122"/>
      <c r="AI39" s="231"/>
      <c r="AJ39" s="122"/>
      <c r="AK39" s="88"/>
      <c r="AL39" s="126">
        <v>0</v>
      </c>
      <c r="AM39" s="88"/>
      <c r="AN39" s="88"/>
      <c r="AO39" s="88"/>
      <c r="AP39" s="88"/>
      <c r="AQ39" s="88"/>
      <c r="AR39" s="88"/>
      <c r="AS39" s="88"/>
      <c r="AT39" s="146"/>
      <c r="AU39" s="259">
        <f>+Tabla3[[#This Row],[I Trimestre ]]+Tabla3[[#This Row],[II Trimestre ]]+Tabla3[[#This Row],[III Trimestre ]]+Tabla3[[#This Row],[IV Trimestre ]]</f>
        <v>2</v>
      </c>
      <c r="AV39" s="259">
        <f t="shared" si="0"/>
        <v>0</v>
      </c>
      <c r="AW39" s="173">
        <f t="shared" si="1"/>
        <v>0</v>
      </c>
      <c r="AX39" s="260"/>
      <c r="AY39" s="208"/>
      <c r="AZ39" s="208"/>
      <c r="BA39" s="208"/>
      <c r="BB39" s="208"/>
      <c r="BC39" s="208"/>
      <c r="BD39" s="208"/>
      <c r="BE39" s="208"/>
      <c r="BF39" s="208"/>
      <c r="BG39" s="208"/>
      <c r="BH39" s="208"/>
      <c r="BI39" s="208"/>
      <c r="BJ39" s="208"/>
      <c r="BK39" s="166"/>
      <c r="BL39" s="166"/>
      <c r="BM39" s="166"/>
      <c r="BN39" s="166"/>
      <c r="BO39" s="166"/>
      <c r="BP39" s="166"/>
      <c r="BQ39" s="166"/>
      <c r="BR39" s="166"/>
      <c r="BS39" s="166"/>
      <c r="BT39" s="166"/>
      <c r="BU39" s="166"/>
      <c r="BV39" s="166"/>
      <c r="BW39" s="166"/>
      <c r="BX39" s="166"/>
      <c r="BY39" s="166"/>
      <c r="BZ39" s="166"/>
      <c r="CA39" s="166"/>
      <c r="CB39" s="166"/>
      <c r="CC39" s="166"/>
      <c r="CD39" s="166"/>
      <c r="CE39" s="166"/>
      <c r="CF39" s="166"/>
      <c r="CG39" s="166"/>
      <c r="CH39" s="166"/>
      <c r="CI39" s="166"/>
      <c r="CJ39" s="166"/>
      <c r="CK39" s="166"/>
      <c r="CL39" s="166"/>
      <c r="CM39" s="166"/>
      <c r="CN39" s="166"/>
      <c r="CO39" s="166"/>
      <c r="CP39" s="166"/>
      <c r="CQ39" s="166"/>
      <c r="CR39" s="166"/>
      <c r="CS39" s="166"/>
      <c r="CT39" s="166"/>
      <c r="CU39" s="166"/>
      <c r="CV39" s="166"/>
      <c r="CW39" s="166"/>
      <c r="CX39" s="166"/>
      <c r="CY39" s="166"/>
      <c r="CZ39" s="166"/>
      <c r="DA39" s="166"/>
      <c r="DB39" s="166"/>
      <c r="DC39" s="166"/>
      <c r="DD39" s="166"/>
      <c r="DE39" s="166"/>
      <c r="DF39" s="166"/>
      <c r="DG39" s="166"/>
      <c r="DH39" s="166"/>
      <c r="DI39" s="166"/>
      <c r="DJ39" s="166"/>
      <c r="DK39" s="166"/>
      <c r="DL39" s="166"/>
      <c r="DM39" s="166"/>
      <c r="DN39" s="166"/>
      <c r="DO39" s="166"/>
      <c r="DP39" s="166"/>
      <c r="DQ39" s="166"/>
      <c r="DR39" s="166"/>
      <c r="DS39" s="166"/>
      <c r="DT39" s="166"/>
      <c r="DU39" s="166"/>
      <c r="DV39" s="166"/>
      <c r="DW39" s="166"/>
      <c r="DX39" s="166"/>
      <c r="DY39" s="166"/>
      <c r="DZ39" s="166"/>
      <c r="EA39" s="166"/>
      <c r="EB39" s="166"/>
      <c r="EC39" s="166"/>
      <c r="ED39" s="166"/>
      <c r="EE39" s="166"/>
      <c r="EF39" s="166"/>
      <c r="EG39" s="166"/>
      <c r="EH39" s="166"/>
      <c r="EI39" s="166"/>
      <c r="EJ39" s="166"/>
      <c r="EK39" s="166"/>
      <c r="EL39" s="166"/>
      <c r="EM39" s="166"/>
      <c r="EN39" s="166"/>
      <c r="EO39" s="166"/>
      <c r="EP39" s="166"/>
      <c r="EQ39" s="166"/>
      <c r="ER39" s="166"/>
      <c r="ES39" s="166"/>
      <c r="ET39" s="166"/>
      <c r="EU39" s="166"/>
      <c r="EV39" s="166"/>
      <c r="EW39" s="166"/>
      <c r="EX39" s="166"/>
      <c r="EY39" s="166"/>
      <c r="EZ39" s="166"/>
      <c r="FA39" s="166"/>
      <c r="FB39" s="166"/>
      <c r="FC39" s="166"/>
      <c r="FD39" s="166"/>
      <c r="FE39" s="166"/>
      <c r="FF39" s="166"/>
      <c r="FG39" s="166"/>
      <c r="FH39" s="166"/>
      <c r="FI39" s="166"/>
      <c r="FJ39" s="166"/>
      <c r="FK39" s="166"/>
      <c r="FL39" s="166"/>
      <c r="FM39" s="166"/>
      <c r="FN39" s="166"/>
      <c r="FO39" s="166"/>
      <c r="FP39" s="166"/>
      <c r="FQ39" s="166"/>
      <c r="FR39" s="166"/>
      <c r="FS39" s="166"/>
      <c r="FT39" s="166"/>
      <c r="FU39" s="166"/>
      <c r="FV39" s="166"/>
      <c r="FW39" s="166"/>
      <c r="FX39" s="166"/>
      <c r="FY39" s="166"/>
      <c r="FZ39" s="166"/>
      <c r="GA39" s="166"/>
      <c r="GB39" s="166"/>
      <c r="GC39" s="166"/>
      <c r="GD39" s="166"/>
      <c r="GE39" s="166"/>
      <c r="GF39" s="166"/>
      <c r="GG39" s="166"/>
      <c r="GH39" s="166"/>
      <c r="GI39" s="166"/>
      <c r="GJ39" s="166"/>
      <c r="GK39" s="166"/>
      <c r="GL39" s="166"/>
      <c r="GM39" s="166"/>
      <c r="GN39" s="166"/>
      <c r="GO39" s="166"/>
      <c r="GP39" s="166"/>
      <c r="GQ39" s="166"/>
      <c r="GR39" s="166"/>
      <c r="GS39" s="166"/>
      <c r="GT39" s="166"/>
      <c r="GU39" s="166"/>
      <c r="GV39" s="166"/>
      <c r="GW39" s="166"/>
      <c r="GX39" s="166"/>
      <c r="GY39" s="166"/>
    </row>
    <row r="40" spans="1:207" s="145" customFormat="1" ht="123.75" customHeight="1" x14ac:dyDescent="0.25">
      <c r="A40" s="166"/>
      <c r="B40" s="63">
        <v>545</v>
      </c>
      <c r="C40" s="70" t="s">
        <v>419</v>
      </c>
      <c r="D40" s="63" t="s">
        <v>420</v>
      </c>
      <c r="E40" s="70" t="s">
        <v>403</v>
      </c>
      <c r="F40" s="63" t="s">
        <v>384</v>
      </c>
      <c r="G40" s="63" t="s">
        <v>520</v>
      </c>
      <c r="H40" s="63" t="s">
        <v>521</v>
      </c>
      <c r="I40" s="63" t="s">
        <v>522</v>
      </c>
      <c r="J40" s="63" t="s">
        <v>365</v>
      </c>
      <c r="K40" s="63" t="s">
        <v>523</v>
      </c>
      <c r="L40" s="63" t="s">
        <v>524</v>
      </c>
      <c r="M40" s="63" t="s">
        <v>365</v>
      </c>
      <c r="N40" s="63" t="s">
        <v>365</v>
      </c>
      <c r="O40" s="70" t="s">
        <v>525</v>
      </c>
      <c r="P40" s="64">
        <v>27</v>
      </c>
      <c r="Q40" s="63" t="s">
        <v>526</v>
      </c>
      <c r="R40" s="63" t="s">
        <v>538</v>
      </c>
      <c r="S40" s="63" t="s">
        <v>376</v>
      </c>
      <c r="T40" s="63" t="s">
        <v>539</v>
      </c>
      <c r="U40" s="63" t="s">
        <v>529</v>
      </c>
      <c r="V40" s="63" t="s">
        <v>530</v>
      </c>
      <c r="W40" s="65">
        <v>44348</v>
      </c>
      <c r="X40" s="65">
        <v>44561</v>
      </c>
      <c r="Y40" s="66">
        <v>0</v>
      </c>
      <c r="Z40" s="67" t="s">
        <v>365</v>
      </c>
      <c r="AA40" s="66">
        <v>0</v>
      </c>
      <c r="AB40" s="67" t="s">
        <v>365</v>
      </c>
      <c r="AC40" s="66">
        <v>1</v>
      </c>
      <c r="AD40" s="67" t="s">
        <v>531</v>
      </c>
      <c r="AE40" s="66">
        <v>1</v>
      </c>
      <c r="AF40" s="67" t="s">
        <v>531</v>
      </c>
      <c r="AG40" s="68" t="s">
        <v>473</v>
      </c>
      <c r="AH40" s="122"/>
      <c r="AI40" s="231"/>
      <c r="AJ40" s="122"/>
      <c r="AK40" s="88"/>
      <c r="AL40" s="126">
        <v>0</v>
      </c>
      <c r="AM40" s="88"/>
      <c r="AN40" s="88"/>
      <c r="AO40" s="88"/>
      <c r="AP40" s="88"/>
      <c r="AQ40" s="88"/>
      <c r="AR40" s="88"/>
      <c r="AS40" s="88"/>
      <c r="AT40" s="146"/>
      <c r="AU40" s="259">
        <f>+Tabla3[[#This Row],[I Trimestre ]]+Tabla3[[#This Row],[II Trimestre ]]+Tabla3[[#This Row],[III Trimestre ]]+Tabla3[[#This Row],[IV Trimestre ]]</f>
        <v>2</v>
      </c>
      <c r="AV40" s="259">
        <f t="shared" si="0"/>
        <v>0</v>
      </c>
      <c r="AW40" s="173">
        <f t="shared" si="1"/>
        <v>0</v>
      </c>
      <c r="AX40" s="260"/>
      <c r="AY40" s="208"/>
      <c r="AZ40" s="208"/>
      <c r="BA40" s="208"/>
      <c r="BB40" s="208"/>
      <c r="BC40" s="208"/>
      <c r="BD40" s="208"/>
      <c r="BE40" s="208"/>
      <c r="BF40" s="208"/>
      <c r="BG40" s="208"/>
      <c r="BH40" s="208"/>
      <c r="BI40" s="208"/>
      <c r="BJ40" s="208"/>
      <c r="BK40" s="166"/>
      <c r="BL40" s="166"/>
      <c r="BM40" s="166"/>
      <c r="BN40" s="166"/>
      <c r="BO40" s="166"/>
      <c r="BP40" s="166"/>
      <c r="BQ40" s="166"/>
      <c r="BR40" s="166"/>
      <c r="BS40" s="166"/>
      <c r="BT40" s="166"/>
      <c r="BU40" s="166"/>
      <c r="BV40" s="166"/>
      <c r="BW40" s="166"/>
      <c r="BX40" s="166"/>
      <c r="BY40" s="166"/>
      <c r="BZ40" s="166"/>
      <c r="CA40" s="166"/>
      <c r="CB40" s="166"/>
      <c r="CC40" s="166"/>
      <c r="CD40" s="166"/>
      <c r="CE40" s="166"/>
      <c r="CF40" s="166"/>
      <c r="CG40" s="166"/>
      <c r="CH40" s="166"/>
      <c r="CI40" s="166"/>
      <c r="CJ40" s="166"/>
      <c r="CK40" s="166"/>
      <c r="CL40" s="166"/>
      <c r="CM40" s="166"/>
      <c r="CN40" s="166"/>
      <c r="CO40" s="166"/>
      <c r="CP40" s="166"/>
      <c r="CQ40" s="166"/>
      <c r="CR40" s="166"/>
      <c r="CS40" s="166"/>
      <c r="CT40" s="166"/>
      <c r="CU40" s="166"/>
      <c r="CV40" s="166"/>
      <c r="CW40" s="166"/>
      <c r="CX40" s="166"/>
      <c r="CY40" s="166"/>
      <c r="CZ40" s="166"/>
      <c r="DA40" s="166"/>
      <c r="DB40" s="166"/>
      <c r="DC40" s="166"/>
      <c r="DD40" s="166"/>
      <c r="DE40" s="166"/>
      <c r="DF40" s="166"/>
      <c r="DG40" s="166"/>
      <c r="DH40" s="166"/>
      <c r="DI40" s="166"/>
      <c r="DJ40" s="166"/>
      <c r="DK40" s="166"/>
      <c r="DL40" s="166"/>
      <c r="DM40" s="166"/>
      <c r="DN40" s="166"/>
      <c r="DO40" s="166"/>
      <c r="DP40" s="166"/>
      <c r="DQ40" s="166"/>
      <c r="DR40" s="166"/>
      <c r="DS40" s="166"/>
      <c r="DT40" s="166"/>
      <c r="DU40" s="166"/>
      <c r="DV40" s="166"/>
      <c r="DW40" s="166"/>
      <c r="DX40" s="166"/>
      <c r="DY40" s="166"/>
      <c r="DZ40" s="166"/>
      <c r="EA40" s="166"/>
      <c r="EB40" s="166"/>
      <c r="EC40" s="166"/>
      <c r="ED40" s="166"/>
      <c r="EE40" s="166"/>
      <c r="EF40" s="166"/>
      <c r="EG40" s="166"/>
      <c r="EH40" s="166"/>
      <c r="EI40" s="166"/>
      <c r="EJ40" s="166"/>
      <c r="EK40" s="166"/>
      <c r="EL40" s="166"/>
      <c r="EM40" s="166"/>
      <c r="EN40" s="166"/>
      <c r="EO40" s="166"/>
      <c r="EP40" s="166"/>
      <c r="EQ40" s="166"/>
      <c r="ER40" s="166"/>
      <c r="ES40" s="166"/>
      <c r="ET40" s="166"/>
      <c r="EU40" s="166"/>
      <c r="EV40" s="166"/>
      <c r="EW40" s="166"/>
      <c r="EX40" s="166"/>
      <c r="EY40" s="166"/>
      <c r="EZ40" s="166"/>
      <c r="FA40" s="166"/>
      <c r="FB40" s="166"/>
      <c r="FC40" s="166"/>
      <c r="FD40" s="166"/>
      <c r="FE40" s="166"/>
      <c r="FF40" s="166"/>
      <c r="FG40" s="166"/>
      <c r="FH40" s="166"/>
      <c r="FI40" s="166"/>
      <c r="FJ40" s="166"/>
      <c r="FK40" s="166"/>
      <c r="FL40" s="166"/>
      <c r="FM40" s="166"/>
      <c r="FN40" s="166"/>
      <c r="FO40" s="166"/>
      <c r="FP40" s="166"/>
      <c r="FQ40" s="166"/>
      <c r="FR40" s="166"/>
      <c r="FS40" s="166"/>
      <c r="FT40" s="166"/>
      <c r="FU40" s="166"/>
      <c r="FV40" s="166"/>
      <c r="FW40" s="166"/>
      <c r="FX40" s="166"/>
      <c r="FY40" s="166"/>
      <c r="FZ40" s="166"/>
      <c r="GA40" s="166"/>
      <c r="GB40" s="166"/>
      <c r="GC40" s="166"/>
      <c r="GD40" s="166"/>
      <c r="GE40" s="166"/>
      <c r="GF40" s="166"/>
      <c r="GG40" s="166"/>
      <c r="GH40" s="166"/>
      <c r="GI40" s="166"/>
      <c r="GJ40" s="166"/>
      <c r="GK40" s="166"/>
      <c r="GL40" s="166"/>
      <c r="GM40" s="166"/>
      <c r="GN40" s="166"/>
      <c r="GO40" s="166"/>
      <c r="GP40" s="166"/>
      <c r="GQ40" s="166"/>
      <c r="GR40" s="166"/>
      <c r="GS40" s="166"/>
      <c r="GT40" s="166"/>
      <c r="GU40" s="166"/>
      <c r="GV40" s="166"/>
      <c r="GW40" s="166"/>
      <c r="GX40" s="166"/>
      <c r="GY40" s="166"/>
    </row>
    <row r="41" spans="1:207" s="145" customFormat="1" ht="123.75" customHeight="1" x14ac:dyDescent="0.2">
      <c r="A41" s="166"/>
      <c r="B41" s="63">
        <v>545</v>
      </c>
      <c r="C41" s="70" t="s">
        <v>419</v>
      </c>
      <c r="D41" s="63" t="s">
        <v>420</v>
      </c>
      <c r="E41" s="70" t="s">
        <v>403</v>
      </c>
      <c r="F41" s="63" t="s">
        <v>384</v>
      </c>
      <c r="G41" s="63" t="s">
        <v>520</v>
      </c>
      <c r="H41" s="63" t="s">
        <v>521</v>
      </c>
      <c r="I41" s="63" t="s">
        <v>522</v>
      </c>
      <c r="J41" s="63" t="s">
        <v>365</v>
      </c>
      <c r="K41" s="63" t="s">
        <v>523</v>
      </c>
      <c r="L41" s="63" t="s">
        <v>524</v>
      </c>
      <c r="M41" s="63" t="s">
        <v>365</v>
      </c>
      <c r="N41" s="63" t="s">
        <v>365</v>
      </c>
      <c r="O41" s="70" t="s">
        <v>525</v>
      </c>
      <c r="P41" s="64">
        <v>28</v>
      </c>
      <c r="Q41" s="63" t="s">
        <v>526</v>
      </c>
      <c r="R41" s="63" t="s">
        <v>540</v>
      </c>
      <c r="S41" s="63" t="s">
        <v>376</v>
      </c>
      <c r="T41" s="63" t="s">
        <v>541</v>
      </c>
      <c r="U41" s="63" t="s">
        <v>529</v>
      </c>
      <c r="V41" s="63" t="s">
        <v>530</v>
      </c>
      <c r="W41" s="92">
        <v>44348</v>
      </c>
      <c r="X41" s="92">
        <v>44561</v>
      </c>
      <c r="Y41" s="66">
        <v>0</v>
      </c>
      <c r="Z41" s="63" t="s">
        <v>365</v>
      </c>
      <c r="AA41" s="66">
        <v>0</v>
      </c>
      <c r="AB41" s="63" t="s">
        <v>365</v>
      </c>
      <c r="AC41" s="66">
        <v>1</v>
      </c>
      <c r="AD41" s="63" t="s">
        <v>531</v>
      </c>
      <c r="AE41" s="66">
        <v>1</v>
      </c>
      <c r="AF41" s="63" t="s">
        <v>531</v>
      </c>
      <c r="AG41" s="68" t="s">
        <v>477</v>
      </c>
      <c r="AH41" s="122"/>
      <c r="AI41" s="67"/>
      <c r="AJ41" s="122"/>
      <c r="AK41" s="88"/>
      <c r="AL41" s="126">
        <v>0</v>
      </c>
      <c r="AM41" s="88"/>
      <c r="AN41" s="88"/>
      <c r="AO41" s="88"/>
      <c r="AP41" s="88"/>
      <c r="AQ41" s="88"/>
      <c r="AR41" s="88"/>
      <c r="AS41" s="88"/>
      <c r="AT41" s="139"/>
      <c r="AU41" s="259">
        <f>+Tabla3[[#This Row],[I Trimestre ]]+Tabla3[[#This Row],[II Trimestre ]]+Tabla3[[#This Row],[III Trimestre ]]+Tabla3[[#This Row],[IV Trimestre ]]</f>
        <v>2</v>
      </c>
      <c r="AV41" s="259">
        <f t="shared" si="0"/>
        <v>0</v>
      </c>
      <c r="AW41" s="173">
        <f t="shared" si="1"/>
        <v>0</v>
      </c>
      <c r="AX41" s="263"/>
      <c r="AY41" s="208"/>
      <c r="AZ41" s="208"/>
      <c r="BA41" s="208"/>
      <c r="BB41" s="208"/>
      <c r="BC41" s="208"/>
      <c r="BD41" s="208"/>
      <c r="BE41" s="208"/>
      <c r="BF41" s="208"/>
      <c r="BG41" s="208"/>
      <c r="BH41" s="208"/>
      <c r="BI41" s="208"/>
      <c r="BJ41" s="208"/>
      <c r="BK41" s="166"/>
      <c r="BL41" s="166"/>
      <c r="BM41" s="166"/>
      <c r="BN41" s="166"/>
      <c r="BO41" s="166"/>
      <c r="BP41" s="166"/>
      <c r="BQ41" s="166"/>
      <c r="BR41" s="166"/>
      <c r="BS41" s="166"/>
      <c r="BT41" s="166"/>
      <c r="BU41" s="166"/>
      <c r="BV41" s="166"/>
      <c r="BW41" s="166"/>
      <c r="BX41" s="166"/>
      <c r="BY41" s="166"/>
      <c r="BZ41" s="166"/>
      <c r="CA41" s="166"/>
      <c r="CB41" s="166"/>
      <c r="CC41" s="166"/>
      <c r="CD41" s="166"/>
      <c r="CE41" s="166"/>
      <c r="CF41" s="166"/>
      <c r="CG41" s="166"/>
      <c r="CH41" s="166"/>
      <c r="CI41" s="166"/>
      <c r="CJ41" s="166"/>
      <c r="CK41" s="166"/>
      <c r="CL41" s="166"/>
      <c r="CM41" s="166"/>
      <c r="CN41" s="166"/>
      <c r="CO41" s="166"/>
      <c r="CP41" s="166"/>
      <c r="CQ41" s="166"/>
      <c r="CR41" s="166"/>
      <c r="CS41" s="166"/>
      <c r="CT41" s="166"/>
      <c r="CU41" s="166"/>
      <c r="CV41" s="166"/>
      <c r="CW41" s="166"/>
      <c r="CX41" s="166"/>
      <c r="CY41" s="166"/>
      <c r="CZ41" s="166"/>
      <c r="DA41" s="166"/>
      <c r="DB41" s="166"/>
      <c r="DC41" s="166"/>
      <c r="DD41" s="166"/>
      <c r="DE41" s="166"/>
      <c r="DF41" s="166"/>
      <c r="DG41" s="166"/>
      <c r="DH41" s="166"/>
      <c r="DI41" s="166"/>
      <c r="DJ41" s="166"/>
      <c r="DK41" s="166"/>
      <c r="DL41" s="166"/>
      <c r="DM41" s="166"/>
      <c r="DN41" s="166"/>
      <c r="DO41" s="166"/>
      <c r="DP41" s="166"/>
      <c r="DQ41" s="166"/>
      <c r="DR41" s="166"/>
      <c r="DS41" s="166"/>
      <c r="DT41" s="166"/>
      <c r="DU41" s="166"/>
      <c r="DV41" s="166"/>
      <c r="DW41" s="166"/>
      <c r="DX41" s="166"/>
      <c r="DY41" s="166"/>
      <c r="DZ41" s="166"/>
      <c r="EA41" s="166"/>
      <c r="EB41" s="166"/>
      <c r="EC41" s="166"/>
      <c r="ED41" s="166"/>
      <c r="EE41" s="166"/>
      <c r="EF41" s="166"/>
      <c r="EG41" s="166"/>
      <c r="EH41" s="166"/>
      <c r="EI41" s="166"/>
      <c r="EJ41" s="166"/>
      <c r="EK41" s="166"/>
      <c r="EL41" s="166"/>
      <c r="EM41" s="166"/>
      <c r="EN41" s="166"/>
      <c r="EO41" s="166"/>
      <c r="EP41" s="166"/>
      <c r="EQ41" s="166"/>
      <c r="ER41" s="166"/>
      <c r="ES41" s="166"/>
      <c r="ET41" s="166"/>
      <c r="EU41" s="166"/>
      <c r="EV41" s="166"/>
      <c r="EW41" s="166"/>
      <c r="EX41" s="166"/>
      <c r="EY41" s="166"/>
      <c r="EZ41" s="166"/>
      <c r="FA41" s="166"/>
      <c r="FB41" s="166"/>
      <c r="FC41" s="166"/>
      <c r="FD41" s="166"/>
      <c r="FE41" s="166"/>
      <c r="FF41" s="166"/>
      <c r="FG41" s="166"/>
      <c r="FH41" s="166"/>
      <c r="FI41" s="166"/>
      <c r="FJ41" s="166"/>
      <c r="FK41" s="166"/>
      <c r="FL41" s="166"/>
      <c r="FM41" s="166"/>
      <c r="FN41" s="166"/>
      <c r="FO41" s="166"/>
      <c r="FP41" s="166"/>
      <c r="FQ41" s="166"/>
      <c r="FR41" s="166"/>
      <c r="FS41" s="166"/>
      <c r="FT41" s="166"/>
      <c r="FU41" s="166"/>
      <c r="FV41" s="166"/>
      <c r="FW41" s="166"/>
      <c r="FX41" s="166"/>
      <c r="FY41" s="166"/>
      <c r="FZ41" s="166"/>
      <c r="GA41" s="166"/>
      <c r="GB41" s="166"/>
      <c r="GC41" s="166"/>
      <c r="GD41" s="166"/>
      <c r="GE41" s="166"/>
      <c r="GF41" s="166"/>
      <c r="GG41" s="166"/>
      <c r="GH41" s="166"/>
      <c r="GI41" s="166"/>
      <c r="GJ41" s="166"/>
      <c r="GK41" s="166"/>
      <c r="GL41" s="166"/>
      <c r="GM41" s="166"/>
      <c r="GN41" s="166"/>
      <c r="GO41" s="166"/>
      <c r="GP41" s="166"/>
      <c r="GQ41" s="166"/>
      <c r="GR41" s="166"/>
      <c r="GS41" s="166"/>
      <c r="GT41" s="166"/>
      <c r="GU41" s="166"/>
      <c r="GV41" s="166"/>
      <c r="GW41" s="166"/>
      <c r="GX41" s="166"/>
      <c r="GY41" s="166"/>
    </row>
    <row r="42" spans="1:207" s="145" customFormat="1" ht="123.75" customHeight="1" x14ac:dyDescent="0.25">
      <c r="A42" s="166"/>
      <c r="B42" s="63">
        <v>545</v>
      </c>
      <c r="C42" s="70" t="s">
        <v>419</v>
      </c>
      <c r="D42" s="63" t="s">
        <v>420</v>
      </c>
      <c r="E42" s="70" t="s">
        <v>403</v>
      </c>
      <c r="F42" s="63" t="s">
        <v>384</v>
      </c>
      <c r="G42" s="63" t="s">
        <v>520</v>
      </c>
      <c r="H42" s="63" t="s">
        <v>521</v>
      </c>
      <c r="I42" s="63" t="s">
        <v>522</v>
      </c>
      <c r="J42" s="63" t="s">
        <v>365</v>
      </c>
      <c r="K42" s="63" t="s">
        <v>523</v>
      </c>
      <c r="L42" s="63" t="s">
        <v>524</v>
      </c>
      <c r="M42" s="63" t="s">
        <v>365</v>
      </c>
      <c r="N42" s="63" t="s">
        <v>365</v>
      </c>
      <c r="O42" s="70" t="s">
        <v>525</v>
      </c>
      <c r="P42" s="64">
        <v>29</v>
      </c>
      <c r="Q42" s="63" t="s">
        <v>526</v>
      </c>
      <c r="R42" s="63" t="s">
        <v>542</v>
      </c>
      <c r="S42" s="63" t="s">
        <v>376</v>
      </c>
      <c r="T42" s="63" t="s">
        <v>543</v>
      </c>
      <c r="U42" s="63" t="s">
        <v>529</v>
      </c>
      <c r="V42" s="63" t="s">
        <v>530</v>
      </c>
      <c r="W42" s="92">
        <v>44348</v>
      </c>
      <c r="X42" s="92">
        <v>44561</v>
      </c>
      <c r="Y42" s="66">
        <v>0</v>
      </c>
      <c r="Z42" s="63" t="s">
        <v>365</v>
      </c>
      <c r="AA42" s="66">
        <v>0</v>
      </c>
      <c r="AB42" s="94" t="s">
        <v>365</v>
      </c>
      <c r="AC42" s="66">
        <v>1</v>
      </c>
      <c r="AD42" s="94" t="s">
        <v>531</v>
      </c>
      <c r="AE42" s="66">
        <v>1</v>
      </c>
      <c r="AF42" s="94" t="s">
        <v>531</v>
      </c>
      <c r="AG42" s="68" t="s">
        <v>482</v>
      </c>
      <c r="AH42" s="122"/>
      <c r="AI42" s="67"/>
      <c r="AJ42" s="122"/>
      <c r="AK42" s="88"/>
      <c r="AL42" s="126">
        <v>0</v>
      </c>
      <c r="AM42" s="88"/>
      <c r="AN42" s="88"/>
      <c r="AO42" s="88"/>
      <c r="AP42" s="88"/>
      <c r="AQ42" s="88"/>
      <c r="AR42" s="88"/>
      <c r="AS42" s="88"/>
      <c r="AT42" s="142"/>
      <c r="AU42" s="259">
        <f>+Tabla3[[#This Row],[I Trimestre ]]+Tabla3[[#This Row],[II Trimestre ]]+Tabla3[[#This Row],[III Trimestre ]]+Tabla3[[#This Row],[IV Trimestre ]]</f>
        <v>2</v>
      </c>
      <c r="AV42" s="259">
        <f t="shared" si="0"/>
        <v>0</v>
      </c>
      <c r="AW42" s="173">
        <f t="shared" si="1"/>
        <v>0</v>
      </c>
      <c r="AX42" s="264"/>
      <c r="AY42" s="208"/>
      <c r="AZ42" s="208"/>
      <c r="BA42" s="208"/>
      <c r="BB42" s="208"/>
      <c r="BC42" s="208"/>
      <c r="BD42" s="208"/>
      <c r="BE42" s="208"/>
      <c r="BF42" s="208"/>
      <c r="BG42" s="208"/>
      <c r="BH42" s="208"/>
      <c r="BI42" s="208"/>
      <c r="BJ42" s="208"/>
      <c r="BK42" s="166"/>
      <c r="BL42" s="166"/>
      <c r="BM42" s="166"/>
      <c r="BN42" s="166"/>
      <c r="BO42" s="166"/>
      <c r="BP42" s="166"/>
      <c r="BQ42" s="166"/>
      <c r="BR42" s="166"/>
      <c r="BS42" s="166"/>
      <c r="BT42" s="166"/>
      <c r="BU42" s="166"/>
      <c r="BV42" s="166"/>
      <c r="BW42" s="166"/>
      <c r="BX42" s="166"/>
      <c r="BY42" s="166"/>
      <c r="BZ42" s="166"/>
      <c r="CA42" s="166"/>
      <c r="CB42" s="166"/>
      <c r="CC42" s="166"/>
      <c r="CD42" s="166"/>
      <c r="CE42" s="166"/>
      <c r="CF42" s="166"/>
      <c r="CG42" s="166"/>
      <c r="CH42" s="166"/>
      <c r="CI42" s="166"/>
      <c r="CJ42" s="166"/>
      <c r="CK42" s="166"/>
      <c r="CL42" s="166"/>
      <c r="CM42" s="166"/>
      <c r="CN42" s="166"/>
      <c r="CO42" s="166"/>
      <c r="CP42" s="166"/>
      <c r="CQ42" s="166"/>
      <c r="CR42" s="166"/>
      <c r="CS42" s="166"/>
      <c r="CT42" s="166"/>
      <c r="CU42" s="166"/>
      <c r="CV42" s="166"/>
      <c r="CW42" s="166"/>
      <c r="CX42" s="166"/>
      <c r="CY42" s="166"/>
      <c r="CZ42" s="166"/>
      <c r="DA42" s="166"/>
      <c r="DB42" s="166"/>
      <c r="DC42" s="166"/>
      <c r="DD42" s="166"/>
      <c r="DE42" s="166"/>
      <c r="DF42" s="166"/>
      <c r="DG42" s="166"/>
      <c r="DH42" s="166"/>
      <c r="DI42" s="166"/>
      <c r="DJ42" s="166"/>
      <c r="DK42" s="166"/>
      <c r="DL42" s="166"/>
      <c r="DM42" s="166"/>
      <c r="DN42" s="166"/>
      <c r="DO42" s="166"/>
      <c r="DP42" s="166"/>
      <c r="DQ42" s="166"/>
      <c r="DR42" s="166"/>
      <c r="DS42" s="166"/>
      <c r="DT42" s="166"/>
      <c r="DU42" s="166"/>
      <c r="DV42" s="166"/>
      <c r="DW42" s="166"/>
      <c r="DX42" s="166"/>
      <c r="DY42" s="166"/>
      <c r="DZ42" s="166"/>
      <c r="EA42" s="166"/>
      <c r="EB42" s="166"/>
      <c r="EC42" s="166"/>
      <c r="ED42" s="166"/>
      <c r="EE42" s="166"/>
      <c r="EF42" s="166"/>
      <c r="EG42" s="166"/>
      <c r="EH42" s="166"/>
      <c r="EI42" s="166"/>
      <c r="EJ42" s="166"/>
      <c r="EK42" s="166"/>
      <c r="EL42" s="166"/>
      <c r="EM42" s="166"/>
      <c r="EN42" s="166"/>
      <c r="EO42" s="166"/>
      <c r="EP42" s="166"/>
      <c r="EQ42" s="166"/>
      <c r="ER42" s="166"/>
      <c r="ES42" s="166"/>
      <c r="ET42" s="166"/>
      <c r="EU42" s="166"/>
      <c r="EV42" s="166"/>
      <c r="EW42" s="166"/>
      <c r="EX42" s="166"/>
      <c r="EY42" s="166"/>
      <c r="EZ42" s="166"/>
      <c r="FA42" s="166"/>
      <c r="FB42" s="166"/>
      <c r="FC42" s="166"/>
      <c r="FD42" s="166"/>
      <c r="FE42" s="166"/>
      <c r="FF42" s="166"/>
      <c r="FG42" s="166"/>
      <c r="FH42" s="166"/>
      <c r="FI42" s="166"/>
      <c r="FJ42" s="166"/>
      <c r="FK42" s="166"/>
      <c r="FL42" s="166"/>
      <c r="FM42" s="166"/>
      <c r="FN42" s="166"/>
      <c r="FO42" s="166"/>
      <c r="FP42" s="166"/>
      <c r="FQ42" s="166"/>
      <c r="FR42" s="166"/>
      <c r="FS42" s="166"/>
      <c r="FT42" s="166"/>
      <c r="FU42" s="166"/>
      <c r="FV42" s="166"/>
      <c r="FW42" s="166"/>
      <c r="FX42" s="166"/>
      <c r="FY42" s="166"/>
      <c r="FZ42" s="166"/>
      <c r="GA42" s="166"/>
      <c r="GB42" s="166"/>
      <c r="GC42" s="166"/>
      <c r="GD42" s="166"/>
      <c r="GE42" s="166"/>
      <c r="GF42" s="166"/>
      <c r="GG42" s="166"/>
      <c r="GH42" s="166"/>
      <c r="GI42" s="166"/>
      <c r="GJ42" s="166"/>
      <c r="GK42" s="166"/>
      <c r="GL42" s="166"/>
      <c r="GM42" s="166"/>
      <c r="GN42" s="166"/>
      <c r="GO42" s="166"/>
      <c r="GP42" s="166"/>
      <c r="GQ42" s="166"/>
      <c r="GR42" s="166"/>
      <c r="GS42" s="166"/>
      <c r="GT42" s="166"/>
      <c r="GU42" s="166"/>
      <c r="GV42" s="166"/>
      <c r="GW42" s="166"/>
      <c r="GX42" s="166"/>
      <c r="GY42" s="166"/>
    </row>
    <row r="43" spans="1:207" s="145" customFormat="1" ht="123.75" customHeight="1" x14ac:dyDescent="0.2">
      <c r="A43" s="166"/>
      <c r="B43" s="63">
        <v>545</v>
      </c>
      <c r="C43" s="70" t="s">
        <v>419</v>
      </c>
      <c r="D43" s="63" t="s">
        <v>420</v>
      </c>
      <c r="E43" s="70" t="s">
        <v>403</v>
      </c>
      <c r="F43" s="63" t="s">
        <v>384</v>
      </c>
      <c r="G43" s="95" t="s">
        <v>520</v>
      </c>
      <c r="H43" s="63" t="s">
        <v>521</v>
      </c>
      <c r="I43" s="63" t="s">
        <v>522</v>
      </c>
      <c r="J43" s="63" t="s">
        <v>365</v>
      </c>
      <c r="K43" s="63" t="s">
        <v>523</v>
      </c>
      <c r="L43" s="63" t="s">
        <v>524</v>
      </c>
      <c r="M43" s="63" t="s">
        <v>365</v>
      </c>
      <c r="N43" s="63" t="s">
        <v>365</v>
      </c>
      <c r="O43" s="70" t="s">
        <v>525</v>
      </c>
      <c r="P43" s="64">
        <v>30</v>
      </c>
      <c r="Q43" s="63" t="s">
        <v>526</v>
      </c>
      <c r="R43" s="63" t="s">
        <v>544</v>
      </c>
      <c r="S43" s="63" t="s">
        <v>376</v>
      </c>
      <c r="T43" s="63" t="s">
        <v>545</v>
      </c>
      <c r="U43" s="63" t="s">
        <v>529</v>
      </c>
      <c r="V43" s="95" t="s">
        <v>530</v>
      </c>
      <c r="W43" s="65">
        <v>44348</v>
      </c>
      <c r="X43" s="65">
        <v>44561</v>
      </c>
      <c r="Y43" s="66">
        <v>0</v>
      </c>
      <c r="Z43" s="63" t="s">
        <v>365</v>
      </c>
      <c r="AA43" s="66">
        <v>0</v>
      </c>
      <c r="AB43" s="63" t="s">
        <v>365</v>
      </c>
      <c r="AC43" s="66">
        <v>1</v>
      </c>
      <c r="AD43" s="63" t="s">
        <v>531</v>
      </c>
      <c r="AE43" s="66">
        <v>1</v>
      </c>
      <c r="AF43" s="63" t="s">
        <v>531</v>
      </c>
      <c r="AG43" s="68" t="s">
        <v>486</v>
      </c>
      <c r="AH43" s="126"/>
      <c r="AI43" s="67"/>
      <c r="AJ43" s="122"/>
      <c r="AK43" s="88"/>
      <c r="AL43" s="126">
        <v>0</v>
      </c>
      <c r="AM43" s="88"/>
      <c r="AN43" s="88"/>
      <c r="AO43" s="88"/>
      <c r="AP43" s="89"/>
      <c r="AQ43" s="88"/>
      <c r="AR43" s="88"/>
      <c r="AS43" s="89"/>
      <c r="AT43" s="139"/>
      <c r="AU43" s="259">
        <f>+Tabla3[[#This Row],[I Trimestre ]]+Tabla3[[#This Row],[II Trimestre ]]+Tabla3[[#This Row],[III Trimestre ]]+Tabla3[[#This Row],[IV Trimestre ]]</f>
        <v>2</v>
      </c>
      <c r="AV43" s="259">
        <f t="shared" si="0"/>
        <v>0</v>
      </c>
      <c r="AW43" s="173">
        <f t="shared" si="1"/>
        <v>0</v>
      </c>
      <c r="AX43" s="264"/>
      <c r="AY43" s="208"/>
      <c r="AZ43" s="208"/>
      <c r="BA43" s="208"/>
      <c r="BB43" s="208"/>
      <c r="BC43" s="208"/>
      <c r="BD43" s="208"/>
      <c r="BE43" s="208"/>
      <c r="BF43" s="208"/>
      <c r="BG43" s="208"/>
      <c r="BH43" s="208"/>
      <c r="BI43" s="208"/>
      <c r="BJ43" s="208"/>
      <c r="BK43" s="166"/>
      <c r="BL43" s="166"/>
      <c r="BM43" s="166"/>
      <c r="BN43" s="166"/>
      <c r="BO43" s="166"/>
      <c r="BP43" s="166"/>
      <c r="BQ43" s="166"/>
      <c r="BR43" s="166"/>
      <c r="BS43" s="166"/>
      <c r="BT43" s="166"/>
      <c r="BU43" s="166"/>
      <c r="BV43" s="166"/>
      <c r="BW43" s="166"/>
      <c r="BX43" s="166"/>
      <c r="BY43" s="166"/>
      <c r="BZ43" s="166"/>
      <c r="CA43" s="166"/>
      <c r="CB43" s="166"/>
      <c r="CC43" s="166"/>
      <c r="CD43" s="166"/>
      <c r="CE43" s="166"/>
      <c r="CF43" s="166"/>
      <c r="CG43" s="166"/>
      <c r="CH43" s="166"/>
      <c r="CI43" s="166"/>
      <c r="CJ43" s="166"/>
      <c r="CK43" s="166"/>
      <c r="CL43" s="166"/>
      <c r="CM43" s="166"/>
      <c r="CN43" s="166"/>
      <c r="CO43" s="166"/>
      <c r="CP43" s="166"/>
      <c r="CQ43" s="166"/>
      <c r="CR43" s="166"/>
      <c r="CS43" s="166"/>
      <c r="CT43" s="166"/>
      <c r="CU43" s="166"/>
      <c r="CV43" s="166"/>
      <c r="CW43" s="166"/>
      <c r="CX43" s="166"/>
      <c r="CY43" s="166"/>
      <c r="CZ43" s="166"/>
      <c r="DA43" s="166"/>
      <c r="DB43" s="166"/>
      <c r="DC43" s="166"/>
      <c r="DD43" s="166"/>
      <c r="DE43" s="166"/>
      <c r="DF43" s="166"/>
      <c r="DG43" s="166"/>
      <c r="DH43" s="166"/>
      <c r="DI43" s="166"/>
      <c r="DJ43" s="166"/>
      <c r="DK43" s="166"/>
      <c r="DL43" s="166"/>
      <c r="DM43" s="166"/>
      <c r="DN43" s="166"/>
      <c r="DO43" s="166"/>
      <c r="DP43" s="166"/>
      <c r="DQ43" s="166"/>
      <c r="DR43" s="166"/>
      <c r="DS43" s="166"/>
      <c r="DT43" s="166"/>
      <c r="DU43" s="166"/>
      <c r="DV43" s="166"/>
      <c r="DW43" s="166"/>
      <c r="DX43" s="166"/>
      <c r="DY43" s="166"/>
      <c r="DZ43" s="166"/>
      <c r="EA43" s="166"/>
      <c r="EB43" s="166"/>
      <c r="EC43" s="166"/>
      <c r="ED43" s="166"/>
      <c r="EE43" s="166"/>
      <c r="EF43" s="166"/>
      <c r="EG43" s="166"/>
      <c r="EH43" s="166"/>
      <c r="EI43" s="166"/>
      <c r="EJ43" s="166"/>
      <c r="EK43" s="166"/>
      <c r="EL43" s="166"/>
      <c r="EM43" s="166"/>
      <c r="EN43" s="166"/>
      <c r="EO43" s="166"/>
      <c r="EP43" s="166"/>
      <c r="EQ43" s="166"/>
      <c r="ER43" s="166"/>
      <c r="ES43" s="166"/>
      <c r="ET43" s="166"/>
      <c r="EU43" s="166"/>
      <c r="EV43" s="166"/>
      <c r="EW43" s="166"/>
      <c r="EX43" s="166"/>
      <c r="EY43" s="166"/>
      <c r="EZ43" s="166"/>
      <c r="FA43" s="166"/>
      <c r="FB43" s="166"/>
      <c r="FC43" s="166"/>
      <c r="FD43" s="166"/>
      <c r="FE43" s="166"/>
      <c r="FF43" s="166"/>
      <c r="FG43" s="166"/>
      <c r="FH43" s="166"/>
      <c r="FI43" s="166"/>
      <c r="FJ43" s="166"/>
      <c r="FK43" s="166"/>
      <c r="FL43" s="166"/>
      <c r="FM43" s="166"/>
      <c r="FN43" s="166"/>
      <c r="FO43" s="166"/>
      <c r="FP43" s="166"/>
      <c r="FQ43" s="166"/>
      <c r="FR43" s="166"/>
      <c r="FS43" s="166"/>
      <c r="FT43" s="166"/>
      <c r="FU43" s="166"/>
      <c r="FV43" s="166"/>
      <c r="FW43" s="166"/>
      <c r="FX43" s="166"/>
      <c r="FY43" s="166"/>
      <c r="FZ43" s="166"/>
      <c r="GA43" s="166"/>
      <c r="GB43" s="166"/>
      <c r="GC43" s="166"/>
      <c r="GD43" s="166"/>
      <c r="GE43" s="166"/>
      <c r="GF43" s="166"/>
      <c r="GG43" s="166"/>
      <c r="GH43" s="166"/>
      <c r="GI43" s="166"/>
      <c r="GJ43" s="166"/>
      <c r="GK43" s="166"/>
      <c r="GL43" s="166"/>
      <c r="GM43" s="166"/>
      <c r="GN43" s="166"/>
      <c r="GO43" s="166"/>
      <c r="GP43" s="166"/>
      <c r="GQ43" s="166"/>
      <c r="GR43" s="166"/>
      <c r="GS43" s="166"/>
      <c r="GT43" s="166"/>
      <c r="GU43" s="166"/>
      <c r="GV43" s="166"/>
      <c r="GW43" s="166"/>
      <c r="GX43" s="166"/>
      <c r="GY43" s="166"/>
    </row>
    <row r="44" spans="1:207" s="145" customFormat="1" ht="123.75" customHeight="1" x14ac:dyDescent="0.25">
      <c r="A44" s="166"/>
      <c r="B44" s="63">
        <v>545</v>
      </c>
      <c r="C44" s="70" t="s">
        <v>419</v>
      </c>
      <c r="D44" s="63" t="s">
        <v>420</v>
      </c>
      <c r="E44" s="70" t="s">
        <v>403</v>
      </c>
      <c r="F44" s="63" t="s">
        <v>384</v>
      </c>
      <c r="G44" s="95" t="s">
        <v>520</v>
      </c>
      <c r="H44" s="95" t="s">
        <v>521</v>
      </c>
      <c r="I44" s="95" t="s">
        <v>522</v>
      </c>
      <c r="J44" s="95" t="s">
        <v>365</v>
      </c>
      <c r="K44" s="63" t="s">
        <v>523</v>
      </c>
      <c r="L44" s="95" t="s">
        <v>524</v>
      </c>
      <c r="M44" s="95" t="s">
        <v>365</v>
      </c>
      <c r="N44" s="95" t="s">
        <v>365</v>
      </c>
      <c r="O44" s="96" t="s">
        <v>525</v>
      </c>
      <c r="P44" s="64">
        <v>31</v>
      </c>
      <c r="Q44" s="95" t="s">
        <v>526</v>
      </c>
      <c r="R44" s="95" t="s">
        <v>546</v>
      </c>
      <c r="S44" s="63" t="s">
        <v>376</v>
      </c>
      <c r="T44" s="95" t="s">
        <v>547</v>
      </c>
      <c r="U44" s="95" t="s">
        <v>529</v>
      </c>
      <c r="V44" s="95" t="s">
        <v>530</v>
      </c>
      <c r="W44" s="97">
        <v>44348</v>
      </c>
      <c r="X44" s="97">
        <v>44561</v>
      </c>
      <c r="Y44" s="66">
        <v>0</v>
      </c>
      <c r="Z44" s="95" t="s">
        <v>365</v>
      </c>
      <c r="AA44" s="66">
        <v>0</v>
      </c>
      <c r="AB44" s="95" t="s">
        <v>365</v>
      </c>
      <c r="AC44" s="66">
        <v>1</v>
      </c>
      <c r="AD44" s="95" t="s">
        <v>531</v>
      </c>
      <c r="AE44" s="66">
        <v>1</v>
      </c>
      <c r="AF44" s="95" t="s">
        <v>531</v>
      </c>
      <c r="AG44" s="96" t="s">
        <v>490</v>
      </c>
      <c r="AH44" s="229"/>
      <c r="AI44" s="232"/>
      <c r="AJ44" s="229"/>
      <c r="AK44" s="90"/>
      <c r="AL44" s="126">
        <v>0</v>
      </c>
      <c r="AM44" s="90"/>
      <c r="AN44" s="90"/>
      <c r="AO44" s="90"/>
      <c r="AP44" s="90"/>
      <c r="AQ44" s="90"/>
      <c r="AR44" s="90"/>
      <c r="AS44" s="90"/>
      <c r="AT44" s="146"/>
      <c r="AU44" s="259">
        <f>+Tabla3[[#This Row],[I Trimestre ]]+Tabla3[[#This Row],[II Trimestre ]]+Tabla3[[#This Row],[III Trimestre ]]+Tabla3[[#This Row],[IV Trimestre ]]</f>
        <v>2</v>
      </c>
      <c r="AV44" s="259">
        <f t="shared" si="0"/>
        <v>0</v>
      </c>
      <c r="AW44" s="173">
        <f t="shared" si="1"/>
        <v>0</v>
      </c>
      <c r="AX44" s="242"/>
      <c r="AY44" s="208"/>
      <c r="AZ44" s="208"/>
      <c r="BA44" s="208"/>
      <c r="BB44" s="208"/>
      <c r="BC44" s="208"/>
      <c r="BD44" s="208"/>
      <c r="BE44" s="208"/>
      <c r="BF44" s="208"/>
      <c r="BG44" s="208"/>
      <c r="BH44" s="208"/>
      <c r="BI44" s="208"/>
      <c r="BJ44" s="208"/>
      <c r="BK44" s="166"/>
      <c r="BL44" s="166"/>
      <c r="BM44" s="166"/>
      <c r="BN44" s="166"/>
      <c r="BO44" s="166"/>
      <c r="BP44" s="166"/>
      <c r="BQ44" s="166"/>
      <c r="BR44" s="166"/>
      <c r="BS44" s="166"/>
      <c r="BT44" s="166"/>
      <c r="BU44" s="166"/>
      <c r="BV44" s="166"/>
      <c r="BW44" s="166"/>
      <c r="BX44" s="166"/>
      <c r="BY44" s="166"/>
      <c r="BZ44" s="166"/>
      <c r="CA44" s="166"/>
      <c r="CB44" s="166"/>
      <c r="CC44" s="166"/>
      <c r="CD44" s="166"/>
      <c r="CE44" s="166"/>
      <c r="CF44" s="166"/>
      <c r="CG44" s="166"/>
      <c r="CH44" s="166"/>
      <c r="CI44" s="166"/>
      <c r="CJ44" s="166"/>
      <c r="CK44" s="166"/>
      <c r="CL44" s="166"/>
      <c r="CM44" s="166"/>
      <c r="CN44" s="166"/>
      <c r="CO44" s="166"/>
      <c r="CP44" s="166"/>
      <c r="CQ44" s="166"/>
      <c r="CR44" s="166"/>
      <c r="CS44" s="166"/>
      <c r="CT44" s="166"/>
      <c r="CU44" s="166"/>
      <c r="CV44" s="166"/>
      <c r="CW44" s="166"/>
      <c r="CX44" s="166"/>
      <c r="CY44" s="166"/>
      <c r="CZ44" s="166"/>
      <c r="DA44" s="166"/>
      <c r="DB44" s="166"/>
      <c r="DC44" s="166"/>
      <c r="DD44" s="166"/>
      <c r="DE44" s="166"/>
      <c r="DF44" s="166"/>
      <c r="DG44" s="166"/>
      <c r="DH44" s="166"/>
      <c r="DI44" s="166"/>
      <c r="DJ44" s="166"/>
      <c r="DK44" s="166"/>
      <c r="DL44" s="166"/>
      <c r="DM44" s="166"/>
      <c r="DN44" s="166"/>
      <c r="DO44" s="166"/>
      <c r="DP44" s="166"/>
      <c r="DQ44" s="166"/>
      <c r="DR44" s="166"/>
      <c r="DS44" s="166"/>
      <c r="DT44" s="166"/>
      <c r="DU44" s="166"/>
      <c r="DV44" s="166"/>
      <c r="DW44" s="166"/>
      <c r="DX44" s="166"/>
      <c r="DY44" s="166"/>
      <c r="DZ44" s="166"/>
      <c r="EA44" s="166"/>
      <c r="EB44" s="166"/>
      <c r="EC44" s="166"/>
      <c r="ED44" s="166"/>
      <c r="EE44" s="166"/>
      <c r="EF44" s="166"/>
      <c r="EG44" s="166"/>
      <c r="EH44" s="166"/>
      <c r="EI44" s="166"/>
      <c r="EJ44" s="166"/>
      <c r="EK44" s="166"/>
      <c r="EL44" s="166"/>
      <c r="EM44" s="166"/>
      <c r="EN44" s="166"/>
      <c r="EO44" s="166"/>
      <c r="EP44" s="166"/>
      <c r="EQ44" s="166"/>
      <c r="ER44" s="166"/>
      <c r="ES44" s="166"/>
      <c r="ET44" s="166"/>
      <c r="EU44" s="166"/>
      <c r="EV44" s="166"/>
      <c r="EW44" s="166"/>
      <c r="EX44" s="166"/>
      <c r="EY44" s="166"/>
      <c r="EZ44" s="166"/>
      <c r="FA44" s="166"/>
      <c r="FB44" s="166"/>
      <c r="FC44" s="166"/>
      <c r="FD44" s="166"/>
      <c r="FE44" s="166"/>
      <c r="FF44" s="166"/>
      <c r="FG44" s="166"/>
      <c r="FH44" s="166"/>
      <c r="FI44" s="166"/>
      <c r="FJ44" s="166"/>
      <c r="FK44" s="166"/>
      <c r="FL44" s="166"/>
      <c r="FM44" s="166"/>
      <c r="FN44" s="166"/>
      <c r="FO44" s="166"/>
      <c r="FP44" s="166"/>
      <c r="FQ44" s="166"/>
      <c r="FR44" s="166"/>
      <c r="FS44" s="166"/>
      <c r="FT44" s="166"/>
      <c r="FU44" s="166"/>
      <c r="FV44" s="166"/>
      <c r="FW44" s="166"/>
      <c r="FX44" s="166"/>
      <c r="FY44" s="166"/>
      <c r="FZ44" s="166"/>
      <c r="GA44" s="166"/>
      <c r="GB44" s="166"/>
      <c r="GC44" s="166"/>
      <c r="GD44" s="166"/>
      <c r="GE44" s="166"/>
      <c r="GF44" s="166"/>
      <c r="GG44" s="166"/>
      <c r="GH44" s="166"/>
      <c r="GI44" s="166"/>
      <c r="GJ44" s="166"/>
      <c r="GK44" s="166"/>
      <c r="GL44" s="166"/>
      <c r="GM44" s="166"/>
      <c r="GN44" s="166"/>
      <c r="GO44" s="166"/>
      <c r="GP44" s="166"/>
      <c r="GQ44" s="166"/>
      <c r="GR44" s="166"/>
      <c r="GS44" s="166"/>
      <c r="GT44" s="166"/>
      <c r="GU44" s="166"/>
      <c r="GV44" s="166"/>
      <c r="GW44" s="166"/>
      <c r="GX44" s="166"/>
      <c r="GY44" s="166"/>
    </row>
    <row r="45" spans="1:207" s="145" customFormat="1" ht="123.75" customHeight="1" x14ac:dyDescent="0.25">
      <c r="A45" s="166"/>
      <c r="B45" s="63">
        <v>545</v>
      </c>
      <c r="C45" s="70" t="s">
        <v>419</v>
      </c>
      <c r="D45" s="63" t="s">
        <v>420</v>
      </c>
      <c r="E45" s="70" t="s">
        <v>403</v>
      </c>
      <c r="F45" s="63" t="s">
        <v>384</v>
      </c>
      <c r="G45" s="63" t="s">
        <v>520</v>
      </c>
      <c r="H45" s="63" t="s">
        <v>521</v>
      </c>
      <c r="I45" s="63" t="s">
        <v>522</v>
      </c>
      <c r="J45" s="63" t="s">
        <v>365</v>
      </c>
      <c r="K45" s="63" t="s">
        <v>523</v>
      </c>
      <c r="L45" s="63" t="s">
        <v>524</v>
      </c>
      <c r="M45" s="63" t="s">
        <v>365</v>
      </c>
      <c r="N45" s="63" t="s">
        <v>365</v>
      </c>
      <c r="O45" s="70" t="s">
        <v>525</v>
      </c>
      <c r="P45" s="64">
        <v>32</v>
      </c>
      <c r="Q45" s="63" t="s">
        <v>526</v>
      </c>
      <c r="R45" s="63" t="s">
        <v>548</v>
      </c>
      <c r="S45" s="63" t="s">
        <v>376</v>
      </c>
      <c r="T45" s="63" t="s">
        <v>549</v>
      </c>
      <c r="U45" s="63" t="s">
        <v>529</v>
      </c>
      <c r="V45" s="63" t="s">
        <v>530</v>
      </c>
      <c r="W45" s="65">
        <v>44348</v>
      </c>
      <c r="X45" s="65">
        <v>44561</v>
      </c>
      <c r="Y45" s="66">
        <v>0</v>
      </c>
      <c r="Z45" s="67" t="s">
        <v>365</v>
      </c>
      <c r="AA45" s="66">
        <v>0</v>
      </c>
      <c r="AB45" s="67" t="s">
        <v>365</v>
      </c>
      <c r="AC45" s="66">
        <v>1</v>
      </c>
      <c r="AD45" s="67" t="s">
        <v>531</v>
      </c>
      <c r="AE45" s="66">
        <v>1</v>
      </c>
      <c r="AF45" s="67" t="s">
        <v>531</v>
      </c>
      <c r="AG45" s="68" t="s">
        <v>494</v>
      </c>
      <c r="AH45" s="122"/>
      <c r="AI45" s="231"/>
      <c r="AJ45" s="122"/>
      <c r="AK45" s="88"/>
      <c r="AL45" s="126">
        <v>0</v>
      </c>
      <c r="AM45" s="88"/>
      <c r="AN45" s="88"/>
      <c r="AO45" s="88"/>
      <c r="AP45" s="88"/>
      <c r="AQ45" s="88"/>
      <c r="AR45" s="88"/>
      <c r="AS45" s="88"/>
      <c r="AT45" s="146"/>
      <c r="AU45" s="259">
        <f>+Tabla3[[#This Row],[I Trimestre ]]+Tabla3[[#This Row],[II Trimestre ]]+Tabla3[[#This Row],[III Trimestre ]]+Tabla3[[#This Row],[IV Trimestre ]]</f>
        <v>2</v>
      </c>
      <c r="AV45" s="259">
        <f t="shared" si="0"/>
        <v>0</v>
      </c>
      <c r="AW45" s="173">
        <f t="shared" si="1"/>
        <v>0</v>
      </c>
      <c r="AX45" s="260"/>
      <c r="AY45" s="208"/>
      <c r="AZ45" s="208"/>
      <c r="BA45" s="208"/>
      <c r="BB45" s="208"/>
      <c r="BC45" s="208"/>
      <c r="BD45" s="208"/>
      <c r="BE45" s="208"/>
      <c r="BF45" s="208"/>
      <c r="BG45" s="208"/>
      <c r="BH45" s="208"/>
      <c r="BI45" s="208"/>
      <c r="BJ45" s="208"/>
      <c r="BK45" s="166"/>
      <c r="BL45" s="166"/>
      <c r="BM45" s="166"/>
      <c r="BN45" s="166"/>
      <c r="BO45" s="166"/>
      <c r="BP45" s="166"/>
      <c r="BQ45" s="166"/>
      <c r="BR45" s="166"/>
      <c r="BS45" s="166"/>
      <c r="BT45" s="166"/>
      <c r="BU45" s="166"/>
      <c r="BV45" s="166"/>
      <c r="BW45" s="166"/>
      <c r="BX45" s="166"/>
      <c r="BY45" s="166"/>
      <c r="BZ45" s="166"/>
      <c r="CA45" s="166"/>
      <c r="CB45" s="166"/>
      <c r="CC45" s="166"/>
      <c r="CD45" s="166"/>
      <c r="CE45" s="166"/>
      <c r="CF45" s="166"/>
      <c r="CG45" s="166"/>
      <c r="CH45" s="166"/>
      <c r="CI45" s="166"/>
      <c r="CJ45" s="166"/>
      <c r="CK45" s="166"/>
      <c r="CL45" s="166"/>
      <c r="CM45" s="166"/>
      <c r="CN45" s="166"/>
      <c r="CO45" s="166"/>
      <c r="CP45" s="166"/>
      <c r="CQ45" s="166"/>
      <c r="CR45" s="166"/>
      <c r="CS45" s="166"/>
      <c r="CT45" s="166"/>
      <c r="CU45" s="166"/>
      <c r="CV45" s="166"/>
      <c r="CW45" s="166"/>
      <c r="CX45" s="166"/>
      <c r="CY45" s="166"/>
      <c r="CZ45" s="166"/>
      <c r="DA45" s="166"/>
      <c r="DB45" s="166"/>
      <c r="DC45" s="166"/>
      <c r="DD45" s="166"/>
      <c r="DE45" s="166"/>
      <c r="DF45" s="166"/>
      <c r="DG45" s="166"/>
      <c r="DH45" s="166"/>
      <c r="DI45" s="166"/>
      <c r="DJ45" s="166"/>
      <c r="DK45" s="166"/>
      <c r="DL45" s="166"/>
      <c r="DM45" s="166"/>
      <c r="DN45" s="166"/>
      <c r="DO45" s="166"/>
      <c r="DP45" s="166"/>
      <c r="DQ45" s="166"/>
      <c r="DR45" s="166"/>
      <c r="DS45" s="166"/>
      <c r="DT45" s="166"/>
      <c r="DU45" s="166"/>
      <c r="DV45" s="166"/>
      <c r="DW45" s="166"/>
      <c r="DX45" s="166"/>
      <c r="DY45" s="166"/>
      <c r="DZ45" s="166"/>
      <c r="EA45" s="166"/>
      <c r="EB45" s="166"/>
      <c r="EC45" s="166"/>
      <c r="ED45" s="166"/>
      <c r="EE45" s="166"/>
      <c r="EF45" s="166"/>
      <c r="EG45" s="166"/>
      <c r="EH45" s="166"/>
      <c r="EI45" s="166"/>
      <c r="EJ45" s="166"/>
      <c r="EK45" s="166"/>
      <c r="EL45" s="166"/>
      <c r="EM45" s="166"/>
      <c r="EN45" s="166"/>
      <c r="EO45" s="166"/>
      <c r="EP45" s="166"/>
      <c r="EQ45" s="166"/>
      <c r="ER45" s="166"/>
      <c r="ES45" s="166"/>
      <c r="ET45" s="166"/>
      <c r="EU45" s="166"/>
      <c r="EV45" s="166"/>
      <c r="EW45" s="166"/>
      <c r="EX45" s="166"/>
      <c r="EY45" s="166"/>
      <c r="EZ45" s="166"/>
      <c r="FA45" s="166"/>
      <c r="FB45" s="166"/>
      <c r="FC45" s="166"/>
      <c r="FD45" s="166"/>
      <c r="FE45" s="166"/>
      <c r="FF45" s="166"/>
      <c r="FG45" s="166"/>
      <c r="FH45" s="166"/>
      <c r="FI45" s="166"/>
      <c r="FJ45" s="166"/>
      <c r="FK45" s="166"/>
      <c r="FL45" s="166"/>
      <c r="FM45" s="166"/>
      <c r="FN45" s="166"/>
      <c r="FO45" s="166"/>
      <c r="FP45" s="166"/>
      <c r="FQ45" s="166"/>
      <c r="FR45" s="166"/>
      <c r="FS45" s="166"/>
      <c r="FT45" s="166"/>
      <c r="FU45" s="166"/>
      <c r="FV45" s="166"/>
      <c r="FW45" s="166"/>
      <c r="FX45" s="166"/>
      <c r="FY45" s="166"/>
      <c r="FZ45" s="166"/>
      <c r="GA45" s="166"/>
      <c r="GB45" s="166"/>
      <c r="GC45" s="166"/>
      <c r="GD45" s="166"/>
      <c r="GE45" s="166"/>
      <c r="GF45" s="166"/>
      <c r="GG45" s="166"/>
      <c r="GH45" s="166"/>
      <c r="GI45" s="166"/>
      <c r="GJ45" s="166"/>
      <c r="GK45" s="166"/>
      <c r="GL45" s="166"/>
      <c r="GM45" s="166"/>
      <c r="GN45" s="166"/>
      <c r="GO45" s="166"/>
      <c r="GP45" s="166"/>
      <c r="GQ45" s="166"/>
      <c r="GR45" s="166"/>
      <c r="GS45" s="166"/>
      <c r="GT45" s="166"/>
      <c r="GU45" s="166"/>
      <c r="GV45" s="166"/>
      <c r="GW45" s="166"/>
      <c r="GX45" s="166"/>
      <c r="GY45" s="166"/>
    </row>
    <row r="46" spans="1:207" s="145" customFormat="1" ht="123.75" customHeight="1" x14ac:dyDescent="0.2">
      <c r="A46" s="166"/>
      <c r="B46" s="63">
        <v>545</v>
      </c>
      <c r="C46" s="70" t="s">
        <v>419</v>
      </c>
      <c r="D46" s="63" t="s">
        <v>420</v>
      </c>
      <c r="E46" s="70" t="s">
        <v>403</v>
      </c>
      <c r="F46" s="63" t="s">
        <v>384</v>
      </c>
      <c r="G46" s="63" t="s">
        <v>520</v>
      </c>
      <c r="H46" s="63" t="s">
        <v>521</v>
      </c>
      <c r="I46" s="63" t="s">
        <v>522</v>
      </c>
      <c r="J46" s="63" t="s">
        <v>365</v>
      </c>
      <c r="K46" s="63" t="s">
        <v>523</v>
      </c>
      <c r="L46" s="63" t="s">
        <v>524</v>
      </c>
      <c r="M46" s="63" t="s">
        <v>365</v>
      </c>
      <c r="N46" s="63" t="s">
        <v>365</v>
      </c>
      <c r="O46" s="70" t="s">
        <v>525</v>
      </c>
      <c r="P46" s="64">
        <v>33</v>
      </c>
      <c r="Q46" s="63" t="s">
        <v>526</v>
      </c>
      <c r="R46" s="63" t="s">
        <v>550</v>
      </c>
      <c r="S46" s="63" t="s">
        <v>376</v>
      </c>
      <c r="T46" s="63" t="s">
        <v>551</v>
      </c>
      <c r="U46" s="63" t="s">
        <v>529</v>
      </c>
      <c r="V46" s="63" t="s">
        <v>530</v>
      </c>
      <c r="W46" s="92">
        <v>44348</v>
      </c>
      <c r="X46" s="92">
        <v>44561</v>
      </c>
      <c r="Y46" s="66">
        <v>0</v>
      </c>
      <c r="Z46" s="63" t="s">
        <v>365</v>
      </c>
      <c r="AA46" s="66">
        <v>0</v>
      </c>
      <c r="AB46" s="63" t="s">
        <v>365</v>
      </c>
      <c r="AC46" s="66">
        <v>1</v>
      </c>
      <c r="AD46" s="63" t="s">
        <v>531</v>
      </c>
      <c r="AE46" s="66">
        <v>1</v>
      </c>
      <c r="AF46" s="63" t="s">
        <v>531</v>
      </c>
      <c r="AG46" s="68" t="s">
        <v>498</v>
      </c>
      <c r="AH46" s="122"/>
      <c r="AI46" s="67"/>
      <c r="AJ46" s="122"/>
      <c r="AK46" s="88"/>
      <c r="AL46" s="126">
        <v>0</v>
      </c>
      <c r="AM46" s="88"/>
      <c r="AN46" s="88"/>
      <c r="AO46" s="88"/>
      <c r="AP46" s="88"/>
      <c r="AQ46" s="88"/>
      <c r="AR46" s="88"/>
      <c r="AS46" s="88"/>
      <c r="AT46" s="139"/>
      <c r="AU46" s="259">
        <f>+Tabla3[[#This Row],[I Trimestre ]]+Tabla3[[#This Row],[II Trimestre ]]+Tabla3[[#This Row],[III Trimestre ]]+Tabla3[[#This Row],[IV Trimestre ]]</f>
        <v>2</v>
      </c>
      <c r="AV46" s="259">
        <f t="shared" si="0"/>
        <v>0</v>
      </c>
      <c r="AW46" s="173">
        <f t="shared" si="1"/>
        <v>0</v>
      </c>
      <c r="AX46" s="263"/>
      <c r="AY46" s="208"/>
      <c r="AZ46" s="208"/>
      <c r="BA46" s="208"/>
      <c r="BB46" s="208"/>
      <c r="BC46" s="208"/>
      <c r="BD46" s="208"/>
      <c r="BE46" s="208"/>
      <c r="BF46" s="208"/>
      <c r="BG46" s="208"/>
      <c r="BH46" s="208"/>
      <c r="BI46" s="208"/>
      <c r="BJ46" s="208"/>
      <c r="BK46" s="166"/>
      <c r="BL46" s="166"/>
      <c r="BM46" s="166"/>
      <c r="BN46" s="166"/>
      <c r="BO46" s="166"/>
      <c r="BP46" s="166"/>
      <c r="BQ46" s="166"/>
      <c r="BR46" s="166"/>
      <c r="BS46" s="166"/>
      <c r="BT46" s="166"/>
      <c r="BU46" s="166"/>
      <c r="BV46" s="166"/>
      <c r="BW46" s="166"/>
      <c r="BX46" s="166"/>
      <c r="BY46" s="166"/>
      <c r="BZ46" s="166"/>
      <c r="CA46" s="166"/>
      <c r="CB46" s="166"/>
      <c r="CC46" s="166"/>
      <c r="CD46" s="166"/>
      <c r="CE46" s="166"/>
      <c r="CF46" s="166"/>
      <c r="CG46" s="166"/>
      <c r="CH46" s="166"/>
      <c r="CI46" s="166"/>
      <c r="CJ46" s="166"/>
      <c r="CK46" s="166"/>
      <c r="CL46" s="166"/>
      <c r="CM46" s="166"/>
      <c r="CN46" s="166"/>
      <c r="CO46" s="166"/>
      <c r="CP46" s="166"/>
      <c r="CQ46" s="166"/>
      <c r="CR46" s="166"/>
      <c r="CS46" s="166"/>
      <c r="CT46" s="166"/>
      <c r="CU46" s="166"/>
      <c r="CV46" s="166"/>
      <c r="CW46" s="166"/>
      <c r="CX46" s="166"/>
      <c r="CY46" s="166"/>
      <c r="CZ46" s="166"/>
      <c r="DA46" s="166"/>
      <c r="DB46" s="166"/>
      <c r="DC46" s="166"/>
      <c r="DD46" s="166"/>
      <c r="DE46" s="166"/>
      <c r="DF46" s="166"/>
      <c r="DG46" s="166"/>
      <c r="DH46" s="166"/>
      <c r="DI46" s="166"/>
      <c r="DJ46" s="166"/>
      <c r="DK46" s="166"/>
      <c r="DL46" s="166"/>
      <c r="DM46" s="166"/>
      <c r="DN46" s="166"/>
      <c r="DO46" s="166"/>
      <c r="DP46" s="166"/>
      <c r="DQ46" s="166"/>
      <c r="DR46" s="166"/>
      <c r="DS46" s="166"/>
      <c r="DT46" s="166"/>
      <c r="DU46" s="166"/>
      <c r="DV46" s="166"/>
      <c r="DW46" s="166"/>
      <c r="DX46" s="166"/>
      <c r="DY46" s="166"/>
      <c r="DZ46" s="166"/>
      <c r="EA46" s="166"/>
      <c r="EB46" s="166"/>
      <c r="EC46" s="166"/>
      <c r="ED46" s="166"/>
      <c r="EE46" s="166"/>
      <c r="EF46" s="166"/>
      <c r="EG46" s="166"/>
      <c r="EH46" s="166"/>
      <c r="EI46" s="166"/>
      <c r="EJ46" s="166"/>
      <c r="EK46" s="166"/>
      <c r="EL46" s="166"/>
      <c r="EM46" s="166"/>
      <c r="EN46" s="166"/>
      <c r="EO46" s="166"/>
      <c r="EP46" s="166"/>
      <c r="EQ46" s="166"/>
      <c r="ER46" s="166"/>
      <c r="ES46" s="166"/>
      <c r="ET46" s="166"/>
      <c r="EU46" s="166"/>
      <c r="EV46" s="166"/>
      <c r="EW46" s="166"/>
      <c r="EX46" s="166"/>
      <c r="EY46" s="166"/>
      <c r="EZ46" s="166"/>
      <c r="FA46" s="166"/>
      <c r="FB46" s="166"/>
      <c r="FC46" s="166"/>
      <c r="FD46" s="166"/>
      <c r="FE46" s="166"/>
      <c r="FF46" s="166"/>
      <c r="FG46" s="166"/>
      <c r="FH46" s="166"/>
      <c r="FI46" s="166"/>
      <c r="FJ46" s="166"/>
      <c r="FK46" s="166"/>
      <c r="FL46" s="166"/>
      <c r="FM46" s="166"/>
      <c r="FN46" s="166"/>
      <c r="FO46" s="166"/>
      <c r="FP46" s="166"/>
      <c r="FQ46" s="166"/>
      <c r="FR46" s="166"/>
      <c r="FS46" s="166"/>
      <c r="FT46" s="166"/>
      <c r="FU46" s="166"/>
      <c r="FV46" s="166"/>
      <c r="FW46" s="166"/>
      <c r="FX46" s="166"/>
      <c r="FY46" s="166"/>
      <c r="FZ46" s="166"/>
      <c r="GA46" s="166"/>
      <c r="GB46" s="166"/>
      <c r="GC46" s="166"/>
      <c r="GD46" s="166"/>
      <c r="GE46" s="166"/>
      <c r="GF46" s="166"/>
      <c r="GG46" s="166"/>
      <c r="GH46" s="166"/>
      <c r="GI46" s="166"/>
      <c r="GJ46" s="166"/>
      <c r="GK46" s="166"/>
      <c r="GL46" s="166"/>
      <c r="GM46" s="166"/>
      <c r="GN46" s="166"/>
      <c r="GO46" s="166"/>
      <c r="GP46" s="166"/>
      <c r="GQ46" s="166"/>
      <c r="GR46" s="166"/>
      <c r="GS46" s="166"/>
      <c r="GT46" s="166"/>
      <c r="GU46" s="166"/>
      <c r="GV46" s="166"/>
      <c r="GW46" s="166"/>
      <c r="GX46" s="166"/>
      <c r="GY46" s="166"/>
    </row>
    <row r="47" spans="1:207" s="145" customFormat="1" ht="192" customHeight="1" x14ac:dyDescent="0.25">
      <c r="A47" s="166"/>
      <c r="B47" s="63">
        <v>545</v>
      </c>
      <c r="C47" s="70" t="s">
        <v>419</v>
      </c>
      <c r="D47" s="63" t="s">
        <v>420</v>
      </c>
      <c r="E47" s="70" t="s">
        <v>403</v>
      </c>
      <c r="F47" s="63" t="s">
        <v>384</v>
      </c>
      <c r="G47" s="63" t="s">
        <v>520</v>
      </c>
      <c r="H47" s="63" t="s">
        <v>521</v>
      </c>
      <c r="I47" s="63" t="s">
        <v>522</v>
      </c>
      <c r="J47" s="63" t="s">
        <v>365</v>
      </c>
      <c r="K47" s="63" t="s">
        <v>523</v>
      </c>
      <c r="L47" s="63" t="s">
        <v>524</v>
      </c>
      <c r="M47" s="63" t="s">
        <v>365</v>
      </c>
      <c r="N47" s="63" t="s">
        <v>365</v>
      </c>
      <c r="O47" s="70" t="s">
        <v>525</v>
      </c>
      <c r="P47" s="64">
        <v>34</v>
      </c>
      <c r="Q47" s="63" t="s">
        <v>526</v>
      </c>
      <c r="R47" s="63" t="s">
        <v>552</v>
      </c>
      <c r="S47" s="63" t="s">
        <v>376</v>
      </c>
      <c r="T47" s="63" t="s">
        <v>553</v>
      </c>
      <c r="U47" s="63" t="s">
        <v>554</v>
      </c>
      <c r="V47" s="63" t="s">
        <v>530</v>
      </c>
      <c r="W47" s="92">
        <v>44348</v>
      </c>
      <c r="X47" s="92">
        <v>44561</v>
      </c>
      <c r="Y47" s="66">
        <v>0</v>
      </c>
      <c r="Z47" s="63" t="s">
        <v>365</v>
      </c>
      <c r="AA47" s="66">
        <v>0</v>
      </c>
      <c r="AB47" s="94" t="s">
        <v>365</v>
      </c>
      <c r="AC47" s="66">
        <v>1</v>
      </c>
      <c r="AD47" s="94" t="s">
        <v>531</v>
      </c>
      <c r="AE47" s="66">
        <v>1</v>
      </c>
      <c r="AF47" s="94" t="s">
        <v>531</v>
      </c>
      <c r="AG47" s="68" t="s">
        <v>502</v>
      </c>
      <c r="AH47" s="122"/>
      <c r="AI47" s="67"/>
      <c r="AJ47" s="122"/>
      <c r="AK47" s="88"/>
      <c r="AL47" s="126">
        <v>0</v>
      </c>
      <c r="AM47" s="88"/>
      <c r="AN47" s="88"/>
      <c r="AO47" s="88"/>
      <c r="AP47" s="88"/>
      <c r="AQ47" s="88"/>
      <c r="AR47" s="88"/>
      <c r="AS47" s="88"/>
      <c r="AT47" s="142"/>
      <c r="AU47" s="259">
        <f>+Tabla3[[#This Row],[I Trimestre ]]+Tabla3[[#This Row],[II Trimestre ]]+Tabla3[[#This Row],[III Trimestre ]]+Tabla3[[#This Row],[IV Trimestre ]]</f>
        <v>2</v>
      </c>
      <c r="AV47" s="259">
        <f t="shared" si="0"/>
        <v>0</v>
      </c>
      <c r="AW47" s="173">
        <f t="shared" si="1"/>
        <v>0</v>
      </c>
      <c r="AX47" s="264"/>
      <c r="AY47" s="208"/>
      <c r="AZ47" s="208"/>
      <c r="BA47" s="208"/>
      <c r="BB47" s="208"/>
      <c r="BC47" s="208"/>
      <c r="BD47" s="208"/>
      <c r="BE47" s="208"/>
      <c r="BF47" s="208"/>
      <c r="BG47" s="208"/>
      <c r="BH47" s="208"/>
      <c r="BI47" s="208"/>
      <c r="BJ47" s="208"/>
      <c r="BK47" s="166"/>
      <c r="BL47" s="166"/>
      <c r="BM47" s="166"/>
      <c r="BN47" s="166"/>
      <c r="BO47" s="166"/>
      <c r="BP47" s="166"/>
      <c r="BQ47" s="166"/>
      <c r="BR47" s="166"/>
      <c r="BS47" s="166"/>
      <c r="BT47" s="166"/>
      <c r="BU47" s="166"/>
      <c r="BV47" s="166"/>
      <c r="BW47" s="166"/>
      <c r="BX47" s="166"/>
      <c r="BY47" s="166"/>
      <c r="BZ47" s="166"/>
      <c r="CA47" s="166"/>
      <c r="CB47" s="166"/>
      <c r="CC47" s="166"/>
      <c r="CD47" s="166"/>
      <c r="CE47" s="166"/>
      <c r="CF47" s="166"/>
      <c r="CG47" s="166"/>
      <c r="CH47" s="166"/>
      <c r="CI47" s="166"/>
      <c r="CJ47" s="166"/>
      <c r="CK47" s="166"/>
      <c r="CL47" s="166"/>
      <c r="CM47" s="166"/>
      <c r="CN47" s="166"/>
      <c r="CO47" s="166"/>
      <c r="CP47" s="166"/>
      <c r="CQ47" s="166"/>
      <c r="CR47" s="166"/>
      <c r="CS47" s="166"/>
      <c r="CT47" s="166"/>
      <c r="CU47" s="166"/>
      <c r="CV47" s="166"/>
      <c r="CW47" s="166"/>
      <c r="CX47" s="166"/>
      <c r="CY47" s="166"/>
      <c r="CZ47" s="166"/>
      <c r="DA47" s="166"/>
      <c r="DB47" s="166"/>
      <c r="DC47" s="166"/>
      <c r="DD47" s="166"/>
      <c r="DE47" s="166"/>
      <c r="DF47" s="166"/>
      <c r="DG47" s="166"/>
      <c r="DH47" s="166"/>
      <c r="DI47" s="166"/>
      <c r="DJ47" s="166"/>
      <c r="DK47" s="166"/>
      <c r="DL47" s="166"/>
      <c r="DM47" s="166"/>
      <c r="DN47" s="166"/>
      <c r="DO47" s="166"/>
      <c r="DP47" s="166"/>
      <c r="DQ47" s="166"/>
      <c r="DR47" s="166"/>
      <c r="DS47" s="166"/>
      <c r="DT47" s="166"/>
      <c r="DU47" s="166"/>
      <c r="DV47" s="166"/>
      <c r="DW47" s="166"/>
      <c r="DX47" s="166"/>
      <c r="DY47" s="166"/>
      <c r="DZ47" s="166"/>
      <c r="EA47" s="166"/>
      <c r="EB47" s="166"/>
      <c r="EC47" s="166"/>
      <c r="ED47" s="166"/>
      <c r="EE47" s="166"/>
      <c r="EF47" s="166"/>
      <c r="EG47" s="166"/>
      <c r="EH47" s="166"/>
      <c r="EI47" s="166"/>
      <c r="EJ47" s="166"/>
      <c r="EK47" s="166"/>
      <c r="EL47" s="166"/>
      <c r="EM47" s="166"/>
      <c r="EN47" s="166"/>
      <c r="EO47" s="166"/>
      <c r="EP47" s="166"/>
      <c r="EQ47" s="166"/>
      <c r="ER47" s="166"/>
      <c r="ES47" s="166"/>
      <c r="ET47" s="166"/>
      <c r="EU47" s="166"/>
      <c r="EV47" s="166"/>
      <c r="EW47" s="166"/>
      <c r="EX47" s="166"/>
      <c r="EY47" s="166"/>
      <c r="EZ47" s="166"/>
      <c r="FA47" s="166"/>
      <c r="FB47" s="166"/>
      <c r="FC47" s="166"/>
      <c r="FD47" s="166"/>
      <c r="FE47" s="166"/>
      <c r="FF47" s="166"/>
      <c r="FG47" s="166"/>
      <c r="FH47" s="166"/>
      <c r="FI47" s="166"/>
      <c r="FJ47" s="166"/>
      <c r="FK47" s="166"/>
      <c r="FL47" s="166"/>
      <c r="FM47" s="166"/>
      <c r="FN47" s="166"/>
      <c r="FO47" s="166"/>
      <c r="FP47" s="166"/>
      <c r="FQ47" s="166"/>
      <c r="FR47" s="166"/>
      <c r="FS47" s="166"/>
      <c r="FT47" s="166"/>
      <c r="FU47" s="166"/>
      <c r="FV47" s="166"/>
      <c r="FW47" s="166"/>
      <c r="FX47" s="166"/>
      <c r="FY47" s="166"/>
      <c r="FZ47" s="166"/>
      <c r="GA47" s="166"/>
      <c r="GB47" s="166"/>
      <c r="GC47" s="166"/>
      <c r="GD47" s="166"/>
      <c r="GE47" s="166"/>
      <c r="GF47" s="166"/>
      <c r="GG47" s="166"/>
      <c r="GH47" s="166"/>
      <c r="GI47" s="166"/>
      <c r="GJ47" s="166"/>
      <c r="GK47" s="166"/>
      <c r="GL47" s="166"/>
      <c r="GM47" s="166"/>
      <c r="GN47" s="166"/>
      <c r="GO47" s="166"/>
      <c r="GP47" s="166"/>
      <c r="GQ47" s="166"/>
      <c r="GR47" s="166"/>
      <c r="GS47" s="166"/>
      <c r="GT47" s="166"/>
      <c r="GU47" s="166"/>
      <c r="GV47" s="166"/>
      <c r="GW47" s="166"/>
      <c r="GX47" s="166"/>
      <c r="GY47" s="166"/>
    </row>
    <row r="48" spans="1:207" s="145" customFormat="1" ht="123.75" customHeight="1" x14ac:dyDescent="0.2">
      <c r="A48" s="166"/>
      <c r="B48" s="63">
        <v>545</v>
      </c>
      <c r="C48" s="70" t="s">
        <v>419</v>
      </c>
      <c r="D48" s="63" t="s">
        <v>420</v>
      </c>
      <c r="E48" s="70" t="s">
        <v>403</v>
      </c>
      <c r="F48" s="63" t="s">
        <v>384</v>
      </c>
      <c r="G48" s="95" t="s">
        <v>520</v>
      </c>
      <c r="H48" s="63" t="s">
        <v>521</v>
      </c>
      <c r="I48" s="63" t="s">
        <v>522</v>
      </c>
      <c r="J48" s="63" t="s">
        <v>365</v>
      </c>
      <c r="K48" s="63" t="s">
        <v>523</v>
      </c>
      <c r="L48" s="63" t="s">
        <v>524</v>
      </c>
      <c r="M48" s="63" t="s">
        <v>365</v>
      </c>
      <c r="N48" s="63" t="s">
        <v>365</v>
      </c>
      <c r="O48" s="70" t="s">
        <v>525</v>
      </c>
      <c r="P48" s="64">
        <v>35</v>
      </c>
      <c r="Q48" s="63" t="s">
        <v>526</v>
      </c>
      <c r="R48" s="63" t="s">
        <v>555</v>
      </c>
      <c r="S48" s="63" t="s">
        <v>376</v>
      </c>
      <c r="T48" s="63" t="s">
        <v>556</v>
      </c>
      <c r="U48" s="63" t="s">
        <v>529</v>
      </c>
      <c r="V48" s="95" t="s">
        <v>530</v>
      </c>
      <c r="W48" s="65">
        <v>44348</v>
      </c>
      <c r="X48" s="65">
        <v>44561</v>
      </c>
      <c r="Y48" s="66">
        <v>0</v>
      </c>
      <c r="Z48" s="63" t="s">
        <v>365</v>
      </c>
      <c r="AA48" s="66">
        <v>0</v>
      </c>
      <c r="AB48" s="63" t="s">
        <v>365</v>
      </c>
      <c r="AC48" s="66">
        <v>1</v>
      </c>
      <c r="AD48" s="63" t="s">
        <v>531</v>
      </c>
      <c r="AE48" s="66">
        <v>1</v>
      </c>
      <c r="AF48" s="63" t="s">
        <v>531</v>
      </c>
      <c r="AG48" s="68" t="s">
        <v>506</v>
      </c>
      <c r="AH48" s="126"/>
      <c r="AI48" s="67"/>
      <c r="AJ48" s="122"/>
      <c r="AK48" s="88"/>
      <c r="AL48" s="126">
        <v>0</v>
      </c>
      <c r="AM48" s="88"/>
      <c r="AN48" s="88"/>
      <c r="AO48" s="88"/>
      <c r="AP48" s="89"/>
      <c r="AQ48" s="88"/>
      <c r="AR48" s="88"/>
      <c r="AS48" s="89"/>
      <c r="AT48" s="139"/>
      <c r="AU48" s="259">
        <f>+Tabla3[[#This Row],[I Trimestre ]]+Tabla3[[#This Row],[II Trimestre ]]+Tabla3[[#This Row],[III Trimestre ]]+Tabla3[[#This Row],[IV Trimestre ]]</f>
        <v>2</v>
      </c>
      <c r="AV48" s="259">
        <f t="shared" si="0"/>
        <v>0</v>
      </c>
      <c r="AW48" s="173">
        <f t="shared" si="1"/>
        <v>0</v>
      </c>
      <c r="AX48" s="264"/>
      <c r="AY48" s="208"/>
      <c r="AZ48" s="208"/>
      <c r="BA48" s="208"/>
      <c r="BB48" s="208"/>
      <c r="BC48" s="208"/>
      <c r="BD48" s="208"/>
      <c r="BE48" s="208"/>
      <c r="BF48" s="208"/>
      <c r="BG48" s="208"/>
      <c r="BH48" s="208"/>
      <c r="BI48" s="208"/>
      <c r="BJ48" s="208"/>
      <c r="BK48" s="166"/>
      <c r="BL48" s="166"/>
      <c r="BM48" s="166"/>
      <c r="BN48" s="166"/>
      <c r="BO48" s="166"/>
      <c r="BP48" s="166"/>
      <c r="BQ48" s="166"/>
      <c r="BR48" s="166"/>
      <c r="BS48" s="166"/>
      <c r="BT48" s="166"/>
      <c r="BU48" s="166"/>
      <c r="BV48" s="166"/>
      <c r="BW48" s="166"/>
      <c r="BX48" s="166"/>
      <c r="BY48" s="166"/>
      <c r="BZ48" s="166"/>
      <c r="CA48" s="166"/>
      <c r="CB48" s="166"/>
      <c r="CC48" s="166"/>
      <c r="CD48" s="166"/>
      <c r="CE48" s="166"/>
      <c r="CF48" s="166"/>
      <c r="CG48" s="166"/>
      <c r="CH48" s="166"/>
      <c r="CI48" s="166"/>
      <c r="CJ48" s="166"/>
      <c r="CK48" s="166"/>
      <c r="CL48" s="166"/>
      <c r="CM48" s="166"/>
      <c r="CN48" s="166"/>
      <c r="CO48" s="166"/>
      <c r="CP48" s="166"/>
      <c r="CQ48" s="166"/>
      <c r="CR48" s="166"/>
      <c r="CS48" s="166"/>
      <c r="CT48" s="166"/>
      <c r="CU48" s="166"/>
      <c r="CV48" s="166"/>
      <c r="CW48" s="166"/>
      <c r="CX48" s="166"/>
      <c r="CY48" s="166"/>
      <c r="CZ48" s="166"/>
      <c r="DA48" s="166"/>
      <c r="DB48" s="166"/>
      <c r="DC48" s="166"/>
      <c r="DD48" s="166"/>
      <c r="DE48" s="166"/>
      <c r="DF48" s="166"/>
      <c r="DG48" s="166"/>
      <c r="DH48" s="166"/>
      <c r="DI48" s="166"/>
      <c r="DJ48" s="166"/>
      <c r="DK48" s="166"/>
      <c r="DL48" s="166"/>
      <c r="DM48" s="166"/>
      <c r="DN48" s="166"/>
      <c r="DO48" s="166"/>
      <c r="DP48" s="166"/>
      <c r="DQ48" s="166"/>
      <c r="DR48" s="166"/>
      <c r="DS48" s="166"/>
      <c r="DT48" s="166"/>
      <c r="DU48" s="166"/>
      <c r="DV48" s="166"/>
      <c r="DW48" s="166"/>
      <c r="DX48" s="166"/>
      <c r="DY48" s="166"/>
      <c r="DZ48" s="166"/>
      <c r="EA48" s="166"/>
      <c r="EB48" s="166"/>
      <c r="EC48" s="166"/>
      <c r="ED48" s="166"/>
      <c r="EE48" s="166"/>
      <c r="EF48" s="166"/>
      <c r="EG48" s="166"/>
      <c r="EH48" s="166"/>
      <c r="EI48" s="166"/>
      <c r="EJ48" s="166"/>
      <c r="EK48" s="166"/>
      <c r="EL48" s="166"/>
      <c r="EM48" s="166"/>
      <c r="EN48" s="166"/>
      <c r="EO48" s="166"/>
      <c r="EP48" s="166"/>
      <c r="EQ48" s="166"/>
      <c r="ER48" s="166"/>
      <c r="ES48" s="166"/>
      <c r="ET48" s="166"/>
      <c r="EU48" s="166"/>
      <c r="EV48" s="166"/>
      <c r="EW48" s="166"/>
      <c r="EX48" s="166"/>
      <c r="EY48" s="166"/>
      <c r="EZ48" s="166"/>
      <c r="FA48" s="166"/>
      <c r="FB48" s="166"/>
      <c r="FC48" s="166"/>
      <c r="FD48" s="166"/>
      <c r="FE48" s="166"/>
      <c r="FF48" s="166"/>
      <c r="FG48" s="166"/>
      <c r="FH48" s="166"/>
      <c r="FI48" s="166"/>
      <c r="FJ48" s="166"/>
      <c r="FK48" s="166"/>
      <c r="FL48" s="166"/>
      <c r="FM48" s="166"/>
      <c r="FN48" s="166"/>
      <c r="FO48" s="166"/>
      <c r="FP48" s="166"/>
      <c r="FQ48" s="166"/>
      <c r="FR48" s="166"/>
      <c r="FS48" s="166"/>
      <c r="FT48" s="166"/>
      <c r="FU48" s="166"/>
      <c r="FV48" s="166"/>
      <c r="FW48" s="166"/>
      <c r="FX48" s="166"/>
      <c r="FY48" s="166"/>
      <c r="FZ48" s="166"/>
      <c r="GA48" s="166"/>
      <c r="GB48" s="166"/>
      <c r="GC48" s="166"/>
      <c r="GD48" s="166"/>
      <c r="GE48" s="166"/>
      <c r="GF48" s="166"/>
      <c r="GG48" s="166"/>
      <c r="GH48" s="166"/>
      <c r="GI48" s="166"/>
      <c r="GJ48" s="166"/>
      <c r="GK48" s="166"/>
      <c r="GL48" s="166"/>
      <c r="GM48" s="166"/>
      <c r="GN48" s="166"/>
      <c r="GO48" s="166"/>
      <c r="GP48" s="166"/>
      <c r="GQ48" s="166"/>
      <c r="GR48" s="166"/>
      <c r="GS48" s="166"/>
      <c r="GT48" s="166"/>
      <c r="GU48" s="166"/>
      <c r="GV48" s="166"/>
      <c r="GW48" s="166"/>
      <c r="GX48" s="166"/>
      <c r="GY48" s="166"/>
    </row>
    <row r="49" spans="1:207" s="145" customFormat="1" ht="123.75" customHeight="1" x14ac:dyDescent="0.25">
      <c r="A49" s="166"/>
      <c r="B49" s="63">
        <v>545</v>
      </c>
      <c r="C49" s="70" t="s">
        <v>419</v>
      </c>
      <c r="D49" s="63" t="s">
        <v>420</v>
      </c>
      <c r="E49" s="70" t="s">
        <v>403</v>
      </c>
      <c r="F49" s="63" t="s">
        <v>384</v>
      </c>
      <c r="G49" s="95" t="s">
        <v>520</v>
      </c>
      <c r="H49" s="95" t="s">
        <v>521</v>
      </c>
      <c r="I49" s="95" t="s">
        <v>522</v>
      </c>
      <c r="J49" s="95" t="s">
        <v>365</v>
      </c>
      <c r="K49" s="63" t="s">
        <v>523</v>
      </c>
      <c r="L49" s="95" t="s">
        <v>524</v>
      </c>
      <c r="M49" s="95" t="s">
        <v>365</v>
      </c>
      <c r="N49" s="95" t="s">
        <v>365</v>
      </c>
      <c r="O49" s="96" t="s">
        <v>525</v>
      </c>
      <c r="P49" s="64">
        <v>36</v>
      </c>
      <c r="Q49" s="95" t="s">
        <v>526</v>
      </c>
      <c r="R49" s="95" t="s">
        <v>557</v>
      </c>
      <c r="S49" s="63" t="s">
        <v>376</v>
      </c>
      <c r="T49" s="95" t="s">
        <v>558</v>
      </c>
      <c r="U49" s="95" t="s">
        <v>529</v>
      </c>
      <c r="V49" s="95" t="s">
        <v>530</v>
      </c>
      <c r="W49" s="97">
        <v>44348</v>
      </c>
      <c r="X49" s="97">
        <v>44561</v>
      </c>
      <c r="Y49" s="66">
        <v>0</v>
      </c>
      <c r="Z49" s="95" t="s">
        <v>365</v>
      </c>
      <c r="AA49" s="66">
        <v>0</v>
      </c>
      <c r="AB49" s="95" t="s">
        <v>365</v>
      </c>
      <c r="AC49" s="66">
        <v>1</v>
      </c>
      <c r="AD49" s="95" t="s">
        <v>531</v>
      </c>
      <c r="AE49" s="66">
        <v>1</v>
      </c>
      <c r="AF49" s="95" t="s">
        <v>531</v>
      </c>
      <c r="AG49" s="96" t="s">
        <v>510</v>
      </c>
      <c r="AH49" s="229"/>
      <c r="AI49" s="232"/>
      <c r="AJ49" s="229"/>
      <c r="AK49" s="90"/>
      <c r="AL49" s="126">
        <v>0</v>
      </c>
      <c r="AM49" s="90"/>
      <c r="AN49" s="90"/>
      <c r="AO49" s="90"/>
      <c r="AP49" s="90"/>
      <c r="AQ49" s="90"/>
      <c r="AR49" s="90"/>
      <c r="AS49" s="90"/>
      <c r="AT49" s="146"/>
      <c r="AU49" s="259">
        <f>+Tabla3[[#This Row],[I Trimestre ]]+Tabla3[[#This Row],[II Trimestre ]]+Tabla3[[#This Row],[III Trimestre ]]+Tabla3[[#This Row],[IV Trimestre ]]</f>
        <v>2</v>
      </c>
      <c r="AV49" s="259">
        <f t="shared" si="0"/>
        <v>0</v>
      </c>
      <c r="AW49" s="173">
        <f t="shared" si="1"/>
        <v>0</v>
      </c>
      <c r="AX49" s="242"/>
      <c r="AY49" s="208"/>
      <c r="AZ49" s="208"/>
      <c r="BA49" s="208"/>
      <c r="BB49" s="208"/>
      <c r="BC49" s="208"/>
      <c r="BD49" s="208"/>
      <c r="BE49" s="208"/>
      <c r="BF49" s="208"/>
      <c r="BG49" s="208"/>
      <c r="BH49" s="208"/>
      <c r="BI49" s="208"/>
      <c r="BJ49" s="208"/>
      <c r="BK49" s="166"/>
      <c r="BL49" s="166"/>
      <c r="BM49" s="166"/>
      <c r="BN49" s="166"/>
      <c r="BO49" s="166"/>
      <c r="BP49" s="166"/>
      <c r="BQ49" s="166"/>
      <c r="BR49" s="166"/>
      <c r="BS49" s="166"/>
      <c r="BT49" s="166"/>
      <c r="BU49" s="166"/>
      <c r="BV49" s="166"/>
      <c r="BW49" s="166"/>
      <c r="BX49" s="166"/>
      <c r="BY49" s="166"/>
      <c r="BZ49" s="166"/>
      <c r="CA49" s="166"/>
      <c r="CB49" s="166"/>
      <c r="CC49" s="166"/>
      <c r="CD49" s="166"/>
      <c r="CE49" s="166"/>
      <c r="CF49" s="166"/>
      <c r="CG49" s="166"/>
      <c r="CH49" s="166"/>
      <c r="CI49" s="166"/>
      <c r="CJ49" s="166"/>
      <c r="CK49" s="166"/>
      <c r="CL49" s="166"/>
      <c r="CM49" s="166"/>
      <c r="CN49" s="166"/>
      <c r="CO49" s="166"/>
      <c r="CP49" s="166"/>
      <c r="CQ49" s="166"/>
      <c r="CR49" s="166"/>
      <c r="CS49" s="166"/>
      <c r="CT49" s="166"/>
      <c r="CU49" s="166"/>
      <c r="CV49" s="166"/>
      <c r="CW49" s="166"/>
      <c r="CX49" s="166"/>
      <c r="CY49" s="166"/>
      <c r="CZ49" s="166"/>
      <c r="DA49" s="166"/>
      <c r="DB49" s="166"/>
      <c r="DC49" s="166"/>
      <c r="DD49" s="166"/>
      <c r="DE49" s="166"/>
      <c r="DF49" s="166"/>
      <c r="DG49" s="166"/>
      <c r="DH49" s="166"/>
      <c r="DI49" s="166"/>
      <c r="DJ49" s="166"/>
      <c r="DK49" s="166"/>
      <c r="DL49" s="166"/>
      <c r="DM49" s="166"/>
      <c r="DN49" s="166"/>
      <c r="DO49" s="166"/>
      <c r="DP49" s="166"/>
      <c r="DQ49" s="166"/>
      <c r="DR49" s="166"/>
      <c r="DS49" s="166"/>
      <c r="DT49" s="166"/>
      <c r="DU49" s="166"/>
      <c r="DV49" s="166"/>
      <c r="DW49" s="166"/>
      <c r="DX49" s="166"/>
      <c r="DY49" s="166"/>
      <c r="DZ49" s="166"/>
      <c r="EA49" s="166"/>
      <c r="EB49" s="166"/>
      <c r="EC49" s="166"/>
      <c r="ED49" s="166"/>
      <c r="EE49" s="166"/>
      <c r="EF49" s="166"/>
      <c r="EG49" s="166"/>
      <c r="EH49" s="166"/>
      <c r="EI49" s="166"/>
      <c r="EJ49" s="166"/>
      <c r="EK49" s="166"/>
      <c r="EL49" s="166"/>
      <c r="EM49" s="166"/>
      <c r="EN49" s="166"/>
      <c r="EO49" s="166"/>
      <c r="EP49" s="166"/>
      <c r="EQ49" s="166"/>
      <c r="ER49" s="166"/>
      <c r="ES49" s="166"/>
      <c r="ET49" s="166"/>
      <c r="EU49" s="166"/>
      <c r="EV49" s="166"/>
      <c r="EW49" s="166"/>
      <c r="EX49" s="166"/>
      <c r="EY49" s="166"/>
      <c r="EZ49" s="166"/>
      <c r="FA49" s="166"/>
      <c r="FB49" s="166"/>
      <c r="FC49" s="166"/>
      <c r="FD49" s="166"/>
      <c r="FE49" s="166"/>
      <c r="FF49" s="166"/>
      <c r="FG49" s="166"/>
      <c r="FH49" s="166"/>
      <c r="FI49" s="166"/>
      <c r="FJ49" s="166"/>
      <c r="FK49" s="166"/>
      <c r="FL49" s="166"/>
      <c r="FM49" s="166"/>
      <c r="FN49" s="166"/>
      <c r="FO49" s="166"/>
      <c r="FP49" s="166"/>
      <c r="FQ49" s="166"/>
      <c r="FR49" s="166"/>
      <c r="FS49" s="166"/>
      <c r="FT49" s="166"/>
      <c r="FU49" s="166"/>
      <c r="FV49" s="166"/>
      <c r="FW49" s="166"/>
      <c r="FX49" s="166"/>
      <c r="FY49" s="166"/>
      <c r="FZ49" s="166"/>
      <c r="GA49" s="166"/>
      <c r="GB49" s="166"/>
      <c r="GC49" s="166"/>
      <c r="GD49" s="166"/>
      <c r="GE49" s="166"/>
      <c r="GF49" s="166"/>
      <c r="GG49" s="166"/>
      <c r="GH49" s="166"/>
      <c r="GI49" s="166"/>
      <c r="GJ49" s="166"/>
      <c r="GK49" s="166"/>
      <c r="GL49" s="166"/>
      <c r="GM49" s="166"/>
      <c r="GN49" s="166"/>
      <c r="GO49" s="166"/>
      <c r="GP49" s="166"/>
      <c r="GQ49" s="166"/>
      <c r="GR49" s="166"/>
      <c r="GS49" s="166"/>
      <c r="GT49" s="166"/>
      <c r="GU49" s="166"/>
      <c r="GV49" s="166"/>
      <c r="GW49" s="166"/>
      <c r="GX49" s="166"/>
      <c r="GY49" s="166"/>
    </row>
    <row r="50" spans="1:207" s="145" customFormat="1" ht="123.75" customHeight="1" x14ac:dyDescent="0.25">
      <c r="A50" s="166"/>
      <c r="B50" s="98">
        <v>545</v>
      </c>
      <c r="C50" s="70" t="s">
        <v>419</v>
      </c>
      <c r="D50" s="63" t="s">
        <v>420</v>
      </c>
      <c r="E50" s="70" t="s">
        <v>403</v>
      </c>
      <c r="F50" s="63" t="s">
        <v>384</v>
      </c>
      <c r="G50" s="99" t="s">
        <v>520</v>
      </c>
      <c r="H50" s="99" t="s">
        <v>521</v>
      </c>
      <c r="I50" s="99" t="s">
        <v>522</v>
      </c>
      <c r="J50" s="99" t="s">
        <v>365</v>
      </c>
      <c r="K50" s="63" t="s">
        <v>523</v>
      </c>
      <c r="L50" s="99" t="s">
        <v>524</v>
      </c>
      <c r="M50" s="99" t="s">
        <v>365</v>
      </c>
      <c r="N50" s="99" t="s">
        <v>365</v>
      </c>
      <c r="O50" s="100" t="s">
        <v>525</v>
      </c>
      <c r="P50" s="64">
        <v>37</v>
      </c>
      <c r="Q50" s="99" t="s">
        <v>526</v>
      </c>
      <c r="R50" s="99" t="s">
        <v>559</v>
      </c>
      <c r="S50" s="63" t="s">
        <v>376</v>
      </c>
      <c r="T50" s="95" t="s">
        <v>560</v>
      </c>
      <c r="U50" s="99" t="s">
        <v>529</v>
      </c>
      <c r="V50" s="99" t="s">
        <v>530</v>
      </c>
      <c r="W50" s="97">
        <v>44348</v>
      </c>
      <c r="X50" s="97">
        <v>44561</v>
      </c>
      <c r="Y50" s="66">
        <v>0</v>
      </c>
      <c r="Z50" s="99" t="s">
        <v>365</v>
      </c>
      <c r="AA50" s="66">
        <v>0</v>
      </c>
      <c r="AB50" s="99" t="s">
        <v>365</v>
      </c>
      <c r="AC50" s="66">
        <v>1</v>
      </c>
      <c r="AD50" s="99" t="s">
        <v>531</v>
      </c>
      <c r="AE50" s="66">
        <v>1</v>
      </c>
      <c r="AF50" s="99" t="s">
        <v>531</v>
      </c>
      <c r="AG50" s="96" t="s">
        <v>514</v>
      </c>
      <c r="AH50" s="230"/>
      <c r="AI50" s="233"/>
      <c r="AJ50" s="230"/>
      <c r="AK50" s="184"/>
      <c r="AL50" s="126">
        <v>0</v>
      </c>
      <c r="AM50" s="184"/>
      <c r="AN50" s="184"/>
      <c r="AO50" s="184"/>
      <c r="AP50" s="184"/>
      <c r="AQ50" s="184"/>
      <c r="AR50" s="184"/>
      <c r="AS50" s="184"/>
      <c r="AT50" s="146"/>
      <c r="AU50" s="259">
        <f>+Tabla3[[#This Row],[I Trimestre ]]+Tabla3[[#This Row],[II Trimestre ]]+Tabla3[[#This Row],[III Trimestre ]]+Tabla3[[#This Row],[IV Trimestre ]]</f>
        <v>2</v>
      </c>
      <c r="AV50" s="259">
        <f t="shared" si="0"/>
        <v>0</v>
      </c>
      <c r="AW50" s="173">
        <f t="shared" si="1"/>
        <v>0</v>
      </c>
      <c r="AX50" s="243"/>
      <c r="AY50" s="208"/>
      <c r="AZ50" s="208"/>
      <c r="BA50" s="208"/>
      <c r="BB50" s="208"/>
      <c r="BC50" s="208"/>
      <c r="BD50" s="208"/>
      <c r="BE50" s="208"/>
      <c r="BF50" s="208"/>
      <c r="BG50" s="208"/>
      <c r="BH50" s="208"/>
      <c r="BI50" s="208"/>
      <c r="BJ50" s="208"/>
      <c r="BK50" s="166"/>
      <c r="BL50" s="166"/>
      <c r="BM50" s="166"/>
      <c r="BN50" s="166"/>
      <c r="BO50" s="166"/>
      <c r="BP50" s="166"/>
      <c r="BQ50" s="166"/>
      <c r="BR50" s="166"/>
      <c r="BS50" s="166"/>
      <c r="BT50" s="166"/>
      <c r="BU50" s="166"/>
      <c r="BV50" s="166"/>
      <c r="BW50" s="166"/>
      <c r="BX50" s="166"/>
      <c r="BY50" s="166"/>
      <c r="BZ50" s="166"/>
      <c r="CA50" s="166"/>
      <c r="CB50" s="166"/>
      <c r="CC50" s="166"/>
      <c r="CD50" s="166"/>
      <c r="CE50" s="166"/>
      <c r="CF50" s="166"/>
      <c r="CG50" s="166"/>
      <c r="CH50" s="166"/>
      <c r="CI50" s="166"/>
      <c r="CJ50" s="166"/>
      <c r="CK50" s="166"/>
      <c r="CL50" s="166"/>
      <c r="CM50" s="166"/>
      <c r="CN50" s="166"/>
      <c r="CO50" s="166"/>
      <c r="CP50" s="166"/>
      <c r="CQ50" s="166"/>
      <c r="CR50" s="166"/>
      <c r="CS50" s="166"/>
      <c r="CT50" s="166"/>
      <c r="CU50" s="166"/>
      <c r="CV50" s="166"/>
      <c r="CW50" s="166"/>
      <c r="CX50" s="166"/>
      <c r="CY50" s="166"/>
      <c r="CZ50" s="166"/>
      <c r="DA50" s="166"/>
      <c r="DB50" s="166"/>
      <c r="DC50" s="166"/>
      <c r="DD50" s="166"/>
      <c r="DE50" s="166"/>
      <c r="DF50" s="166"/>
      <c r="DG50" s="166"/>
      <c r="DH50" s="166"/>
      <c r="DI50" s="166"/>
      <c r="DJ50" s="166"/>
      <c r="DK50" s="166"/>
      <c r="DL50" s="166"/>
      <c r="DM50" s="166"/>
      <c r="DN50" s="166"/>
      <c r="DO50" s="166"/>
      <c r="DP50" s="166"/>
      <c r="DQ50" s="166"/>
      <c r="DR50" s="166"/>
      <c r="DS50" s="166"/>
      <c r="DT50" s="166"/>
      <c r="DU50" s="166"/>
      <c r="DV50" s="166"/>
      <c r="DW50" s="166"/>
      <c r="DX50" s="166"/>
      <c r="DY50" s="166"/>
      <c r="DZ50" s="166"/>
      <c r="EA50" s="166"/>
      <c r="EB50" s="166"/>
      <c r="EC50" s="166"/>
      <c r="ED50" s="166"/>
      <c r="EE50" s="166"/>
      <c r="EF50" s="166"/>
      <c r="EG50" s="166"/>
      <c r="EH50" s="166"/>
      <c r="EI50" s="166"/>
      <c r="EJ50" s="166"/>
      <c r="EK50" s="166"/>
      <c r="EL50" s="166"/>
      <c r="EM50" s="166"/>
      <c r="EN50" s="166"/>
      <c r="EO50" s="166"/>
      <c r="EP50" s="166"/>
      <c r="EQ50" s="166"/>
      <c r="ER50" s="166"/>
      <c r="ES50" s="166"/>
      <c r="ET50" s="166"/>
      <c r="EU50" s="166"/>
      <c r="EV50" s="166"/>
      <c r="EW50" s="166"/>
      <c r="EX50" s="166"/>
      <c r="EY50" s="166"/>
      <c r="EZ50" s="166"/>
      <c r="FA50" s="166"/>
      <c r="FB50" s="166"/>
      <c r="FC50" s="166"/>
      <c r="FD50" s="166"/>
      <c r="FE50" s="166"/>
      <c r="FF50" s="166"/>
      <c r="FG50" s="166"/>
      <c r="FH50" s="166"/>
      <c r="FI50" s="166"/>
      <c r="FJ50" s="166"/>
      <c r="FK50" s="166"/>
      <c r="FL50" s="166"/>
      <c r="FM50" s="166"/>
      <c r="FN50" s="166"/>
      <c r="FO50" s="166"/>
      <c r="FP50" s="166"/>
      <c r="FQ50" s="166"/>
      <c r="FR50" s="166"/>
      <c r="FS50" s="166"/>
      <c r="FT50" s="166"/>
      <c r="FU50" s="166"/>
      <c r="FV50" s="166"/>
      <c r="FW50" s="166"/>
      <c r="FX50" s="166"/>
      <c r="FY50" s="166"/>
      <c r="FZ50" s="166"/>
      <c r="GA50" s="166"/>
      <c r="GB50" s="166"/>
      <c r="GC50" s="166"/>
      <c r="GD50" s="166"/>
      <c r="GE50" s="166"/>
      <c r="GF50" s="166"/>
      <c r="GG50" s="166"/>
      <c r="GH50" s="166"/>
      <c r="GI50" s="166"/>
      <c r="GJ50" s="166"/>
      <c r="GK50" s="166"/>
      <c r="GL50" s="166"/>
      <c r="GM50" s="166"/>
      <c r="GN50" s="166"/>
      <c r="GO50" s="166"/>
      <c r="GP50" s="166"/>
      <c r="GQ50" s="166"/>
      <c r="GR50" s="166"/>
      <c r="GS50" s="166"/>
      <c r="GT50" s="166"/>
      <c r="GU50" s="166"/>
      <c r="GV50" s="166"/>
      <c r="GW50" s="166"/>
      <c r="GX50" s="166"/>
      <c r="GY50" s="166"/>
    </row>
    <row r="51" spans="1:207" s="145" customFormat="1" ht="123.75" customHeight="1" x14ac:dyDescent="0.25">
      <c r="A51" s="166"/>
      <c r="B51" s="63">
        <v>545</v>
      </c>
      <c r="C51" s="70" t="s">
        <v>419</v>
      </c>
      <c r="D51" s="63" t="s">
        <v>420</v>
      </c>
      <c r="E51" s="70" t="s">
        <v>403</v>
      </c>
      <c r="F51" s="63" t="s">
        <v>384</v>
      </c>
      <c r="G51" s="63" t="s">
        <v>520</v>
      </c>
      <c r="H51" s="63" t="s">
        <v>521</v>
      </c>
      <c r="I51" s="63" t="s">
        <v>522</v>
      </c>
      <c r="J51" s="63" t="s">
        <v>365</v>
      </c>
      <c r="K51" s="63" t="s">
        <v>523</v>
      </c>
      <c r="L51" s="63" t="s">
        <v>524</v>
      </c>
      <c r="M51" s="63" t="s">
        <v>365</v>
      </c>
      <c r="N51" s="63" t="s">
        <v>365</v>
      </c>
      <c r="O51" s="70" t="s">
        <v>525</v>
      </c>
      <c r="P51" s="64">
        <v>38</v>
      </c>
      <c r="Q51" s="63" t="s">
        <v>526</v>
      </c>
      <c r="R51" s="63" t="s">
        <v>561</v>
      </c>
      <c r="S51" s="63" t="s">
        <v>376</v>
      </c>
      <c r="T51" s="63" t="s">
        <v>562</v>
      </c>
      <c r="U51" s="63" t="s">
        <v>529</v>
      </c>
      <c r="V51" s="63" t="s">
        <v>530</v>
      </c>
      <c r="W51" s="65">
        <v>44348</v>
      </c>
      <c r="X51" s="65">
        <v>44561</v>
      </c>
      <c r="Y51" s="66">
        <v>0</v>
      </c>
      <c r="Z51" s="67" t="s">
        <v>365</v>
      </c>
      <c r="AA51" s="66">
        <v>0</v>
      </c>
      <c r="AB51" s="67" t="s">
        <v>365</v>
      </c>
      <c r="AC51" s="66">
        <v>1</v>
      </c>
      <c r="AD51" s="67" t="s">
        <v>531</v>
      </c>
      <c r="AE51" s="66">
        <v>1</v>
      </c>
      <c r="AF51" s="67" t="s">
        <v>531</v>
      </c>
      <c r="AG51" s="68" t="s">
        <v>518</v>
      </c>
      <c r="AH51" s="122"/>
      <c r="AI51" s="231"/>
      <c r="AJ51" s="122"/>
      <c r="AK51" s="88"/>
      <c r="AL51" s="126">
        <v>0</v>
      </c>
      <c r="AM51" s="88"/>
      <c r="AN51" s="88"/>
      <c r="AO51" s="88"/>
      <c r="AP51" s="88"/>
      <c r="AQ51" s="88"/>
      <c r="AR51" s="88"/>
      <c r="AS51" s="88"/>
      <c r="AT51" s="146"/>
      <c r="AU51" s="259">
        <f>+Tabla3[[#This Row],[I Trimestre ]]+Tabla3[[#This Row],[II Trimestre ]]+Tabla3[[#This Row],[III Trimestre ]]+Tabla3[[#This Row],[IV Trimestre ]]</f>
        <v>2</v>
      </c>
      <c r="AV51" s="259">
        <f t="shared" si="0"/>
        <v>0</v>
      </c>
      <c r="AW51" s="173">
        <f t="shared" si="1"/>
        <v>0</v>
      </c>
      <c r="AX51" s="260"/>
      <c r="AY51" s="208"/>
      <c r="AZ51" s="208"/>
      <c r="BA51" s="208"/>
      <c r="BB51" s="208"/>
      <c r="BC51" s="208"/>
      <c r="BD51" s="208"/>
      <c r="BE51" s="208"/>
      <c r="BF51" s="208"/>
      <c r="BG51" s="208"/>
      <c r="BH51" s="208"/>
      <c r="BI51" s="208"/>
      <c r="BJ51" s="208"/>
      <c r="BK51" s="166"/>
      <c r="BL51" s="166"/>
      <c r="BM51" s="166"/>
      <c r="BN51" s="166"/>
      <c r="BO51" s="166"/>
      <c r="BP51" s="166"/>
      <c r="BQ51" s="166"/>
      <c r="BR51" s="166"/>
      <c r="BS51" s="166"/>
      <c r="BT51" s="166"/>
      <c r="BU51" s="166"/>
      <c r="BV51" s="166"/>
      <c r="BW51" s="166"/>
      <c r="BX51" s="166"/>
      <c r="BY51" s="166"/>
      <c r="BZ51" s="166"/>
      <c r="CA51" s="166"/>
      <c r="CB51" s="166"/>
      <c r="CC51" s="166"/>
      <c r="CD51" s="166"/>
      <c r="CE51" s="166"/>
      <c r="CF51" s="166"/>
      <c r="CG51" s="166"/>
      <c r="CH51" s="166"/>
      <c r="CI51" s="166"/>
      <c r="CJ51" s="166"/>
      <c r="CK51" s="166"/>
      <c r="CL51" s="166"/>
      <c r="CM51" s="166"/>
      <c r="CN51" s="166"/>
      <c r="CO51" s="166"/>
      <c r="CP51" s="166"/>
      <c r="CQ51" s="166"/>
      <c r="CR51" s="166"/>
      <c r="CS51" s="166"/>
      <c r="CT51" s="166"/>
      <c r="CU51" s="166"/>
      <c r="CV51" s="166"/>
      <c r="CW51" s="166"/>
      <c r="CX51" s="166"/>
      <c r="CY51" s="166"/>
      <c r="CZ51" s="166"/>
      <c r="DA51" s="166"/>
      <c r="DB51" s="166"/>
      <c r="DC51" s="166"/>
      <c r="DD51" s="166"/>
      <c r="DE51" s="166"/>
      <c r="DF51" s="166"/>
      <c r="DG51" s="166"/>
      <c r="DH51" s="166"/>
      <c r="DI51" s="166"/>
      <c r="DJ51" s="166"/>
      <c r="DK51" s="166"/>
      <c r="DL51" s="166"/>
      <c r="DM51" s="166"/>
      <c r="DN51" s="166"/>
      <c r="DO51" s="166"/>
      <c r="DP51" s="166"/>
      <c r="DQ51" s="166"/>
      <c r="DR51" s="166"/>
      <c r="DS51" s="166"/>
      <c r="DT51" s="166"/>
      <c r="DU51" s="166"/>
      <c r="DV51" s="166"/>
      <c r="DW51" s="166"/>
      <c r="DX51" s="166"/>
      <c r="DY51" s="166"/>
      <c r="DZ51" s="166"/>
      <c r="EA51" s="166"/>
      <c r="EB51" s="166"/>
      <c r="EC51" s="166"/>
      <c r="ED51" s="166"/>
      <c r="EE51" s="166"/>
      <c r="EF51" s="166"/>
      <c r="EG51" s="166"/>
      <c r="EH51" s="166"/>
      <c r="EI51" s="166"/>
      <c r="EJ51" s="166"/>
      <c r="EK51" s="166"/>
      <c r="EL51" s="166"/>
      <c r="EM51" s="166"/>
      <c r="EN51" s="166"/>
      <c r="EO51" s="166"/>
      <c r="EP51" s="166"/>
      <c r="EQ51" s="166"/>
      <c r="ER51" s="166"/>
      <c r="ES51" s="166"/>
      <c r="ET51" s="166"/>
      <c r="EU51" s="166"/>
      <c r="EV51" s="166"/>
      <c r="EW51" s="166"/>
      <c r="EX51" s="166"/>
      <c r="EY51" s="166"/>
      <c r="EZ51" s="166"/>
      <c r="FA51" s="166"/>
      <c r="FB51" s="166"/>
      <c r="FC51" s="166"/>
      <c r="FD51" s="166"/>
      <c r="FE51" s="166"/>
      <c r="FF51" s="166"/>
      <c r="FG51" s="166"/>
      <c r="FH51" s="166"/>
      <c r="FI51" s="166"/>
      <c r="FJ51" s="166"/>
      <c r="FK51" s="166"/>
      <c r="FL51" s="166"/>
      <c r="FM51" s="166"/>
      <c r="FN51" s="166"/>
      <c r="FO51" s="166"/>
      <c r="FP51" s="166"/>
      <c r="FQ51" s="166"/>
      <c r="FR51" s="166"/>
      <c r="FS51" s="166"/>
      <c r="FT51" s="166"/>
      <c r="FU51" s="166"/>
      <c r="FV51" s="166"/>
      <c r="FW51" s="166"/>
      <c r="FX51" s="166"/>
      <c r="FY51" s="166"/>
      <c r="FZ51" s="166"/>
      <c r="GA51" s="166"/>
      <c r="GB51" s="166"/>
      <c r="GC51" s="166"/>
      <c r="GD51" s="166"/>
      <c r="GE51" s="166"/>
      <c r="GF51" s="166"/>
      <c r="GG51" s="166"/>
      <c r="GH51" s="166"/>
      <c r="GI51" s="166"/>
      <c r="GJ51" s="166"/>
      <c r="GK51" s="166"/>
      <c r="GL51" s="166"/>
      <c r="GM51" s="166"/>
      <c r="GN51" s="166"/>
      <c r="GO51" s="166"/>
      <c r="GP51" s="166"/>
      <c r="GQ51" s="166"/>
      <c r="GR51" s="166"/>
      <c r="GS51" s="166"/>
      <c r="GT51" s="166"/>
      <c r="GU51" s="166"/>
      <c r="GV51" s="166"/>
      <c r="GW51" s="166"/>
      <c r="GX51" s="166"/>
      <c r="GY51" s="166"/>
    </row>
    <row r="52" spans="1:207" s="140" customFormat="1" ht="131.25" customHeight="1" x14ac:dyDescent="0.2">
      <c r="A52" s="167"/>
      <c r="B52" s="63">
        <v>63</v>
      </c>
      <c r="C52" s="70" t="s">
        <v>401</v>
      </c>
      <c r="D52" s="63" t="s">
        <v>402</v>
      </c>
      <c r="E52" s="70" t="s">
        <v>403</v>
      </c>
      <c r="F52" s="63" t="s">
        <v>384</v>
      </c>
      <c r="G52" s="63" t="s">
        <v>563</v>
      </c>
      <c r="H52" s="63" t="s">
        <v>98</v>
      </c>
      <c r="I52" s="63" t="s">
        <v>564</v>
      </c>
      <c r="J52" s="63" t="s">
        <v>388</v>
      </c>
      <c r="K52" s="63" t="s">
        <v>565</v>
      </c>
      <c r="L52" s="63" t="s">
        <v>566</v>
      </c>
      <c r="M52" s="63" t="s">
        <v>365</v>
      </c>
      <c r="N52" s="63" t="s">
        <v>365</v>
      </c>
      <c r="O52" s="70" t="s">
        <v>567</v>
      </c>
      <c r="P52" s="64">
        <v>39</v>
      </c>
      <c r="Q52" s="63" t="s">
        <v>568</v>
      </c>
      <c r="R52" s="63" t="s">
        <v>569</v>
      </c>
      <c r="S52" s="63" t="s">
        <v>376</v>
      </c>
      <c r="T52" s="63" t="s">
        <v>570</v>
      </c>
      <c r="U52" s="63" t="s">
        <v>571</v>
      </c>
      <c r="V52" s="63" t="s">
        <v>379</v>
      </c>
      <c r="W52" s="65">
        <v>44199</v>
      </c>
      <c r="X52" s="65">
        <v>44561</v>
      </c>
      <c r="Y52" s="69">
        <v>0.23</v>
      </c>
      <c r="Z52" s="67" t="s">
        <v>572</v>
      </c>
      <c r="AA52" s="327">
        <v>0.31</v>
      </c>
      <c r="AB52" s="67" t="s">
        <v>572</v>
      </c>
      <c r="AC52" s="67">
        <v>0.23</v>
      </c>
      <c r="AD52" s="67" t="s">
        <v>572</v>
      </c>
      <c r="AE52" s="67">
        <v>0.23</v>
      </c>
      <c r="AF52" s="67" t="s">
        <v>572</v>
      </c>
      <c r="AG52" s="68" t="s">
        <v>573</v>
      </c>
      <c r="AH52" s="228">
        <v>0.23</v>
      </c>
      <c r="AI52" s="126">
        <f t="shared" ref="AI52:AI53" si="2">+AH52/Y52</f>
        <v>1</v>
      </c>
      <c r="AJ52" s="122" t="s">
        <v>574</v>
      </c>
      <c r="AK52" s="350">
        <v>0.31</v>
      </c>
      <c r="AL52" s="126">
        <f>+AK52/Tabla3[[#This Row],[II Trimestre ]]</f>
        <v>1</v>
      </c>
      <c r="AM52" s="177" t="s">
        <v>575</v>
      </c>
      <c r="AN52" s="199"/>
      <c r="AO52" s="88"/>
      <c r="AP52" s="88"/>
      <c r="AQ52" s="199"/>
      <c r="AR52" s="88"/>
      <c r="AS52" s="88"/>
      <c r="AT52" s="146"/>
      <c r="AU52" s="261">
        <f>+(Tabla3[[#This Row],[I Trimestre ]]+Tabla3[[#This Row],[II Trimestre ]]+Tabla3[[#This Row],[III Trimestre ]]+Tabla3[[#This Row],[IV Trimestre ]])</f>
        <v>1</v>
      </c>
      <c r="AV52" s="262">
        <f>+(AH52+AK52+AN52+AQ52)</f>
        <v>0.54</v>
      </c>
      <c r="AW52" s="173">
        <f t="shared" si="1"/>
        <v>0.54</v>
      </c>
      <c r="AX52" s="260"/>
      <c r="AY52" s="141"/>
      <c r="AZ52" s="141"/>
      <c r="BA52" s="141"/>
      <c r="BB52" s="141"/>
      <c r="BC52" s="141"/>
      <c r="BD52" s="141"/>
      <c r="BE52" s="141"/>
      <c r="BF52" s="141"/>
      <c r="BG52" s="141"/>
      <c r="BH52" s="141"/>
      <c r="BI52" s="141"/>
      <c r="BJ52" s="141"/>
      <c r="BK52" s="209"/>
      <c r="BL52" s="167"/>
      <c r="BM52" s="167"/>
      <c r="BN52" s="167"/>
      <c r="BO52" s="167"/>
      <c r="BP52" s="167"/>
      <c r="BQ52" s="167"/>
      <c r="BR52" s="167"/>
      <c r="BS52" s="167"/>
      <c r="BT52" s="167"/>
      <c r="BU52" s="167"/>
      <c r="BV52" s="167"/>
      <c r="BW52" s="167"/>
      <c r="BX52" s="167"/>
      <c r="BY52" s="167"/>
      <c r="BZ52" s="167"/>
      <c r="CA52" s="167"/>
      <c r="CB52" s="167"/>
      <c r="CC52" s="167"/>
      <c r="CD52" s="167"/>
      <c r="CE52" s="167"/>
      <c r="CF52" s="167"/>
      <c r="CG52" s="167"/>
      <c r="CH52" s="167"/>
      <c r="CI52" s="167"/>
      <c r="CJ52" s="167"/>
      <c r="CK52" s="167"/>
      <c r="CL52" s="167"/>
      <c r="CM52" s="167"/>
      <c r="CN52" s="167"/>
      <c r="CO52" s="167"/>
      <c r="CP52" s="167"/>
      <c r="CQ52" s="167"/>
      <c r="CR52" s="167"/>
      <c r="CS52" s="167"/>
      <c r="CT52" s="167"/>
      <c r="CU52" s="167"/>
      <c r="CV52" s="167"/>
      <c r="CW52" s="167"/>
      <c r="CX52" s="167"/>
      <c r="CY52" s="167"/>
      <c r="CZ52" s="167"/>
      <c r="DA52" s="167"/>
      <c r="DB52" s="167"/>
      <c r="DC52" s="167"/>
      <c r="DD52" s="167"/>
      <c r="DE52" s="167"/>
      <c r="DF52" s="167"/>
      <c r="DG52" s="167"/>
      <c r="DH52" s="167"/>
      <c r="DI52" s="167"/>
      <c r="DJ52" s="167"/>
      <c r="DK52" s="167"/>
      <c r="DL52" s="167"/>
      <c r="DM52" s="167"/>
      <c r="DN52" s="167"/>
      <c r="DO52" s="167"/>
      <c r="DP52" s="167"/>
      <c r="DQ52" s="167"/>
      <c r="DR52" s="167"/>
      <c r="DS52" s="167"/>
      <c r="DT52" s="167"/>
      <c r="DU52" s="167"/>
      <c r="DV52" s="167"/>
      <c r="DW52" s="167"/>
      <c r="DX52" s="167"/>
      <c r="DY52" s="167"/>
      <c r="DZ52" s="167"/>
      <c r="EA52" s="167"/>
      <c r="EB52" s="167"/>
      <c r="EC52" s="167"/>
      <c r="ED52" s="167"/>
      <c r="EE52" s="167"/>
      <c r="EF52" s="167"/>
      <c r="EG52" s="167"/>
      <c r="EH52" s="167"/>
      <c r="EI52" s="167"/>
      <c r="EJ52" s="167"/>
      <c r="EK52" s="167"/>
      <c r="EL52" s="167"/>
      <c r="EM52" s="167"/>
      <c r="EN52" s="167"/>
      <c r="EO52" s="167"/>
      <c r="EP52" s="167"/>
      <c r="EQ52" s="167"/>
      <c r="ER52" s="167"/>
      <c r="ES52" s="167"/>
      <c r="ET52" s="167"/>
      <c r="EU52" s="167"/>
      <c r="EV52" s="167"/>
      <c r="EW52" s="167"/>
      <c r="EX52" s="167"/>
      <c r="EY52" s="167"/>
      <c r="EZ52" s="167"/>
      <c r="FA52" s="167"/>
      <c r="FB52" s="167"/>
      <c r="FC52" s="167"/>
      <c r="FD52" s="167"/>
      <c r="FE52" s="167"/>
      <c r="FF52" s="167"/>
      <c r="FG52" s="167"/>
      <c r="FH52" s="167"/>
      <c r="FI52" s="167"/>
      <c r="FJ52" s="167"/>
      <c r="FK52" s="167"/>
      <c r="FL52" s="167"/>
      <c r="FM52" s="167"/>
      <c r="FN52" s="167"/>
      <c r="FO52" s="167"/>
      <c r="FP52" s="167"/>
      <c r="FQ52" s="167"/>
      <c r="FR52" s="167"/>
      <c r="FS52" s="167"/>
      <c r="FT52" s="167"/>
      <c r="FU52" s="167"/>
      <c r="FV52" s="167"/>
      <c r="FW52" s="167"/>
      <c r="FX52" s="167"/>
      <c r="FY52" s="167"/>
      <c r="FZ52" s="167"/>
      <c r="GA52" s="167"/>
      <c r="GB52" s="167"/>
      <c r="GC52" s="167"/>
      <c r="GD52" s="167"/>
      <c r="GE52" s="167"/>
      <c r="GF52" s="167"/>
      <c r="GG52" s="167"/>
      <c r="GH52" s="167"/>
      <c r="GI52" s="167"/>
      <c r="GJ52" s="167"/>
      <c r="GK52" s="167"/>
      <c r="GL52" s="167"/>
      <c r="GM52" s="167"/>
      <c r="GN52" s="167"/>
      <c r="GO52" s="167"/>
      <c r="GP52" s="167"/>
      <c r="GQ52" s="167"/>
      <c r="GR52" s="167"/>
      <c r="GS52" s="167"/>
      <c r="GT52" s="167"/>
      <c r="GU52" s="167"/>
      <c r="GV52" s="167"/>
      <c r="GW52" s="167"/>
      <c r="GX52" s="167"/>
      <c r="GY52" s="167"/>
    </row>
    <row r="53" spans="1:207" s="136" customFormat="1" ht="119.25" customHeight="1" x14ac:dyDescent="0.2">
      <c r="A53" s="163"/>
      <c r="B53" s="63">
        <v>21</v>
      </c>
      <c r="C53" s="70" t="s">
        <v>401</v>
      </c>
      <c r="D53" s="63" t="s">
        <v>402</v>
      </c>
      <c r="E53" s="70" t="s">
        <v>403</v>
      </c>
      <c r="F53" s="63" t="s">
        <v>384</v>
      </c>
      <c r="G53" s="63" t="s">
        <v>576</v>
      </c>
      <c r="H53" s="63" t="s">
        <v>98</v>
      </c>
      <c r="I53" s="63" t="s">
        <v>564</v>
      </c>
      <c r="J53" s="63" t="s">
        <v>388</v>
      </c>
      <c r="K53" s="63" t="s">
        <v>577</v>
      </c>
      <c r="L53" s="63" t="s">
        <v>578</v>
      </c>
      <c r="M53" s="63" t="s">
        <v>365</v>
      </c>
      <c r="N53" s="63" t="s">
        <v>365</v>
      </c>
      <c r="O53" s="70" t="s">
        <v>579</v>
      </c>
      <c r="P53" s="64">
        <v>40</v>
      </c>
      <c r="Q53" s="63" t="s">
        <v>580</v>
      </c>
      <c r="R53" s="63" t="s">
        <v>581</v>
      </c>
      <c r="S53" s="63" t="s">
        <v>376</v>
      </c>
      <c r="T53" s="63" t="s">
        <v>582</v>
      </c>
      <c r="U53" s="63" t="s">
        <v>583</v>
      </c>
      <c r="V53" s="63" t="s">
        <v>379</v>
      </c>
      <c r="W53" s="65">
        <v>44199</v>
      </c>
      <c r="X53" s="65">
        <v>44561</v>
      </c>
      <c r="Y53" s="69">
        <v>0.25</v>
      </c>
      <c r="Z53" s="67" t="s">
        <v>584</v>
      </c>
      <c r="AA53" s="327">
        <v>0.25</v>
      </c>
      <c r="AB53" s="67" t="s">
        <v>584</v>
      </c>
      <c r="AC53" s="67">
        <v>0.25</v>
      </c>
      <c r="AD53" s="67" t="s">
        <v>584</v>
      </c>
      <c r="AE53" s="67">
        <v>0.25</v>
      </c>
      <c r="AF53" s="67" t="s">
        <v>584</v>
      </c>
      <c r="AG53" s="68" t="s">
        <v>573</v>
      </c>
      <c r="AH53" s="228">
        <v>0.25</v>
      </c>
      <c r="AI53" s="126">
        <f t="shared" si="2"/>
        <v>1</v>
      </c>
      <c r="AJ53" s="122" t="s">
        <v>585</v>
      </c>
      <c r="AK53" s="350">
        <v>0.25</v>
      </c>
      <c r="AL53" s="126">
        <f>+AK53/Tabla3[[#This Row],[II Trimestre ]]</f>
        <v>1</v>
      </c>
      <c r="AM53" s="177" t="s">
        <v>586</v>
      </c>
      <c r="AN53" s="199"/>
      <c r="AO53" s="88"/>
      <c r="AP53" s="88"/>
      <c r="AQ53" s="199"/>
      <c r="AR53" s="88"/>
      <c r="AS53" s="88"/>
      <c r="AT53" s="146"/>
      <c r="AU53" s="261">
        <f>+(Tabla3[[#This Row],[I Trimestre ]]+Tabla3[[#This Row],[II Trimestre ]]+Tabla3[[#This Row],[III Trimestre ]]+Tabla3[[#This Row],[IV Trimestre ]])</f>
        <v>1</v>
      </c>
      <c r="AV53" s="262">
        <f>+(AH53+AK53+AN53+AQ53)</f>
        <v>0.5</v>
      </c>
      <c r="AW53" s="173">
        <f t="shared" si="1"/>
        <v>0.5</v>
      </c>
      <c r="AX53" s="260"/>
      <c r="AY53" s="137"/>
      <c r="AZ53" s="137"/>
      <c r="BA53" s="137"/>
      <c r="BB53" s="137"/>
      <c r="BC53" s="137"/>
      <c r="BD53" s="137"/>
      <c r="BE53" s="137"/>
      <c r="BF53" s="137"/>
      <c r="BG53" s="137"/>
      <c r="BH53" s="137"/>
      <c r="BI53" s="137"/>
      <c r="BJ53" s="137"/>
      <c r="BK53" s="163"/>
      <c r="BL53" s="163"/>
      <c r="BM53" s="163"/>
      <c r="BN53" s="163"/>
      <c r="BO53" s="163"/>
      <c r="BP53" s="163"/>
      <c r="BQ53" s="163"/>
      <c r="BR53" s="163"/>
      <c r="BS53" s="163"/>
      <c r="BT53" s="163"/>
      <c r="BU53" s="163"/>
      <c r="BV53" s="163"/>
      <c r="BW53" s="163"/>
      <c r="BX53" s="163"/>
      <c r="BY53" s="163"/>
      <c r="BZ53" s="163"/>
      <c r="CA53" s="163"/>
      <c r="CB53" s="163"/>
      <c r="CC53" s="163"/>
      <c r="CD53" s="163"/>
      <c r="CE53" s="163"/>
      <c r="CF53" s="163"/>
      <c r="CG53" s="163"/>
      <c r="CH53" s="163"/>
      <c r="CI53" s="163"/>
      <c r="CJ53" s="163"/>
      <c r="CK53" s="163"/>
      <c r="CL53" s="163"/>
      <c r="CM53" s="163"/>
      <c r="CN53" s="163"/>
      <c r="CO53" s="163"/>
      <c r="CP53" s="163"/>
      <c r="CQ53" s="163"/>
      <c r="CR53" s="163"/>
      <c r="CS53" s="163"/>
      <c r="CT53" s="163"/>
      <c r="CU53" s="163"/>
      <c r="CV53" s="163"/>
      <c r="CW53" s="163"/>
      <c r="CX53" s="163"/>
      <c r="CY53" s="163"/>
      <c r="CZ53" s="163"/>
      <c r="DA53" s="163"/>
      <c r="DB53" s="163"/>
      <c r="DC53" s="163"/>
      <c r="DD53" s="163"/>
      <c r="DE53" s="163"/>
      <c r="DF53" s="163"/>
      <c r="DG53" s="163"/>
      <c r="DH53" s="163"/>
      <c r="DI53" s="163"/>
      <c r="DJ53" s="163"/>
      <c r="DK53" s="163"/>
      <c r="DL53" s="163"/>
      <c r="DM53" s="163"/>
      <c r="DN53" s="163"/>
      <c r="DO53" s="163"/>
      <c r="DP53" s="163"/>
      <c r="DQ53" s="163"/>
      <c r="DR53" s="163"/>
      <c r="DS53" s="163"/>
      <c r="DT53" s="163"/>
      <c r="DU53" s="163"/>
      <c r="DV53" s="163"/>
      <c r="DW53" s="163"/>
      <c r="DX53" s="163"/>
      <c r="DY53" s="163"/>
      <c r="DZ53" s="163"/>
      <c r="EA53" s="163"/>
      <c r="EB53" s="163"/>
      <c r="EC53" s="163"/>
      <c r="ED53" s="163"/>
      <c r="EE53" s="163"/>
      <c r="EF53" s="163"/>
      <c r="EG53" s="163"/>
      <c r="EH53" s="163"/>
      <c r="EI53" s="163"/>
      <c r="EJ53" s="163"/>
      <c r="EK53" s="163"/>
      <c r="EL53" s="163"/>
      <c r="EM53" s="163"/>
      <c r="EN53" s="163"/>
      <c r="EO53" s="163"/>
      <c r="EP53" s="163"/>
      <c r="EQ53" s="163"/>
      <c r="ER53" s="163"/>
      <c r="ES53" s="163"/>
      <c r="ET53" s="163"/>
      <c r="EU53" s="163"/>
      <c r="EV53" s="163"/>
      <c r="EW53" s="163"/>
      <c r="EX53" s="163"/>
      <c r="EY53" s="163"/>
      <c r="EZ53" s="163"/>
      <c r="FA53" s="163"/>
      <c r="FB53" s="163"/>
      <c r="FC53" s="163"/>
      <c r="FD53" s="163"/>
      <c r="FE53" s="163"/>
      <c r="FF53" s="163"/>
      <c r="FG53" s="163"/>
      <c r="FH53" s="163"/>
      <c r="FI53" s="163"/>
      <c r="FJ53" s="163"/>
      <c r="FK53" s="163"/>
      <c r="FL53" s="163"/>
      <c r="FM53" s="163"/>
      <c r="FN53" s="163"/>
      <c r="FO53" s="163"/>
      <c r="FP53" s="163"/>
      <c r="FQ53" s="163"/>
      <c r="FR53" s="163"/>
      <c r="FS53" s="163"/>
      <c r="FT53" s="163"/>
      <c r="FU53" s="163"/>
      <c r="FV53" s="163"/>
      <c r="FW53" s="163"/>
      <c r="FX53" s="163"/>
      <c r="FY53" s="163"/>
      <c r="FZ53" s="163"/>
      <c r="GA53" s="163"/>
      <c r="GB53" s="163"/>
      <c r="GC53" s="163"/>
      <c r="GD53" s="163"/>
      <c r="GE53" s="163"/>
      <c r="GF53" s="163"/>
      <c r="GG53" s="163"/>
      <c r="GH53" s="163"/>
      <c r="GI53" s="163"/>
      <c r="GJ53" s="163"/>
      <c r="GK53" s="163"/>
      <c r="GL53" s="163"/>
      <c r="GM53" s="163"/>
      <c r="GN53" s="163"/>
      <c r="GO53" s="163"/>
      <c r="GP53" s="163"/>
      <c r="GQ53" s="163"/>
      <c r="GR53" s="163"/>
      <c r="GS53" s="163"/>
      <c r="GT53" s="163"/>
      <c r="GU53" s="163"/>
      <c r="GV53" s="163"/>
      <c r="GW53" s="163"/>
      <c r="GX53" s="163"/>
      <c r="GY53" s="163"/>
    </row>
    <row r="54" spans="1:207" s="143" customFormat="1" ht="102" customHeight="1" x14ac:dyDescent="0.25">
      <c r="A54" s="137"/>
      <c r="B54" s="63" t="s">
        <v>365</v>
      </c>
      <c r="C54" s="70" t="s">
        <v>366</v>
      </c>
      <c r="D54" s="63" t="s">
        <v>367</v>
      </c>
      <c r="E54" s="70" t="s">
        <v>368</v>
      </c>
      <c r="F54" s="63" t="s">
        <v>369</v>
      </c>
      <c r="G54" s="63" t="s">
        <v>365</v>
      </c>
      <c r="H54" s="63" t="s">
        <v>587</v>
      </c>
      <c r="I54" s="63" t="s">
        <v>430</v>
      </c>
      <c r="J54" s="63" t="s">
        <v>388</v>
      </c>
      <c r="K54" s="63" t="s">
        <v>365</v>
      </c>
      <c r="L54" s="63" t="s">
        <v>365</v>
      </c>
      <c r="M54" s="63" t="s">
        <v>365</v>
      </c>
      <c r="N54" s="63" t="s">
        <v>365</v>
      </c>
      <c r="O54" s="70" t="s">
        <v>588</v>
      </c>
      <c r="P54" s="64">
        <v>41</v>
      </c>
      <c r="Q54" s="63" t="s">
        <v>589</v>
      </c>
      <c r="R54" s="63" t="s">
        <v>590</v>
      </c>
      <c r="S54" s="63" t="s">
        <v>376</v>
      </c>
      <c r="T54" s="63" t="s">
        <v>434</v>
      </c>
      <c r="U54" s="63" t="s">
        <v>591</v>
      </c>
      <c r="V54" s="63" t="s">
        <v>379</v>
      </c>
      <c r="W54" s="65">
        <v>44348</v>
      </c>
      <c r="X54" s="65" t="s">
        <v>436</v>
      </c>
      <c r="Y54" s="66">
        <v>0</v>
      </c>
      <c r="Z54" s="67" t="s">
        <v>365</v>
      </c>
      <c r="AA54" s="66">
        <v>0</v>
      </c>
      <c r="AB54" s="67" t="s">
        <v>365</v>
      </c>
      <c r="AC54" s="66">
        <v>1</v>
      </c>
      <c r="AD54" s="67" t="s">
        <v>592</v>
      </c>
      <c r="AE54" s="66">
        <v>1</v>
      </c>
      <c r="AF54" s="67" t="s">
        <v>592</v>
      </c>
      <c r="AG54" s="68" t="s">
        <v>573</v>
      </c>
      <c r="AH54" s="122">
        <v>0</v>
      </c>
      <c r="AI54" s="227"/>
      <c r="AJ54" s="122" t="s">
        <v>439</v>
      </c>
      <c r="AK54" s="88"/>
      <c r="AL54" s="126">
        <v>0</v>
      </c>
      <c r="AM54" s="88"/>
      <c r="AN54" s="88"/>
      <c r="AO54" s="88"/>
      <c r="AP54" s="88"/>
      <c r="AQ54" s="88"/>
      <c r="AR54" s="88"/>
      <c r="AS54" s="88"/>
      <c r="AT54" s="146"/>
      <c r="AU54" s="259">
        <f>+Tabla3[[#This Row],[I Trimestre ]]+Tabla3[[#This Row],[II Trimestre ]]+Tabla3[[#This Row],[III Trimestre ]]+Tabla3[[#This Row],[IV Trimestre ]]</f>
        <v>2</v>
      </c>
      <c r="AV54" s="259">
        <f t="shared" ref="AV54:AV61" si="3">+AH54+AK54+AN54+AQ54</f>
        <v>0</v>
      </c>
      <c r="AW54" s="173">
        <f t="shared" si="1"/>
        <v>0</v>
      </c>
      <c r="AX54" s="260" t="s">
        <v>439</v>
      </c>
      <c r="AY54" s="137"/>
      <c r="AZ54" s="137"/>
      <c r="BA54" s="137"/>
      <c r="BB54" s="137"/>
      <c r="BC54" s="137"/>
      <c r="BD54" s="137"/>
      <c r="BE54" s="137"/>
      <c r="BF54" s="137"/>
      <c r="BG54" s="137"/>
      <c r="BH54" s="137"/>
      <c r="BI54" s="137"/>
      <c r="BJ54" s="137"/>
      <c r="BK54" s="137"/>
      <c r="BL54" s="137"/>
      <c r="BM54" s="137"/>
      <c r="BN54" s="137"/>
      <c r="BO54" s="137"/>
      <c r="BP54" s="137"/>
      <c r="BQ54" s="137"/>
      <c r="BR54" s="137"/>
      <c r="BS54" s="137"/>
      <c r="BT54" s="137"/>
      <c r="BU54" s="137"/>
      <c r="BV54" s="137"/>
      <c r="BW54" s="137"/>
      <c r="BX54" s="137"/>
      <c r="BY54" s="137"/>
      <c r="BZ54" s="137"/>
      <c r="CA54" s="137"/>
      <c r="CB54" s="137"/>
      <c r="CC54" s="137"/>
      <c r="CD54" s="137"/>
      <c r="CE54" s="137"/>
      <c r="CF54" s="137"/>
      <c r="CG54" s="137"/>
      <c r="CH54" s="137"/>
      <c r="CI54" s="137"/>
      <c r="CJ54" s="137"/>
      <c r="CK54" s="137"/>
      <c r="CL54" s="137"/>
      <c r="CM54" s="137"/>
      <c r="CN54" s="137"/>
      <c r="CO54" s="137"/>
      <c r="CP54" s="137"/>
      <c r="CQ54" s="137"/>
      <c r="CR54" s="137"/>
      <c r="CS54" s="137"/>
      <c r="CT54" s="137"/>
      <c r="CU54" s="137"/>
      <c r="CV54" s="137"/>
      <c r="CW54" s="137"/>
      <c r="CX54" s="137"/>
      <c r="CY54" s="137"/>
      <c r="CZ54" s="137"/>
      <c r="DA54" s="137"/>
      <c r="DB54" s="137"/>
      <c r="DC54" s="137"/>
      <c r="DD54" s="137"/>
      <c r="DE54" s="137"/>
      <c r="DF54" s="137"/>
      <c r="DG54" s="137"/>
      <c r="DH54" s="137"/>
      <c r="DI54" s="137"/>
      <c r="DJ54" s="137"/>
      <c r="DK54" s="137"/>
      <c r="DL54" s="137"/>
      <c r="DM54" s="137"/>
      <c r="DN54" s="137"/>
      <c r="DO54" s="137"/>
      <c r="DP54" s="137"/>
      <c r="DQ54" s="137"/>
      <c r="DR54" s="137"/>
      <c r="DS54" s="137"/>
      <c r="DT54" s="137"/>
      <c r="DU54" s="137"/>
      <c r="DV54" s="137"/>
      <c r="DW54" s="137"/>
      <c r="DX54" s="137"/>
      <c r="DY54" s="137"/>
      <c r="DZ54" s="137"/>
      <c r="EA54" s="137"/>
      <c r="EB54" s="137"/>
      <c r="EC54" s="137"/>
      <c r="ED54" s="137"/>
      <c r="EE54" s="137"/>
      <c r="EF54" s="137"/>
      <c r="EG54" s="137"/>
      <c r="EH54" s="137"/>
      <c r="EI54" s="137"/>
      <c r="EJ54" s="137"/>
      <c r="EK54" s="137"/>
      <c r="EL54" s="137"/>
      <c r="EM54" s="137"/>
      <c r="EN54" s="137"/>
      <c r="EO54" s="137"/>
      <c r="EP54" s="137"/>
      <c r="EQ54" s="137"/>
      <c r="ER54" s="137"/>
      <c r="ES54" s="137"/>
      <c r="ET54" s="137"/>
      <c r="EU54" s="137"/>
      <c r="EV54" s="137"/>
      <c r="EW54" s="137"/>
      <c r="EX54" s="137"/>
      <c r="EY54" s="137"/>
      <c r="EZ54" s="137"/>
      <c r="FA54" s="137"/>
      <c r="FB54" s="137"/>
      <c r="FC54" s="137"/>
      <c r="FD54" s="137"/>
      <c r="FE54" s="137"/>
      <c r="FF54" s="137"/>
      <c r="FG54" s="137"/>
      <c r="FH54" s="137"/>
      <c r="FI54" s="137"/>
      <c r="FJ54" s="137"/>
      <c r="FK54" s="137"/>
      <c r="FL54" s="137"/>
      <c r="FM54" s="137"/>
      <c r="FN54" s="137"/>
      <c r="FO54" s="137"/>
      <c r="FP54" s="137"/>
      <c r="FQ54" s="137"/>
      <c r="FR54" s="137"/>
      <c r="FS54" s="137"/>
      <c r="FT54" s="137"/>
      <c r="FU54" s="137"/>
      <c r="FV54" s="137"/>
      <c r="FW54" s="137"/>
      <c r="FX54" s="137"/>
      <c r="FY54" s="137"/>
      <c r="FZ54" s="137"/>
      <c r="GA54" s="137"/>
      <c r="GB54" s="137"/>
      <c r="GC54" s="137"/>
      <c r="GD54" s="137"/>
      <c r="GE54" s="137"/>
      <c r="GF54" s="137"/>
      <c r="GG54" s="137"/>
      <c r="GH54" s="137"/>
      <c r="GI54" s="137"/>
      <c r="GJ54" s="137"/>
      <c r="GK54" s="137"/>
      <c r="GL54" s="137"/>
      <c r="GM54" s="137"/>
      <c r="GN54" s="137"/>
      <c r="GO54" s="137"/>
      <c r="GP54" s="137"/>
      <c r="GQ54" s="137"/>
      <c r="GR54" s="137"/>
      <c r="GS54" s="137"/>
      <c r="GT54" s="137"/>
      <c r="GU54" s="137"/>
      <c r="GV54" s="137"/>
      <c r="GW54" s="137"/>
      <c r="GX54" s="137"/>
      <c r="GY54" s="137"/>
    </row>
    <row r="55" spans="1:207" s="136" customFormat="1" ht="116.25" customHeight="1" x14ac:dyDescent="0.25">
      <c r="A55" s="163"/>
      <c r="B55" s="63" t="s">
        <v>365</v>
      </c>
      <c r="C55" s="70" t="s">
        <v>366</v>
      </c>
      <c r="D55" s="63" t="s">
        <v>367</v>
      </c>
      <c r="E55" s="70" t="s">
        <v>368</v>
      </c>
      <c r="F55" s="63" t="s">
        <v>369</v>
      </c>
      <c r="G55" s="63" t="s">
        <v>365</v>
      </c>
      <c r="H55" s="63" t="s">
        <v>370</v>
      </c>
      <c r="I55" s="63" t="s">
        <v>593</v>
      </c>
      <c r="J55" s="63" t="s">
        <v>372</v>
      </c>
      <c r="K55" s="63" t="s">
        <v>365</v>
      </c>
      <c r="L55" s="63" t="s">
        <v>365</v>
      </c>
      <c r="M55" s="63" t="s">
        <v>365</v>
      </c>
      <c r="N55" s="63" t="s">
        <v>365</v>
      </c>
      <c r="O55" s="70" t="s">
        <v>594</v>
      </c>
      <c r="P55" s="64">
        <v>42</v>
      </c>
      <c r="Q55" s="63" t="s">
        <v>451</v>
      </c>
      <c r="R55" s="63" t="s">
        <v>595</v>
      </c>
      <c r="S55" s="63" t="s">
        <v>376</v>
      </c>
      <c r="T55" s="63" t="s">
        <v>596</v>
      </c>
      <c r="U55" s="63" t="s">
        <v>454</v>
      </c>
      <c r="V55" s="63" t="s">
        <v>379</v>
      </c>
      <c r="W55" s="65">
        <v>44287</v>
      </c>
      <c r="X55" s="65">
        <v>44561</v>
      </c>
      <c r="Y55" s="66">
        <v>0</v>
      </c>
      <c r="Z55" s="67" t="s">
        <v>365</v>
      </c>
      <c r="AA55" s="325">
        <v>1</v>
      </c>
      <c r="AB55" s="67" t="s">
        <v>380</v>
      </c>
      <c r="AC55" s="66">
        <v>1</v>
      </c>
      <c r="AD55" s="67" t="s">
        <v>380</v>
      </c>
      <c r="AE55" s="66">
        <v>1</v>
      </c>
      <c r="AF55" s="67" t="s">
        <v>380</v>
      </c>
      <c r="AG55" s="68" t="s">
        <v>573</v>
      </c>
      <c r="AH55" s="122"/>
      <c r="AI55" s="227"/>
      <c r="AJ55" s="122"/>
      <c r="AK55" s="353">
        <v>1</v>
      </c>
      <c r="AL55" s="126">
        <f>+AK55/Tabla3[[#This Row],[II Trimestre ]]</f>
        <v>1</v>
      </c>
      <c r="AM55" s="88" t="s">
        <v>597</v>
      </c>
      <c r="AN55" s="88"/>
      <c r="AO55" s="88"/>
      <c r="AP55" s="88"/>
      <c r="AQ55" s="88"/>
      <c r="AR55" s="88"/>
      <c r="AS55" s="88"/>
      <c r="AT55" s="146"/>
      <c r="AU55" s="259">
        <f>+Tabla3[[#This Row],[I Trimestre ]]+Tabla3[[#This Row],[II Trimestre ]]+Tabla3[[#This Row],[III Trimestre ]]+Tabla3[[#This Row],[IV Trimestre ]]</f>
        <v>3</v>
      </c>
      <c r="AV55" s="259">
        <f t="shared" si="3"/>
        <v>1</v>
      </c>
      <c r="AW55" s="173">
        <f t="shared" si="1"/>
        <v>0.33333333333333331</v>
      </c>
      <c r="AX55" s="260"/>
      <c r="AY55" s="137"/>
      <c r="AZ55" s="137"/>
      <c r="BA55" s="137"/>
      <c r="BB55" s="137"/>
      <c r="BC55" s="137"/>
      <c r="BD55" s="137"/>
      <c r="BE55" s="137"/>
      <c r="BF55" s="137"/>
      <c r="BG55" s="137"/>
      <c r="BH55" s="137"/>
      <c r="BI55" s="137"/>
      <c r="BJ55" s="137"/>
      <c r="BK55" s="163"/>
      <c r="BL55" s="163"/>
      <c r="BM55" s="163"/>
      <c r="BN55" s="163"/>
      <c r="BO55" s="163"/>
      <c r="BP55" s="163"/>
      <c r="BQ55" s="163"/>
      <c r="BR55" s="163"/>
      <c r="BS55" s="163"/>
      <c r="BT55" s="163"/>
      <c r="BU55" s="163"/>
      <c r="BV55" s="163"/>
      <c r="BW55" s="163"/>
      <c r="BX55" s="163"/>
      <c r="BY55" s="163"/>
      <c r="BZ55" s="163"/>
      <c r="CA55" s="163"/>
      <c r="CB55" s="163"/>
      <c r="CC55" s="163"/>
      <c r="CD55" s="163"/>
      <c r="CE55" s="163"/>
      <c r="CF55" s="163"/>
      <c r="CG55" s="163"/>
      <c r="CH55" s="163"/>
      <c r="CI55" s="163"/>
      <c r="CJ55" s="163"/>
      <c r="CK55" s="163"/>
      <c r="CL55" s="163"/>
      <c r="CM55" s="163"/>
      <c r="CN55" s="163"/>
      <c r="CO55" s="163"/>
      <c r="CP55" s="163"/>
      <c r="CQ55" s="163"/>
      <c r="CR55" s="163"/>
      <c r="CS55" s="163"/>
      <c r="CT55" s="163"/>
      <c r="CU55" s="163"/>
      <c r="CV55" s="163"/>
      <c r="CW55" s="163"/>
      <c r="CX55" s="163"/>
      <c r="CY55" s="163"/>
      <c r="CZ55" s="163"/>
      <c r="DA55" s="163"/>
      <c r="DB55" s="163"/>
      <c r="DC55" s="163"/>
      <c r="DD55" s="163"/>
      <c r="DE55" s="163"/>
      <c r="DF55" s="163"/>
      <c r="DG55" s="163"/>
      <c r="DH55" s="163"/>
      <c r="DI55" s="163"/>
      <c r="DJ55" s="163"/>
      <c r="DK55" s="163"/>
      <c r="DL55" s="163"/>
      <c r="DM55" s="163"/>
      <c r="DN55" s="163"/>
      <c r="DO55" s="163"/>
      <c r="DP55" s="163"/>
      <c r="DQ55" s="163"/>
      <c r="DR55" s="163"/>
      <c r="DS55" s="163"/>
      <c r="DT55" s="163"/>
      <c r="DU55" s="163"/>
      <c r="DV55" s="163"/>
      <c r="DW55" s="163"/>
      <c r="DX55" s="163"/>
      <c r="DY55" s="163"/>
      <c r="DZ55" s="163"/>
      <c r="EA55" s="163"/>
      <c r="EB55" s="163"/>
      <c r="EC55" s="163"/>
      <c r="ED55" s="163"/>
      <c r="EE55" s="163"/>
      <c r="EF55" s="163"/>
      <c r="EG55" s="163"/>
      <c r="EH55" s="163"/>
      <c r="EI55" s="163"/>
      <c r="EJ55" s="163"/>
      <c r="EK55" s="163"/>
      <c r="EL55" s="163"/>
      <c r="EM55" s="163"/>
      <c r="EN55" s="163"/>
      <c r="EO55" s="163"/>
      <c r="EP55" s="163"/>
      <c r="EQ55" s="163"/>
      <c r="ER55" s="163"/>
      <c r="ES55" s="163"/>
      <c r="ET55" s="163"/>
      <c r="EU55" s="163"/>
      <c r="EV55" s="163"/>
      <c r="EW55" s="163"/>
      <c r="EX55" s="163"/>
      <c r="EY55" s="163"/>
      <c r="EZ55" s="163"/>
      <c r="FA55" s="163"/>
      <c r="FB55" s="163"/>
      <c r="FC55" s="163"/>
      <c r="FD55" s="163"/>
      <c r="FE55" s="163"/>
      <c r="FF55" s="163"/>
      <c r="FG55" s="163"/>
      <c r="FH55" s="163"/>
      <c r="FI55" s="163"/>
      <c r="FJ55" s="163"/>
      <c r="FK55" s="163"/>
      <c r="FL55" s="163"/>
      <c r="FM55" s="163"/>
      <c r="FN55" s="163"/>
      <c r="FO55" s="163"/>
      <c r="FP55" s="163"/>
      <c r="FQ55" s="163"/>
      <c r="FR55" s="163"/>
      <c r="FS55" s="163"/>
      <c r="FT55" s="163"/>
      <c r="FU55" s="163"/>
      <c r="FV55" s="163"/>
      <c r="FW55" s="163"/>
      <c r="FX55" s="163"/>
      <c r="FY55" s="163"/>
      <c r="FZ55" s="163"/>
      <c r="GA55" s="163"/>
      <c r="GB55" s="163"/>
      <c r="GC55" s="163"/>
      <c r="GD55" s="163"/>
      <c r="GE55" s="163"/>
      <c r="GF55" s="163"/>
      <c r="GG55" s="163"/>
      <c r="GH55" s="163"/>
      <c r="GI55" s="163"/>
      <c r="GJ55" s="163"/>
      <c r="GK55" s="163"/>
      <c r="GL55" s="163"/>
      <c r="GM55" s="163"/>
      <c r="GN55" s="163"/>
      <c r="GO55" s="163"/>
      <c r="GP55" s="163"/>
      <c r="GQ55" s="163"/>
      <c r="GR55" s="163"/>
      <c r="GS55" s="163"/>
      <c r="GT55" s="163"/>
      <c r="GU55" s="163"/>
      <c r="GV55" s="163"/>
      <c r="GW55" s="163"/>
      <c r="GX55" s="163"/>
      <c r="GY55" s="163"/>
    </row>
    <row r="56" spans="1:207" s="136" customFormat="1" ht="116.25" customHeight="1" x14ac:dyDescent="0.25">
      <c r="A56" s="163"/>
      <c r="B56" s="63" t="s">
        <v>365</v>
      </c>
      <c r="C56" s="70" t="s">
        <v>366</v>
      </c>
      <c r="D56" s="63" t="s">
        <v>367</v>
      </c>
      <c r="E56" s="70" t="s">
        <v>368</v>
      </c>
      <c r="F56" s="63" t="s">
        <v>369</v>
      </c>
      <c r="G56" s="63" t="s">
        <v>365</v>
      </c>
      <c r="H56" s="63" t="s">
        <v>370</v>
      </c>
      <c r="I56" s="63" t="s">
        <v>593</v>
      </c>
      <c r="J56" s="63" t="s">
        <v>598</v>
      </c>
      <c r="K56" s="63" t="s">
        <v>365</v>
      </c>
      <c r="L56" s="63" t="s">
        <v>365</v>
      </c>
      <c r="M56" s="63" t="s">
        <v>365</v>
      </c>
      <c r="N56" s="63" t="s">
        <v>365</v>
      </c>
      <c r="O56" s="70" t="s">
        <v>594</v>
      </c>
      <c r="P56" s="64">
        <v>43</v>
      </c>
      <c r="Q56" s="63" t="s">
        <v>451</v>
      </c>
      <c r="R56" s="63" t="s">
        <v>599</v>
      </c>
      <c r="S56" s="63" t="s">
        <v>376</v>
      </c>
      <c r="T56" s="63" t="s">
        <v>596</v>
      </c>
      <c r="U56" s="63" t="s">
        <v>454</v>
      </c>
      <c r="V56" s="63" t="s">
        <v>379</v>
      </c>
      <c r="W56" s="65">
        <v>44287</v>
      </c>
      <c r="X56" s="65">
        <v>44561</v>
      </c>
      <c r="Y56" s="66">
        <v>0</v>
      </c>
      <c r="Z56" s="67" t="s">
        <v>365</v>
      </c>
      <c r="AA56" s="325">
        <v>1</v>
      </c>
      <c r="AB56" s="67" t="s">
        <v>380</v>
      </c>
      <c r="AC56" s="66">
        <v>1</v>
      </c>
      <c r="AD56" s="67" t="s">
        <v>380</v>
      </c>
      <c r="AE56" s="66">
        <v>1</v>
      </c>
      <c r="AF56" s="67" t="s">
        <v>380</v>
      </c>
      <c r="AG56" s="68" t="s">
        <v>600</v>
      </c>
      <c r="AH56" s="122"/>
      <c r="AI56" s="227"/>
      <c r="AJ56" s="122"/>
      <c r="AK56" s="353">
        <v>1</v>
      </c>
      <c r="AL56" s="126">
        <f>+AK56/Tabla3[[#This Row],[II Trimestre ]]</f>
        <v>1</v>
      </c>
      <c r="AM56" s="88" t="s">
        <v>601</v>
      </c>
      <c r="AN56" s="88"/>
      <c r="AO56" s="88"/>
      <c r="AP56" s="88"/>
      <c r="AQ56" s="88"/>
      <c r="AR56" s="88"/>
      <c r="AS56" s="88"/>
      <c r="AT56" s="146"/>
      <c r="AU56" s="259">
        <f>+Tabla3[[#This Row],[I Trimestre ]]+Tabla3[[#This Row],[II Trimestre ]]+Tabla3[[#This Row],[III Trimestre ]]+Tabla3[[#This Row],[IV Trimestre ]]</f>
        <v>3</v>
      </c>
      <c r="AV56" s="259">
        <f t="shared" si="3"/>
        <v>1</v>
      </c>
      <c r="AW56" s="173">
        <f t="shared" si="1"/>
        <v>0.33333333333333331</v>
      </c>
      <c r="AX56" s="260"/>
      <c r="AY56" s="137"/>
      <c r="AZ56" s="137"/>
      <c r="BA56" s="137"/>
      <c r="BB56" s="137"/>
      <c r="BC56" s="137"/>
      <c r="BD56" s="137"/>
      <c r="BE56" s="137"/>
      <c r="BF56" s="137"/>
      <c r="BG56" s="137"/>
      <c r="BH56" s="137"/>
      <c r="BI56" s="137"/>
      <c r="BJ56" s="137"/>
      <c r="BK56" s="163"/>
      <c r="BL56" s="163"/>
      <c r="BM56" s="163"/>
      <c r="BN56" s="163"/>
      <c r="BO56" s="163"/>
      <c r="BP56" s="163"/>
      <c r="BQ56" s="163"/>
      <c r="BR56" s="163"/>
      <c r="BS56" s="163"/>
      <c r="BT56" s="163"/>
      <c r="BU56" s="163"/>
      <c r="BV56" s="163"/>
      <c r="BW56" s="163"/>
      <c r="BX56" s="163"/>
      <c r="BY56" s="163"/>
      <c r="BZ56" s="163"/>
      <c r="CA56" s="163"/>
      <c r="CB56" s="163"/>
      <c r="CC56" s="163"/>
      <c r="CD56" s="163"/>
      <c r="CE56" s="163"/>
      <c r="CF56" s="163"/>
      <c r="CG56" s="163"/>
      <c r="CH56" s="163"/>
      <c r="CI56" s="163"/>
      <c r="CJ56" s="163"/>
      <c r="CK56" s="163"/>
      <c r="CL56" s="163"/>
      <c r="CM56" s="163"/>
      <c r="CN56" s="163"/>
      <c r="CO56" s="163"/>
      <c r="CP56" s="163"/>
      <c r="CQ56" s="163"/>
      <c r="CR56" s="163"/>
      <c r="CS56" s="163"/>
      <c r="CT56" s="163"/>
      <c r="CU56" s="163"/>
      <c r="CV56" s="163"/>
      <c r="CW56" s="163"/>
      <c r="CX56" s="163"/>
      <c r="CY56" s="163"/>
      <c r="CZ56" s="163"/>
      <c r="DA56" s="163"/>
      <c r="DB56" s="163"/>
      <c r="DC56" s="163"/>
      <c r="DD56" s="163"/>
      <c r="DE56" s="163"/>
      <c r="DF56" s="163"/>
      <c r="DG56" s="163"/>
      <c r="DH56" s="163"/>
      <c r="DI56" s="163"/>
      <c r="DJ56" s="163"/>
      <c r="DK56" s="163"/>
      <c r="DL56" s="163"/>
      <c r="DM56" s="163"/>
      <c r="DN56" s="163"/>
      <c r="DO56" s="163"/>
      <c r="DP56" s="163"/>
      <c r="DQ56" s="163"/>
      <c r="DR56" s="163"/>
      <c r="DS56" s="163"/>
      <c r="DT56" s="163"/>
      <c r="DU56" s="163"/>
      <c r="DV56" s="163"/>
      <c r="DW56" s="163"/>
      <c r="DX56" s="163"/>
      <c r="DY56" s="163"/>
      <c r="DZ56" s="163"/>
      <c r="EA56" s="163"/>
      <c r="EB56" s="163"/>
      <c r="EC56" s="163"/>
      <c r="ED56" s="163"/>
      <c r="EE56" s="163"/>
      <c r="EF56" s="163"/>
      <c r="EG56" s="163"/>
      <c r="EH56" s="163"/>
      <c r="EI56" s="163"/>
      <c r="EJ56" s="163"/>
      <c r="EK56" s="163"/>
      <c r="EL56" s="163"/>
      <c r="EM56" s="163"/>
      <c r="EN56" s="163"/>
      <c r="EO56" s="163"/>
      <c r="EP56" s="163"/>
      <c r="EQ56" s="163"/>
      <c r="ER56" s="163"/>
      <c r="ES56" s="163"/>
      <c r="ET56" s="163"/>
      <c r="EU56" s="163"/>
      <c r="EV56" s="163"/>
      <c r="EW56" s="163"/>
      <c r="EX56" s="163"/>
      <c r="EY56" s="163"/>
      <c r="EZ56" s="163"/>
      <c r="FA56" s="163"/>
      <c r="FB56" s="163"/>
      <c r="FC56" s="163"/>
      <c r="FD56" s="163"/>
      <c r="FE56" s="163"/>
      <c r="FF56" s="163"/>
      <c r="FG56" s="163"/>
      <c r="FH56" s="163"/>
      <c r="FI56" s="163"/>
      <c r="FJ56" s="163"/>
      <c r="FK56" s="163"/>
      <c r="FL56" s="163"/>
      <c r="FM56" s="163"/>
      <c r="FN56" s="163"/>
      <c r="FO56" s="163"/>
      <c r="FP56" s="163"/>
      <c r="FQ56" s="163"/>
      <c r="FR56" s="163"/>
      <c r="FS56" s="163"/>
      <c r="FT56" s="163"/>
      <c r="FU56" s="163"/>
      <c r="FV56" s="163"/>
      <c r="FW56" s="163"/>
      <c r="FX56" s="163"/>
      <c r="FY56" s="163"/>
      <c r="FZ56" s="163"/>
      <c r="GA56" s="163"/>
      <c r="GB56" s="163"/>
      <c r="GC56" s="163"/>
      <c r="GD56" s="163"/>
      <c r="GE56" s="163"/>
      <c r="GF56" s="163"/>
      <c r="GG56" s="163"/>
      <c r="GH56" s="163"/>
      <c r="GI56" s="163"/>
      <c r="GJ56" s="163"/>
      <c r="GK56" s="163"/>
      <c r="GL56" s="163"/>
      <c r="GM56" s="163"/>
      <c r="GN56" s="163"/>
      <c r="GO56" s="163"/>
      <c r="GP56" s="163"/>
      <c r="GQ56" s="163"/>
      <c r="GR56" s="163"/>
      <c r="GS56" s="163"/>
      <c r="GT56" s="163"/>
      <c r="GU56" s="163"/>
      <c r="GV56" s="163"/>
      <c r="GW56" s="163"/>
      <c r="GX56" s="163"/>
      <c r="GY56" s="163"/>
    </row>
    <row r="57" spans="1:207" s="139" customFormat="1" ht="176.25" customHeight="1" x14ac:dyDescent="0.2">
      <c r="A57" s="164"/>
      <c r="B57" s="63" t="s">
        <v>365</v>
      </c>
      <c r="C57" s="70" t="s">
        <v>419</v>
      </c>
      <c r="D57" s="63" t="s">
        <v>420</v>
      </c>
      <c r="E57" s="70" t="s">
        <v>403</v>
      </c>
      <c r="F57" s="63" t="s">
        <v>384</v>
      </c>
      <c r="G57" s="63" t="s">
        <v>520</v>
      </c>
      <c r="H57" s="63" t="s">
        <v>602</v>
      </c>
      <c r="I57" s="63" t="s">
        <v>564</v>
      </c>
      <c r="J57" s="63" t="s">
        <v>372</v>
      </c>
      <c r="K57" s="63" t="s">
        <v>365</v>
      </c>
      <c r="L57" s="63" t="s">
        <v>365</v>
      </c>
      <c r="M57" s="63" t="s">
        <v>365</v>
      </c>
      <c r="N57" s="63" t="s">
        <v>365</v>
      </c>
      <c r="O57" s="70" t="s">
        <v>603</v>
      </c>
      <c r="P57" s="64">
        <v>44</v>
      </c>
      <c r="Q57" s="63" t="s">
        <v>604</v>
      </c>
      <c r="R57" s="63" t="s">
        <v>605</v>
      </c>
      <c r="S57" s="63" t="s">
        <v>376</v>
      </c>
      <c r="T57" s="63" t="s">
        <v>606</v>
      </c>
      <c r="U57" s="63" t="s">
        <v>607</v>
      </c>
      <c r="V57" s="63" t="s">
        <v>608</v>
      </c>
      <c r="W57" s="65">
        <v>44287</v>
      </c>
      <c r="X57" s="65">
        <v>44560</v>
      </c>
      <c r="Y57" s="66">
        <v>0</v>
      </c>
      <c r="Z57" s="67" t="s">
        <v>365</v>
      </c>
      <c r="AA57" s="325">
        <v>1</v>
      </c>
      <c r="AB57" s="67" t="s">
        <v>609</v>
      </c>
      <c r="AC57" s="66">
        <v>1</v>
      </c>
      <c r="AD57" s="67" t="s">
        <v>609</v>
      </c>
      <c r="AE57" s="66">
        <v>1</v>
      </c>
      <c r="AF57" s="67" t="s">
        <v>610</v>
      </c>
      <c r="AG57" s="68" t="s">
        <v>600</v>
      </c>
      <c r="AH57" s="122"/>
      <c r="AI57" s="227"/>
      <c r="AJ57" s="122"/>
      <c r="AK57" s="353">
        <v>1</v>
      </c>
      <c r="AL57" s="126">
        <f>+AK57/Tabla3[[#This Row],[II Trimestre ]]</f>
        <v>1</v>
      </c>
      <c r="AM57" s="88" t="s">
        <v>611</v>
      </c>
      <c r="AN57" s="88"/>
      <c r="AO57" s="88"/>
      <c r="AP57" s="88"/>
      <c r="AQ57" s="88"/>
      <c r="AR57" s="88"/>
      <c r="AS57" s="88"/>
      <c r="AT57" s="146"/>
      <c r="AU57" s="259">
        <f>+Tabla3[[#This Row],[I Trimestre ]]+Tabla3[[#This Row],[II Trimestre ]]+Tabla3[[#This Row],[III Trimestre ]]+Tabla3[[#This Row],[IV Trimestre ]]</f>
        <v>3</v>
      </c>
      <c r="AV57" s="259">
        <f t="shared" si="3"/>
        <v>1</v>
      </c>
      <c r="AW57" s="173">
        <f t="shared" si="1"/>
        <v>0.33333333333333331</v>
      </c>
      <c r="AX57" s="260"/>
      <c r="AY57" s="138"/>
      <c r="AZ57" s="138"/>
      <c r="BA57" s="138"/>
      <c r="BB57" s="138"/>
      <c r="BC57" s="138"/>
      <c r="BD57" s="138"/>
      <c r="BE57" s="138"/>
      <c r="BF57" s="138"/>
      <c r="BG57" s="138"/>
      <c r="BH57" s="138"/>
      <c r="BI57" s="138"/>
      <c r="BJ57" s="138"/>
      <c r="BK57" s="164"/>
      <c r="BL57" s="164"/>
      <c r="BM57" s="164"/>
      <c r="BN57" s="164"/>
      <c r="BO57" s="164"/>
      <c r="BP57" s="164"/>
      <c r="BQ57" s="164"/>
      <c r="BR57" s="164"/>
      <c r="BS57" s="164"/>
      <c r="BT57" s="164"/>
      <c r="BU57" s="164"/>
      <c r="BV57" s="164"/>
      <c r="BW57" s="164"/>
      <c r="BX57" s="164"/>
      <c r="BY57" s="164"/>
      <c r="BZ57" s="164"/>
      <c r="CA57" s="164"/>
      <c r="CB57" s="164"/>
      <c r="CC57" s="164"/>
      <c r="CD57" s="164"/>
      <c r="CE57" s="164"/>
      <c r="CF57" s="164"/>
      <c r="CG57" s="164"/>
      <c r="CH57" s="164"/>
      <c r="CI57" s="164"/>
      <c r="CJ57" s="164"/>
      <c r="CK57" s="164"/>
      <c r="CL57" s="164"/>
      <c r="CM57" s="164"/>
      <c r="CN57" s="164"/>
      <c r="CO57" s="164"/>
      <c r="CP57" s="164"/>
      <c r="CQ57" s="164"/>
      <c r="CR57" s="164"/>
      <c r="CS57" s="164"/>
      <c r="CT57" s="164"/>
      <c r="CU57" s="164"/>
      <c r="CV57" s="164"/>
      <c r="CW57" s="164"/>
      <c r="CX57" s="164"/>
      <c r="CY57" s="164"/>
      <c r="CZ57" s="164"/>
      <c r="DA57" s="164"/>
      <c r="DB57" s="164"/>
      <c r="DC57" s="164"/>
      <c r="DD57" s="164"/>
      <c r="DE57" s="164"/>
      <c r="DF57" s="164"/>
      <c r="DG57" s="164"/>
      <c r="DH57" s="164"/>
      <c r="DI57" s="164"/>
      <c r="DJ57" s="164"/>
      <c r="DK57" s="164"/>
      <c r="DL57" s="164"/>
      <c r="DM57" s="164"/>
      <c r="DN57" s="164"/>
      <c r="DO57" s="164"/>
      <c r="DP57" s="164"/>
      <c r="DQ57" s="164"/>
      <c r="DR57" s="164"/>
      <c r="DS57" s="164"/>
      <c r="DT57" s="164"/>
      <c r="DU57" s="164"/>
      <c r="DV57" s="164"/>
      <c r="DW57" s="164"/>
      <c r="DX57" s="164"/>
      <c r="DY57" s="164"/>
      <c r="DZ57" s="164"/>
      <c r="EA57" s="164"/>
      <c r="EB57" s="164"/>
      <c r="EC57" s="164"/>
      <c r="ED57" s="164"/>
      <c r="EE57" s="164"/>
      <c r="EF57" s="164"/>
      <c r="EG57" s="164"/>
      <c r="EH57" s="164"/>
      <c r="EI57" s="164"/>
      <c r="EJ57" s="164"/>
      <c r="EK57" s="164"/>
      <c r="EL57" s="164"/>
      <c r="EM57" s="164"/>
      <c r="EN57" s="164"/>
      <c r="EO57" s="164"/>
      <c r="EP57" s="164"/>
      <c r="EQ57" s="164"/>
      <c r="ER57" s="164"/>
      <c r="ES57" s="164"/>
      <c r="ET57" s="164"/>
      <c r="EU57" s="164"/>
      <c r="EV57" s="164"/>
      <c r="EW57" s="164"/>
      <c r="EX57" s="164"/>
      <c r="EY57" s="164"/>
      <c r="EZ57" s="164"/>
      <c r="FA57" s="164"/>
      <c r="FB57" s="164"/>
      <c r="FC57" s="164"/>
      <c r="FD57" s="164"/>
      <c r="FE57" s="164"/>
      <c r="FF57" s="164"/>
      <c r="FG57" s="164"/>
      <c r="FH57" s="164"/>
      <c r="FI57" s="164"/>
      <c r="FJ57" s="164"/>
      <c r="FK57" s="164"/>
      <c r="FL57" s="164"/>
      <c r="FM57" s="164"/>
      <c r="FN57" s="164"/>
      <c r="FO57" s="164"/>
      <c r="FP57" s="164"/>
      <c r="FQ57" s="164"/>
      <c r="FR57" s="164"/>
      <c r="FS57" s="164"/>
      <c r="FT57" s="164"/>
      <c r="FU57" s="164"/>
      <c r="FV57" s="164"/>
      <c r="FW57" s="164"/>
      <c r="FX57" s="164"/>
      <c r="FY57" s="164"/>
      <c r="FZ57" s="164"/>
      <c r="GA57" s="164"/>
      <c r="GB57" s="164"/>
      <c r="GC57" s="164"/>
      <c r="GD57" s="164"/>
      <c r="GE57" s="164"/>
      <c r="GF57" s="164"/>
      <c r="GG57" s="164"/>
      <c r="GH57" s="164"/>
      <c r="GI57" s="164"/>
      <c r="GJ57" s="164"/>
      <c r="GK57" s="164"/>
      <c r="GL57" s="164"/>
      <c r="GM57" s="164"/>
      <c r="GN57" s="164"/>
      <c r="GO57" s="164"/>
      <c r="GP57" s="164"/>
      <c r="GQ57" s="164"/>
      <c r="GR57" s="164"/>
      <c r="GS57" s="164"/>
      <c r="GT57" s="164"/>
      <c r="GU57" s="164"/>
      <c r="GV57" s="164"/>
      <c r="GW57" s="164"/>
      <c r="GX57" s="164"/>
      <c r="GY57" s="164"/>
    </row>
    <row r="58" spans="1:207" s="146" customFormat="1" ht="138.75" customHeight="1" x14ac:dyDescent="0.25">
      <c r="A58" s="163"/>
      <c r="B58" s="63">
        <v>545</v>
      </c>
      <c r="C58" s="70" t="s">
        <v>419</v>
      </c>
      <c r="D58" s="63" t="s">
        <v>420</v>
      </c>
      <c r="E58" s="70" t="s">
        <v>403</v>
      </c>
      <c r="F58" s="63" t="s">
        <v>384</v>
      </c>
      <c r="G58" s="63" t="s">
        <v>520</v>
      </c>
      <c r="H58" s="63" t="s">
        <v>602</v>
      </c>
      <c r="I58" s="63" t="s">
        <v>406</v>
      </c>
      <c r="J58" s="63" t="s">
        <v>388</v>
      </c>
      <c r="K58" s="63" t="s">
        <v>523</v>
      </c>
      <c r="L58" s="63" t="s">
        <v>612</v>
      </c>
      <c r="M58" s="63" t="s">
        <v>365</v>
      </c>
      <c r="N58" s="63" t="s">
        <v>365</v>
      </c>
      <c r="O58" s="70" t="s">
        <v>613</v>
      </c>
      <c r="P58" s="64">
        <v>45</v>
      </c>
      <c r="Q58" s="63" t="s">
        <v>614</v>
      </c>
      <c r="R58" s="63" t="s">
        <v>615</v>
      </c>
      <c r="S58" s="63" t="s">
        <v>376</v>
      </c>
      <c r="T58" s="63" t="s">
        <v>616</v>
      </c>
      <c r="U58" s="63" t="s">
        <v>529</v>
      </c>
      <c r="V58" s="63" t="s">
        <v>530</v>
      </c>
      <c r="W58" s="65">
        <v>44348</v>
      </c>
      <c r="X58" s="65">
        <v>44561</v>
      </c>
      <c r="Y58" s="66">
        <v>0</v>
      </c>
      <c r="Z58" s="67" t="s">
        <v>365</v>
      </c>
      <c r="AA58" s="66">
        <v>0</v>
      </c>
      <c r="AB58" s="67" t="s">
        <v>365</v>
      </c>
      <c r="AC58" s="66">
        <v>1</v>
      </c>
      <c r="AD58" s="67" t="s">
        <v>617</v>
      </c>
      <c r="AE58" s="66">
        <v>1</v>
      </c>
      <c r="AF58" s="67" t="s">
        <v>617</v>
      </c>
      <c r="AG58" s="68" t="s">
        <v>600</v>
      </c>
      <c r="AH58" s="122"/>
      <c r="AI58" s="227"/>
      <c r="AJ58" s="122"/>
      <c r="AK58" s="88"/>
      <c r="AL58" s="126">
        <v>0</v>
      </c>
      <c r="AM58" s="88"/>
      <c r="AN58" s="88"/>
      <c r="AO58" s="88"/>
      <c r="AP58" s="88"/>
      <c r="AQ58" s="88"/>
      <c r="AR58" s="88"/>
      <c r="AS58" s="88"/>
      <c r="AU58" s="259">
        <f>+Tabla3[[#This Row],[I Trimestre ]]+Tabla3[[#This Row],[II Trimestre ]]+Tabla3[[#This Row],[III Trimestre ]]+Tabla3[[#This Row],[IV Trimestre ]]</f>
        <v>2</v>
      </c>
      <c r="AV58" s="259">
        <f t="shared" si="3"/>
        <v>0</v>
      </c>
      <c r="AW58" s="173">
        <f t="shared" si="1"/>
        <v>0</v>
      </c>
      <c r="AX58" s="260"/>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163"/>
      <c r="BY58" s="163"/>
      <c r="BZ58" s="163"/>
      <c r="CA58" s="163"/>
      <c r="CB58" s="163"/>
      <c r="CC58" s="163"/>
      <c r="CD58" s="163"/>
      <c r="CE58" s="163"/>
      <c r="CF58" s="163"/>
      <c r="CG58" s="163"/>
      <c r="CH58" s="163"/>
      <c r="CI58" s="163"/>
      <c r="CJ58" s="163"/>
      <c r="CK58" s="163"/>
      <c r="CL58" s="163"/>
      <c r="CM58" s="163"/>
      <c r="CN58" s="163"/>
      <c r="CO58" s="163"/>
      <c r="CP58" s="163"/>
      <c r="CQ58" s="163"/>
      <c r="CR58" s="163"/>
      <c r="CS58" s="163"/>
      <c r="CT58" s="163"/>
      <c r="CU58" s="163"/>
      <c r="CV58" s="163"/>
      <c r="CW58" s="163"/>
      <c r="CX58" s="163"/>
      <c r="CY58" s="163"/>
      <c r="CZ58" s="163"/>
      <c r="DA58" s="163"/>
      <c r="DB58" s="163"/>
      <c r="DC58" s="163"/>
      <c r="DD58" s="163"/>
      <c r="DE58" s="163"/>
      <c r="DF58" s="163"/>
      <c r="DG58" s="163"/>
      <c r="DH58" s="163"/>
      <c r="DI58" s="163"/>
      <c r="DJ58" s="163"/>
      <c r="DK58" s="163"/>
      <c r="DL58" s="163"/>
      <c r="DM58" s="163"/>
      <c r="DN58" s="163"/>
      <c r="DO58" s="163"/>
      <c r="DP58" s="163"/>
      <c r="DQ58" s="163"/>
      <c r="DR58" s="163"/>
      <c r="DS58" s="163"/>
      <c r="DT58" s="163"/>
      <c r="DU58" s="163"/>
      <c r="DV58" s="163"/>
      <c r="DW58" s="163"/>
      <c r="DX58" s="163"/>
      <c r="DY58" s="163"/>
      <c r="DZ58" s="163"/>
      <c r="EA58" s="163"/>
      <c r="EB58" s="163"/>
      <c r="EC58" s="163"/>
      <c r="ED58" s="163"/>
      <c r="EE58" s="163"/>
      <c r="EF58" s="163"/>
      <c r="EG58" s="163"/>
      <c r="EH58" s="163"/>
      <c r="EI58" s="163"/>
      <c r="EJ58" s="163"/>
      <c r="EK58" s="163"/>
      <c r="EL58" s="163"/>
      <c r="EM58" s="163"/>
      <c r="EN58" s="163"/>
      <c r="EO58" s="163"/>
      <c r="EP58" s="163"/>
      <c r="EQ58" s="163"/>
      <c r="ER58" s="163"/>
      <c r="ES58" s="163"/>
      <c r="ET58" s="163"/>
      <c r="EU58" s="163"/>
      <c r="EV58" s="163"/>
      <c r="EW58" s="163"/>
      <c r="EX58" s="163"/>
      <c r="EY58" s="163"/>
      <c r="EZ58" s="163"/>
      <c r="FA58" s="163"/>
      <c r="FB58" s="163"/>
      <c r="FC58" s="163"/>
      <c r="FD58" s="163"/>
      <c r="FE58" s="163"/>
      <c r="FF58" s="163"/>
      <c r="FG58" s="163"/>
      <c r="FH58" s="163"/>
      <c r="FI58" s="163"/>
      <c r="FJ58" s="163"/>
      <c r="FK58" s="163"/>
      <c r="FL58" s="163"/>
      <c r="FM58" s="163"/>
      <c r="FN58" s="163"/>
      <c r="FO58" s="163"/>
      <c r="FP58" s="163"/>
      <c r="FQ58" s="163"/>
      <c r="FR58" s="163"/>
      <c r="FS58" s="163"/>
      <c r="FT58" s="163"/>
      <c r="FU58" s="163"/>
      <c r="FV58" s="163"/>
      <c r="FW58" s="163"/>
      <c r="FX58" s="163"/>
      <c r="FY58" s="163"/>
      <c r="FZ58" s="163"/>
      <c r="GA58" s="163"/>
      <c r="GB58" s="163"/>
      <c r="GC58" s="163"/>
      <c r="GD58" s="163"/>
      <c r="GE58" s="163"/>
      <c r="GF58" s="163"/>
      <c r="GG58" s="163"/>
      <c r="GH58" s="163"/>
      <c r="GI58" s="163"/>
      <c r="GJ58" s="163"/>
      <c r="GK58" s="163"/>
      <c r="GL58" s="163"/>
      <c r="GM58" s="163"/>
      <c r="GN58" s="163"/>
      <c r="GO58" s="163"/>
      <c r="GP58" s="163"/>
      <c r="GQ58" s="163"/>
      <c r="GR58" s="163"/>
      <c r="GS58" s="163"/>
      <c r="GT58" s="163"/>
      <c r="GU58" s="163"/>
      <c r="GV58" s="163"/>
      <c r="GW58" s="163"/>
      <c r="GX58" s="163"/>
      <c r="GY58" s="163"/>
    </row>
    <row r="59" spans="1:207" s="147" customFormat="1" ht="141.75" customHeight="1" x14ac:dyDescent="0.2">
      <c r="A59" s="166"/>
      <c r="B59" s="63">
        <v>545</v>
      </c>
      <c r="C59" s="70" t="s">
        <v>419</v>
      </c>
      <c r="D59" s="63" t="s">
        <v>420</v>
      </c>
      <c r="E59" s="70" t="s">
        <v>403</v>
      </c>
      <c r="F59" s="63" t="s">
        <v>384</v>
      </c>
      <c r="G59" s="63" t="s">
        <v>618</v>
      </c>
      <c r="H59" s="63" t="s">
        <v>602</v>
      </c>
      <c r="I59" s="63" t="s">
        <v>406</v>
      </c>
      <c r="J59" s="63" t="s">
        <v>388</v>
      </c>
      <c r="K59" s="63" t="s">
        <v>523</v>
      </c>
      <c r="L59" s="63" t="s">
        <v>612</v>
      </c>
      <c r="M59" s="63" t="s">
        <v>365</v>
      </c>
      <c r="N59" s="63" t="s">
        <v>365</v>
      </c>
      <c r="O59" s="70" t="s">
        <v>619</v>
      </c>
      <c r="P59" s="64">
        <v>46</v>
      </c>
      <c r="Q59" s="63" t="s">
        <v>620</v>
      </c>
      <c r="R59" s="63" t="s">
        <v>621</v>
      </c>
      <c r="S59" s="63" t="s">
        <v>376</v>
      </c>
      <c r="T59" s="63" t="s">
        <v>622</v>
      </c>
      <c r="U59" s="63" t="s">
        <v>623</v>
      </c>
      <c r="V59" s="63" t="s">
        <v>530</v>
      </c>
      <c r="W59" s="92">
        <v>44348</v>
      </c>
      <c r="X59" s="92">
        <v>44561</v>
      </c>
      <c r="Y59" s="66">
        <v>0</v>
      </c>
      <c r="Z59" s="63" t="s">
        <v>365</v>
      </c>
      <c r="AA59" s="66">
        <v>0</v>
      </c>
      <c r="AB59" s="63" t="s">
        <v>365</v>
      </c>
      <c r="AC59" s="66">
        <v>1</v>
      </c>
      <c r="AD59" s="63" t="s">
        <v>624</v>
      </c>
      <c r="AE59" s="66">
        <v>1</v>
      </c>
      <c r="AF59" s="63" t="s">
        <v>625</v>
      </c>
      <c r="AG59" s="68" t="s">
        <v>600</v>
      </c>
      <c r="AH59" s="122"/>
      <c r="AI59" s="122"/>
      <c r="AJ59" s="122"/>
      <c r="AK59" s="88"/>
      <c r="AL59" s="126">
        <v>0</v>
      </c>
      <c r="AM59" s="88"/>
      <c r="AN59" s="88"/>
      <c r="AO59" s="88"/>
      <c r="AP59" s="88"/>
      <c r="AQ59" s="88"/>
      <c r="AR59" s="88"/>
      <c r="AS59" s="88"/>
      <c r="AT59" s="139"/>
      <c r="AU59" s="259">
        <f>+Tabla3[[#This Row],[I Trimestre ]]+Tabla3[[#This Row],[II Trimestre ]]+Tabla3[[#This Row],[III Trimestre ]]+Tabla3[[#This Row],[IV Trimestre ]]</f>
        <v>2</v>
      </c>
      <c r="AV59" s="259">
        <f t="shared" si="3"/>
        <v>0</v>
      </c>
      <c r="AW59" s="173">
        <f t="shared" si="1"/>
        <v>0</v>
      </c>
      <c r="AX59" s="263"/>
      <c r="AY59" s="166"/>
      <c r="AZ59" s="166"/>
      <c r="BA59" s="166"/>
      <c r="BB59" s="166"/>
      <c r="BC59" s="166"/>
      <c r="BD59" s="166"/>
      <c r="BE59" s="166"/>
      <c r="BF59" s="166"/>
      <c r="BG59" s="166"/>
      <c r="BH59" s="166"/>
      <c r="BI59" s="166"/>
      <c r="BJ59" s="166"/>
      <c r="BK59" s="166"/>
      <c r="BL59" s="166"/>
      <c r="BM59" s="166"/>
      <c r="BN59" s="166"/>
      <c r="BO59" s="166"/>
      <c r="BP59" s="166"/>
      <c r="BQ59" s="166"/>
      <c r="BR59" s="166"/>
      <c r="BS59" s="166"/>
      <c r="BT59" s="166"/>
      <c r="BU59" s="166"/>
      <c r="BV59" s="166"/>
      <c r="BW59" s="166"/>
      <c r="BX59" s="166"/>
      <c r="BY59" s="166"/>
      <c r="BZ59" s="166"/>
      <c r="CA59" s="166"/>
      <c r="CB59" s="166"/>
      <c r="CC59" s="166"/>
      <c r="CD59" s="166"/>
      <c r="CE59" s="166"/>
      <c r="CF59" s="166"/>
      <c r="CG59" s="166"/>
      <c r="CH59" s="166"/>
      <c r="CI59" s="166"/>
      <c r="CJ59" s="166"/>
      <c r="CK59" s="166"/>
      <c r="CL59" s="166"/>
      <c r="CM59" s="166"/>
      <c r="CN59" s="166"/>
      <c r="CO59" s="166"/>
      <c r="CP59" s="166"/>
      <c r="CQ59" s="166"/>
      <c r="CR59" s="166"/>
      <c r="CS59" s="166"/>
      <c r="CT59" s="166"/>
      <c r="CU59" s="166"/>
      <c r="CV59" s="166"/>
      <c r="CW59" s="166"/>
      <c r="CX59" s="166"/>
      <c r="CY59" s="166"/>
      <c r="CZ59" s="166"/>
      <c r="DA59" s="166"/>
      <c r="DB59" s="166"/>
      <c r="DC59" s="166"/>
      <c r="DD59" s="166"/>
      <c r="DE59" s="166"/>
      <c r="DF59" s="166"/>
      <c r="DG59" s="166"/>
      <c r="DH59" s="166"/>
      <c r="DI59" s="166"/>
      <c r="DJ59" s="166"/>
      <c r="DK59" s="166"/>
      <c r="DL59" s="166"/>
      <c r="DM59" s="166"/>
      <c r="DN59" s="166"/>
      <c r="DO59" s="166"/>
      <c r="DP59" s="166"/>
      <c r="DQ59" s="166"/>
      <c r="DR59" s="166"/>
      <c r="DS59" s="166"/>
      <c r="DT59" s="166"/>
      <c r="DU59" s="166"/>
      <c r="DV59" s="166"/>
      <c r="DW59" s="166"/>
      <c r="DX59" s="166"/>
      <c r="DY59" s="166"/>
      <c r="DZ59" s="166"/>
      <c r="EA59" s="166"/>
      <c r="EB59" s="166"/>
      <c r="EC59" s="166"/>
      <c r="ED59" s="166"/>
      <c r="EE59" s="166"/>
      <c r="EF59" s="166"/>
      <c r="EG59" s="166"/>
      <c r="EH59" s="166"/>
      <c r="EI59" s="166"/>
      <c r="EJ59" s="166"/>
      <c r="EK59" s="166"/>
      <c r="EL59" s="166"/>
      <c r="EM59" s="166"/>
      <c r="EN59" s="166"/>
      <c r="EO59" s="166"/>
      <c r="EP59" s="166"/>
      <c r="EQ59" s="166"/>
      <c r="ER59" s="166"/>
      <c r="ES59" s="166"/>
      <c r="ET59" s="166"/>
      <c r="EU59" s="166"/>
      <c r="EV59" s="166"/>
      <c r="EW59" s="166"/>
      <c r="EX59" s="166"/>
      <c r="EY59" s="166"/>
      <c r="EZ59" s="166"/>
      <c r="FA59" s="166"/>
      <c r="FB59" s="166"/>
      <c r="FC59" s="166"/>
      <c r="FD59" s="166"/>
      <c r="FE59" s="166"/>
      <c r="FF59" s="166"/>
      <c r="FG59" s="166"/>
      <c r="FH59" s="166"/>
      <c r="FI59" s="166"/>
      <c r="FJ59" s="166"/>
      <c r="FK59" s="166"/>
      <c r="FL59" s="166"/>
      <c r="FM59" s="166"/>
      <c r="FN59" s="166"/>
      <c r="FO59" s="166"/>
      <c r="FP59" s="166"/>
      <c r="FQ59" s="166"/>
      <c r="FR59" s="166"/>
      <c r="FS59" s="166"/>
      <c r="FT59" s="166"/>
      <c r="FU59" s="166"/>
      <c r="FV59" s="166"/>
      <c r="FW59" s="166"/>
      <c r="FX59" s="166"/>
      <c r="FY59" s="166"/>
      <c r="FZ59" s="166"/>
      <c r="GA59" s="166"/>
      <c r="GB59" s="166"/>
      <c r="GC59" s="166"/>
      <c r="GD59" s="166"/>
      <c r="GE59" s="166"/>
      <c r="GF59" s="166"/>
      <c r="GG59" s="166"/>
      <c r="GH59" s="166"/>
      <c r="GI59" s="166"/>
      <c r="GJ59" s="166"/>
      <c r="GK59" s="166"/>
      <c r="GL59" s="166"/>
      <c r="GM59" s="166"/>
      <c r="GN59" s="166"/>
      <c r="GO59" s="166"/>
      <c r="GP59" s="166"/>
      <c r="GQ59" s="166"/>
      <c r="GR59" s="166"/>
      <c r="GS59" s="166"/>
      <c r="GT59" s="166"/>
      <c r="GU59" s="166"/>
      <c r="GV59" s="166"/>
      <c r="GW59" s="166"/>
      <c r="GX59" s="166"/>
      <c r="GY59" s="166"/>
    </row>
    <row r="60" spans="1:207" s="148" customFormat="1" ht="156.75" customHeight="1" x14ac:dyDescent="0.25">
      <c r="A60" s="167"/>
      <c r="B60" s="63">
        <v>15</v>
      </c>
      <c r="C60" s="70" t="s">
        <v>401</v>
      </c>
      <c r="D60" s="63" t="s">
        <v>402</v>
      </c>
      <c r="E60" s="70" t="s">
        <v>403</v>
      </c>
      <c r="F60" s="63" t="s">
        <v>384</v>
      </c>
      <c r="G60" s="63" t="s">
        <v>626</v>
      </c>
      <c r="H60" s="63" t="s">
        <v>98</v>
      </c>
      <c r="I60" s="63" t="s">
        <v>406</v>
      </c>
      <c r="J60" s="63" t="s">
        <v>388</v>
      </c>
      <c r="K60" s="63">
        <v>7768</v>
      </c>
      <c r="L60" s="63" t="s">
        <v>627</v>
      </c>
      <c r="M60" s="63" t="s">
        <v>365</v>
      </c>
      <c r="N60" s="63" t="s">
        <v>365</v>
      </c>
      <c r="O60" s="70" t="s">
        <v>628</v>
      </c>
      <c r="P60" s="64">
        <v>47</v>
      </c>
      <c r="Q60" s="63" t="s">
        <v>629</v>
      </c>
      <c r="R60" s="63" t="s">
        <v>630</v>
      </c>
      <c r="S60" s="63" t="s">
        <v>376</v>
      </c>
      <c r="T60" s="63" t="s">
        <v>631</v>
      </c>
      <c r="U60" s="63" t="s">
        <v>632</v>
      </c>
      <c r="V60" s="63" t="s">
        <v>633</v>
      </c>
      <c r="W60" s="92">
        <v>44348</v>
      </c>
      <c r="X60" s="92">
        <v>44561</v>
      </c>
      <c r="Y60" s="66">
        <v>0</v>
      </c>
      <c r="Z60" s="63" t="s">
        <v>365</v>
      </c>
      <c r="AA60" s="66">
        <v>0</v>
      </c>
      <c r="AB60" s="94" t="s">
        <v>365</v>
      </c>
      <c r="AC60" s="66">
        <v>1</v>
      </c>
      <c r="AD60" s="94" t="s">
        <v>634</v>
      </c>
      <c r="AE60" s="66">
        <v>1</v>
      </c>
      <c r="AF60" s="94" t="s">
        <v>635</v>
      </c>
      <c r="AG60" s="68" t="s">
        <v>600</v>
      </c>
      <c r="AH60" s="122"/>
      <c r="AI60" s="122"/>
      <c r="AJ60" s="122"/>
      <c r="AK60" s="88"/>
      <c r="AL60" s="126">
        <v>0</v>
      </c>
      <c r="AM60" s="88"/>
      <c r="AN60" s="88"/>
      <c r="AO60" s="88"/>
      <c r="AP60" s="88"/>
      <c r="AQ60" s="88"/>
      <c r="AR60" s="88"/>
      <c r="AS60" s="88"/>
      <c r="AT60" s="142"/>
      <c r="AU60" s="259">
        <f>+Tabla3[[#This Row],[I Trimestre ]]+Tabla3[[#This Row],[II Trimestre ]]+Tabla3[[#This Row],[III Trimestre ]]+Tabla3[[#This Row],[IV Trimestre ]]</f>
        <v>2</v>
      </c>
      <c r="AV60" s="259">
        <f t="shared" si="3"/>
        <v>0</v>
      </c>
      <c r="AW60" s="173">
        <f t="shared" si="1"/>
        <v>0</v>
      </c>
      <c r="AX60" s="264"/>
      <c r="AY60" s="167"/>
      <c r="AZ60" s="167"/>
      <c r="BA60" s="167"/>
      <c r="BB60" s="167"/>
      <c r="BC60" s="167"/>
      <c r="BD60" s="167"/>
      <c r="BE60" s="167"/>
      <c r="BF60" s="167"/>
      <c r="BG60" s="167"/>
      <c r="BH60" s="167"/>
      <c r="BI60" s="167"/>
      <c r="BJ60" s="167"/>
      <c r="BK60" s="167"/>
      <c r="BL60" s="167"/>
      <c r="BM60" s="167"/>
      <c r="BN60" s="167"/>
      <c r="BO60" s="167"/>
      <c r="BP60" s="167"/>
      <c r="BQ60" s="167"/>
      <c r="BR60" s="167"/>
      <c r="BS60" s="167"/>
      <c r="BT60" s="167"/>
      <c r="BU60" s="167"/>
      <c r="BV60" s="167"/>
      <c r="BW60" s="167"/>
      <c r="BX60" s="167"/>
      <c r="BY60" s="167"/>
      <c r="BZ60" s="167"/>
      <c r="CA60" s="167"/>
      <c r="CB60" s="167"/>
      <c r="CC60" s="167"/>
      <c r="CD60" s="167"/>
      <c r="CE60" s="167"/>
      <c r="CF60" s="167"/>
      <c r="CG60" s="167"/>
      <c r="CH60" s="167"/>
      <c r="CI60" s="167"/>
      <c r="CJ60" s="167"/>
      <c r="CK60" s="167"/>
      <c r="CL60" s="167"/>
      <c r="CM60" s="167"/>
      <c r="CN60" s="167"/>
      <c r="CO60" s="167"/>
      <c r="CP60" s="167"/>
      <c r="CQ60" s="167"/>
      <c r="CR60" s="167"/>
      <c r="CS60" s="167"/>
      <c r="CT60" s="167"/>
      <c r="CU60" s="167"/>
      <c r="CV60" s="167"/>
      <c r="CW60" s="167"/>
      <c r="CX60" s="167"/>
      <c r="CY60" s="167"/>
      <c r="CZ60" s="167"/>
      <c r="DA60" s="167"/>
      <c r="DB60" s="167"/>
      <c r="DC60" s="167"/>
      <c r="DD60" s="167"/>
      <c r="DE60" s="167"/>
      <c r="DF60" s="167"/>
      <c r="DG60" s="167"/>
      <c r="DH60" s="167"/>
      <c r="DI60" s="167"/>
      <c r="DJ60" s="167"/>
      <c r="DK60" s="167"/>
      <c r="DL60" s="167"/>
      <c r="DM60" s="167"/>
      <c r="DN60" s="167"/>
      <c r="DO60" s="167"/>
      <c r="DP60" s="167"/>
      <c r="DQ60" s="167"/>
      <c r="DR60" s="167"/>
      <c r="DS60" s="167"/>
      <c r="DT60" s="167"/>
      <c r="DU60" s="167"/>
      <c r="DV60" s="167"/>
      <c r="DW60" s="167"/>
      <c r="DX60" s="167"/>
      <c r="DY60" s="167"/>
      <c r="DZ60" s="167"/>
      <c r="EA60" s="167"/>
      <c r="EB60" s="167"/>
      <c r="EC60" s="167"/>
      <c r="ED60" s="167"/>
      <c r="EE60" s="167"/>
      <c r="EF60" s="167"/>
      <c r="EG60" s="167"/>
      <c r="EH60" s="167"/>
      <c r="EI60" s="167"/>
      <c r="EJ60" s="167"/>
      <c r="EK60" s="167"/>
      <c r="EL60" s="167"/>
      <c r="EM60" s="167"/>
      <c r="EN60" s="167"/>
      <c r="EO60" s="167"/>
      <c r="EP60" s="167"/>
      <c r="EQ60" s="167"/>
      <c r="ER60" s="167"/>
      <c r="ES60" s="167"/>
      <c r="ET60" s="167"/>
      <c r="EU60" s="167"/>
      <c r="EV60" s="167"/>
      <c r="EW60" s="167"/>
      <c r="EX60" s="167"/>
      <c r="EY60" s="167"/>
      <c r="EZ60" s="167"/>
      <c r="FA60" s="167"/>
      <c r="FB60" s="167"/>
      <c r="FC60" s="167"/>
      <c r="FD60" s="167"/>
      <c r="FE60" s="167"/>
      <c r="FF60" s="167"/>
      <c r="FG60" s="167"/>
      <c r="FH60" s="167"/>
      <c r="FI60" s="167"/>
      <c r="FJ60" s="167"/>
      <c r="FK60" s="167"/>
      <c r="FL60" s="167"/>
      <c r="FM60" s="167"/>
      <c r="FN60" s="167"/>
      <c r="FO60" s="167"/>
      <c r="FP60" s="167"/>
      <c r="FQ60" s="167"/>
      <c r="FR60" s="167"/>
      <c r="FS60" s="167"/>
      <c r="FT60" s="167"/>
      <c r="FU60" s="167"/>
      <c r="FV60" s="167"/>
      <c r="FW60" s="167"/>
      <c r="FX60" s="167"/>
      <c r="FY60" s="167"/>
      <c r="FZ60" s="167"/>
      <c r="GA60" s="167"/>
      <c r="GB60" s="167"/>
      <c r="GC60" s="167"/>
      <c r="GD60" s="167"/>
      <c r="GE60" s="167"/>
      <c r="GF60" s="167"/>
      <c r="GG60" s="167"/>
      <c r="GH60" s="167"/>
      <c r="GI60" s="167"/>
      <c r="GJ60" s="167"/>
      <c r="GK60" s="167"/>
      <c r="GL60" s="167"/>
      <c r="GM60" s="167"/>
      <c r="GN60" s="167"/>
      <c r="GO60" s="167"/>
      <c r="GP60" s="167"/>
      <c r="GQ60" s="167"/>
      <c r="GR60" s="167"/>
      <c r="GS60" s="167"/>
      <c r="GT60" s="167"/>
      <c r="GU60" s="167"/>
      <c r="GV60" s="167"/>
      <c r="GW60" s="167"/>
      <c r="GX60" s="167"/>
      <c r="GY60" s="167"/>
    </row>
    <row r="61" spans="1:207" s="146" customFormat="1" ht="229.5" customHeight="1" x14ac:dyDescent="0.25">
      <c r="A61" s="163"/>
      <c r="B61" s="63">
        <v>546</v>
      </c>
      <c r="C61" s="70" t="s">
        <v>366</v>
      </c>
      <c r="D61" s="63" t="s">
        <v>367</v>
      </c>
      <c r="E61" s="70" t="s">
        <v>403</v>
      </c>
      <c r="F61" s="63" t="s">
        <v>384</v>
      </c>
      <c r="G61" s="63" t="s">
        <v>636</v>
      </c>
      <c r="H61" s="63" t="s">
        <v>602</v>
      </c>
      <c r="I61" s="63" t="s">
        <v>406</v>
      </c>
      <c r="J61" s="63" t="s">
        <v>388</v>
      </c>
      <c r="K61" s="63" t="s">
        <v>523</v>
      </c>
      <c r="L61" s="63" t="s">
        <v>637</v>
      </c>
      <c r="M61" s="63" t="s">
        <v>365</v>
      </c>
      <c r="N61" s="63" t="s">
        <v>365</v>
      </c>
      <c r="O61" s="70" t="s">
        <v>638</v>
      </c>
      <c r="P61" s="64">
        <v>48</v>
      </c>
      <c r="Q61" s="63" t="s">
        <v>639</v>
      </c>
      <c r="R61" s="63" t="s">
        <v>640</v>
      </c>
      <c r="S61" s="63" t="s">
        <v>376</v>
      </c>
      <c r="T61" s="63" t="s">
        <v>641</v>
      </c>
      <c r="U61" s="63" t="s">
        <v>642</v>
      </c>
      <c r="V61" s="63" t="s">
        <v>643</v>
      </c>
      <c r="W61" s="65">
        <v>44348</v>
      </c>
      <c r="X61" s="65">
        <v>44561</v>
      </c>
      <c r="Y61" s="66">
        <v>0</v>
      </c>
      <c r="Z61" s="67" t="s">
        <v>365</v>
      </c>
      <c r="AA61" s="66">
        <v>0</v>
      </c>
      <c r="AB61" s="67" t="s">
        <v>365</v>
      </c>
      <c r="AC61" s="66">
        <v>1</v>
      </c>
      <c r="AD61" s="66" t="s">
        <v>644</v>
      </c>
      <c r="AE61" s="66">
        <v>1</v>
      </c>
      <c r="AF61" s="67" t="s">
        <v>645</v>
      </c>
      <c r="AG61" s="68" t="s">
        <v>600</v>
      </c>
      <c r="AH61" s="122">
        <v>0</v>
      </c>
      <c r="AI61" s="227"/>
      <c r="AJ61" s="122" t="s">
        <v>439</v>
      </c>
      <c r="AK61" s="88"/>
      <c r="AL61" s="126">
        <v>0</v>
      </c>
      <c r="AM61" s="88"/>
      <c r="AN61" s="88"/>
      <c r="AO61" s="88"/>
      <c r="AP61" s="88"/>
      <c r="AQ61" s="88"/>
      <c r="AR61" s="88"/>
      <c r="AS61" s="88"/>
      <c r="AU61" s="259">
        <f>+Tabla3[[#This Row],[I Trimestre ]]+Tabla3[[#This Row],[II Trimestre ]]+Tabla3[[#This Row],[III Trimestre ]]+Tabla3[[#This Row],[IV Trimestre ]]</f>
        <v>2</v>
      </c>
      <c r="AV61" s="259">
        <f t="shared" si="3"/>
        <v>0</v>
      </c>
      <c r="AW61" s="173">
        <f t="shared" si="1"/>
        <v>0</v>
      </c>
      <c r="AX61" s="260" t="s">
        <v>439</v>
      </c>
      <c r="AY61" s="163"/>
      <c r="AZ61" s="163"/>
      <c r="BA61" s="163"/>
      <c r="BB61" s="163"/>
      <c r="BC61" s="163"/>
      <c r="BD61" s="163"/>
      <c r="BE61" s="163"/>
      <c r="BF61" s="163"/>
      <c r="BG61" s="163"/>
      <c r="BH61" s="163"/>
      <c r="BI61" s="163"/>
      <c r="BJ61" s="163"/>
      <c r="BK61" s="163"/>
      <c r="BL61" s="163"/>
      <c r="BM61" s="163"/>
      <c r="BN61" s="163"/>
      <c r="BO61" s="163"/>
      <c r="BP61" s="163"/>
      <c r="BQ61" s="163"/>
      <c r="BR61" s="163"/>
      <c r="BS61" s="163"/>
      <c r="BT61" s="163"/>
      <c r="BU61" s="163"/>
      <c r="BV61" s="163"/>
      <c r="BW61" s="163"/>
      <c r="BX61" s="163"/>
      <c r="BY61" s="163"/>
      <c r="BZ61" s="163"/>
      <c r="CA61" s="163"/>
      <c r="CB61" s="163"/>
      <c r="CC61" s="163"/>
      <c r="CD61" s="163"/>
      <c r="CE61" s="163"/>
      <c r="CF61" s="163"/>
      <c r="CG61" s="163"/>
      <c r="CH61" s="163"/>
      <c r="CI61" s="163"/>
      <c r="CJ61" s="163"/>
      <c r="CK61" s="163"/>
      <c r="CL61" s="163"/>
      <c r="CM61" s="163"/>
      <c r="CN61" s="163"/>
      <c r="CO61" s="163"/>
      <c r="CP61" s="163"/>
      <c r="CQ61" s="163"/>
      <c r="CR61" s="163"/>
      <c r="CS61" s="163"/>
      <c r="CT61" s="163"/>
      <c r="CU61" s="163"/>
      <c r="CV61" s="163"/>
      <c r="CW61" s="163"/>
      <c r="CX61" s="163"/>
      <c r="CY61" s="163"/>
      <c r="CZ61" s="163"/>
      <c r="DA61" s="163"/>
      <c r="DB61" s="163"/>
      <c r="DC61" s="163"/>
      <c r="DD61" s="163"/>
      <c r="DE61" s="163"/>
      <c r="DF61" s="163"/>
      <c r="DG61" s="163"/>
      <c r="DH61" s="163"/>
      <c r="DI61" s="163"/>
      <c r="DJ61" s="163"/>
      <c r="DK61" s="163"/>
      <c r="DL61" s="163"/>
      <c r="DM61" s="163"/>
      <c r="DN61" s="163"/>
      <c r="DO61" s="163"/>
      <c r="DP61" s="163"/>
      <c r="DQ61" s="163"/>
      <c r="DR61" s="163"/>
      <c r="DS61" s="163"/>
      <c r="DT61" s="163"/>
      <c r="DU61" s="163"/>
      <c r="DV61" s="163"/>
      <c r="DW61" s="163"/>
      <c r="DX61" s="163"/>
      <c r="DY61" s="163"/>
      <c r="DZ61" s="163"/>
      <c r="EA61" s="163"/>
      <c r="EB61" s="163"/>
      <c r="EC61" s="163"/>
      <c r="ED61" s="163"/>
      <c r="EE61" s="163"/>
      <c r="EF61" s="163"/>
      <c r="EG61" s="163"/>
      <c r="EH61" s="163"/>
      <c r="EI61" s="163"/>
      <c r="EJ61" s="163"/>
      <c r="EK61" s="163"/>
      <c r="EL61" s="163"/>
      <c r="EM61" s="163"/>
      <c r="EN61" s="163"/>
      <c r="EO61" s="163"/>
      <c r="EP61" s="163"/>
      <c r="EQ61" s="163"/>
      <c r="ER61" s="163"/>
      <c r="ES61" s="163"/>
      <c r="ET61" s="163"/>
      <c r="EU61" s="163"/>
      <c r="EV61" s="163"/>
      <c r="EW61" s="163"/>
      <c r="EX61" s="163"/>
      <c r="EY61" s="163"/>
      <c r="EZ61" s="163"/>
      <c r="FA61" s="163"/>
      <c r="FB61" s="163"/>
      <c r="FC61" s="163"/>
      <c r="FD61" s="163"/>
      <c r="FE61" s="163"/>
      <c r="FF61" s="163"/>
      <c r="FG61" s="163"/>
      <c r="FH61" s="163"/>
      <c r="FI61" s="163"/>
      <c r="FJ61" s="163"/>
      <c r="FK61" s="163"/>
      <c r="FL61" s="163"/>
      <c r="FM61" s="163"/>
      <c r="FN61" s="163"/>
      <c r="FO61" s="163"/>
      <c r="FP61" s="163"/>
      <c r="FQ61" s="163"/>
      <c r="FR61" s="163"/>
      <c r="FS61" s="163"/>
      <c r="FT61" s="163"/>
      <c r="FU61" s="163"/>
      <c r="FV61" s="163"/>
      <c r="FW61" s="163"/>
      <c r="FX61" s="163"/>
      <c r="FY61" s="163"/>
      <c r="FZ61" s="163"/>
      <c r="GA61" s="163"/>
      <c r="GB61" s="163"/>
      <c r="GC61" s="163"/>
      <c r="GD61" s="163"/>
      <c r="GE61" s="163"/>
      <c r="GF61" s="163"/>
      <c r="GG61" s="163"/>
      <c r="GH61" s="163"/>
      <c r="GI61" s="163"/>
      <c r="GJ61" s="163"/>
      <c r="GK61" s="163"/>
      <c r="GL61" s="163"/>
      <c r="GM61" s="163"/>
      <c r="GN61" s="163"/>
      <c r="GO61" s="163"/>
      <c r="GP61" s="163"/>
      <c r="GQ61" s="163"/>
      <c r="GR61" s="163"/>
      <c r="GS61" s="163"/>
      <c r="GT61" s="163"/>
      <c r="GU61" s="163"/>
      <c r="GV61" s="163"/>
      <c r="GW61" s="163"/>
      <c r="GX61" s="163"/>
      <c r="GY61" s="163"/>
    </row>
    <row r="62" spans="1:207" s="142" customFormat="1" ht="119.25" customHeight="1" x14ac:dyDescent="0.25">
      <c r="A62" s="165"/>
      <c r="B62" s="63">
        <v>25</v>
      </c>
      <c r="C62" s="70" t="s">
        <v>366</v>
      </c>
      <c r="D62" s="63" t="s">
        <v>367</v>
      </c>
      <c r="E62" s="70" t="s">
        <v>646</v>
      </c>
      <c r="F62" s="63" t="s">
        <v>647</v>
      </c>
      <c r="G62" s="101" t="s">
        <v>648</v>
      </c>
      <c r="H62" s="102" t="s">
        <v>649</v>
      </c>
      <c r="I62" s="102" t="s">
        <v>650</v>
      </c>
      <c r="J62" s="101" t="s">
        <v>651</v>
      </c>
      <c r="K62" s="101" t="s">
        <v>652</v>
      </c>
      <c r="L62" s="101" t="s">
        <v>653</v>
      </c>
      <c r="M62" s="101" t="s">
        <v>365</v>
      </c>
      <c r="N62" s="102" t="s">
        <v>654</v>
      </c>
      <c r="O62" s="101" t="s">
        <v>655</v>
      </c>
      <c r="P62" s="64">
        <v>49</v>
      </c>
      <c r="Q62" s="101" t="s">
        <v>656</v>
      </c>
      <c r="R62" s="101" t="s">
        <v>657</v>
      </c>
      <c r="S62" s="63" t="s">
        <v>658</v>
      </c>
      <c r="T62" s="101" t="s">
        <v>659</v>
      </c>
      <c r="U62" s="102" t="s">
        <v>660</v>
      </c>
      <c r="V62" s="101" t="s">
        <v>661</v>
      </c>
      <c r="W62" s="103">
        <v>44197</v>
      </c>
      <c r="X62" s="103">
        <v>44561</v>
      </c>
      <c r="Y62" s="71">
        <v>0.25</v>
      </c>
      <c r="Z62" s="71" t="s">
        <v>662</v>
      </c>
      <c r="AA62" s="328">
        <v>0.5</v>
      </c>
      <c r="AB62" s="71" t="s">
        <v>662</v>
      </c>
      <c r="AC62" s="71">
        <v>0.75</v>
      </c>
      <c r="AD62" s="71" t="s">
        <v>662</v>
      </c>
      <c r="AE62" s="71">
        <v>1</v>
      </c>
      <c r="AF62" s="71" t="s">
        <v>663</v>
      </c>
      <c r="AG62" s="71" t="s">
        <v>664</v>
      </c>
      <c r="AH62" s="228">
        <v>0.25</v>
      </c>
      <c r="AI62" s="126">
        <v>1</v>
      </c>
      <c r="AJ62" s="241" t="s">
        <v>665</v>
      </c>
      <c r="AK62" s="350">
        <v>0.5</v>
      </c>
      <c r="AL62" s="126">
        <f>+AK62/Tabla3[[#This Row],[II Trimestre ]]</f>
        <v>1</v>
      </c>
      <c r="AM62" s="274" t="s">
        <v>666</v>
      </c>
      <c r="AN62" s="199"/>
      <c r="AO62" s="88"/>
      <c r="AP62" s="88"/>
      <c r="AQ62" s="199"/>
      <c r="AR62" s="88"/>
      <c r="AS62" s="88"/>
      <c r="AU62" s="261">
        <f>+Tabla3[[#This Row],[IV Trimestre ]]</f>
        <v>1</v>
      </c>
      <c r="AV62" s="262">
        <f>+Tabla1[[#This Row],[II seguimiento ( abril a junio)]]</f>
        <v>0.5</v>
      </c>
      <c r="AW62" s="173">
        <f t="shared" si="1"/>
        <v>0.5</v>
      </c>
      <c r="AX62" s="264"/>
      <c r="AY62" s="165"/>
      <c r="AZ62" s="165"/>
      <c r="BA62" s="165"/>
      <c r="BB62" s="165"/>
      <c r="BC62" s="165"/>
      <c r="BD62" s="165"/>
      <c r="BE62" s="165"/>
      <c r="BF62" s="165"/>
      <c r="BG62" s="165"/>
      <c r="BH62" s="165"/>
      <c r="BI62" s="165"/>
      <c r="BJ62" s="165"/>
      <c r="BK62" s="165"/>
      <c r="BL62" s="165"/>
      <c r="BM62" s="165"/>
      <c r="BN62" s="165"/>
      <c r="BO62" s="165"/>
      <c r="BP62" s="165"/>
      <c r="BQ62" s="165"/>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5"/>
      <c r="CY62" s="165"/>
      <c r="CZ62" s="165"/>
      <c r="DA62" s="165"/>
      <c r="DB62" s="165"/>
      <c r="DC62" s="165"/>
      <c r="DD62" s="165"/>
      <c r="DE62" s="165"/>
      <c r="DF62" s="165"/>
      <c r="DG62" s="165"/>
      <c r="DH62" s="165"/>
      <c r="DI62" s="165"/>
      <c r="DJ62" s="165"/>
      <c r="DK62" s="165"/>
      <c r="DL62" s="165"/>
      <c r="DM62" s="165"/>
      <c r="DN62" s="165"/>
      <c r="DO62" s="165"/>
      <c r="DP62" s="165"/>
      <c r="DQ62" s="165"/>
      <c r="DR62" s="165"/>
      <c r="DS62" s="165"/>
      <c r="DT62" s="165"/>
      <c r="DU62" s="165"/>
      <c r="DV62" s="165"/>
      <c r="DW62" s="165"/>
      <c r="DX62" s="165"/>
      <c r="DY62" s="165"/>
      <c r="DZ62" s="165"/>
      <c r="EA62" s="165"/>
      <c r="EB62" s="165"/>
      <c r="EC62" s="165"/>
      <c r="ED62" s="165"/>
      <c r="EE62" s="165"/>
      <c r="EF62" s="165"/>
      <c r="EG62" s="165"/>
      <c r="EH62" s="165"/>
      <c r="EI62" s="165"/>
      <c r="EJ62" s="165"/>
      <c r="EK62" s="165"/>
      <c r="EL62" s="165"/>
      <c r="EM62" s="165"/>
      <c r="EN62" s="165"/>
      <c r="EO62" s="165"/>
      <c r="EP62" s="165"/>
      <c r="EQ62" s="165"/>
      <c r="ER62" s="165"/>
      <c r="ES62" s="165"/>
      <c r="ET62" s="165"/>
      <c r="EU62" s="165"/>
      <c r="EV62" s="165"/>
      <c r="EW62" s="165"/>
      <c r="EX62" s="165"/>
      <c r="EY62" s="165"/>
      <c r="EZ62" s="165"/>
      <c r="FA62" s="165"/>
      <c r="FB62" s="165"/>
      <c r="FC62" s="165"/>
      <c r="FD62" s="165"/>
      <c r="FE62" s="165"/>
      <c r="FF62" s="165"/>
      <c r="FG62" s="165"/>
      <c r="FH62" s="165"/>
      <c r="FI62" s="165"/>
      <c r="FJ62" s="165"/>
      <c r="FK62" s="165"/>
      <c r="FL62" s="165"/>
      <c r="FM62" s="165"/>
      <c r="FN62" s="165"/>
      <c r="FO62" s="165"/>
      <c r="FP62" s="165"/>
      <c r="FQ62" s="165"/>
      <c r="FR62" s="165"/>
      <c r="FS62" s="165"/>
      <c r="FT62" s="165"/>
      <c r="FU62" s="165"/>
      <c r="FV62" s="165"/>
      <c r="FW62" s="165"/>
      <c r="FX62" s="165"/>
      <c r="FY62" s="165"/>
      <c r="FZ62" s="165"/>
      <c r="GA62" s="165"/>
      <c r="GB62" s="165"/>
      <c r="GC62" s="165"/>
      <c r="GD62" s="165"/>
      <c r="GE62" s="165"/>
      <c r="GF62" s="165"/>
      <c r="GG62" s="165"/>
      <c r="GH62" s="165"/>
      <c r="GI62" s="165"/>
      <c r="GJ62" s="165"/>
      <c r="GK62" s="165"/>
      <c r="GL62" s="165"/>
      <c r="GM62" s="165"/>
      <c r="GN62" s="165"/>
      <c r="GO62" s="165"/>
      <c r="GP62" s="165"/>
      <c r="GQ62" s="165"/>
      <c r="GR62" s="165"/>
      <c r="GS62" s="165"/>
      <c r="GT62" s="165"/>
      <c r="GU62" s="165"/>
      <c r="GV62" s="165"/>
      <c r="GW62" s="165"/>
      <c r="GX62" s="165"/>
      <c r="GY62" s="165"/>
    </row>
    <row r="63" spans="1:207" s="146" customFormat="1" ht="119.25" customHeight="1" x14ac:dyDescent="0.25">
      <c r="A63" s="163"/>
      <c r="B63" s="63">
        <v>25</v>
      </c>
      <c r="C63" s="70" t="s">
        <v>419</v>
      </c>
      <c r="D63" s="63" t="s">
        <v>420</v>
      </c>
      <c r="E63" s="70" t="s">
        <v>646</v>
      </c>
      <c r="F63" s="63" t="s">
        <v>647</v>
      </c>
      <c r="G63" s="101" t="s">
        <v>648</v>
      </c>
      <c r="H63" s="102" t="s">
        <v>649</v>
      </c>
      <c r="I63" s="102" t="s">
        <v>650</v>
      </c>
      <c r="J63" s="101" t="s">
        <v>651</v>
      </c>
      <c r="K63" s="101" t="s">
        <v>652</v>
      </c>
      <c r="L63" s="101" t="s">
        <v>653</v>
      </c>
      <c r="M63" s="101" t="s">
        <v>365</v>
      </c>
      <c r="N63" s="102" t="s">
        <v>654</v>
      </c>
      <c r="O63" s="101" t="s">
        <v>667</v>
      </c>
      <c r="P63" s="64">
        <v>50</v>
      </c>
      <c r="Q63" s="101" t="s">
        <v>668</v>
      </c>
      <c r="R63" s="101" t="s">
        <v>669</v>
      </c>
      <c r="S63" s="63" t="s">
        <v>658</v>
      </c>
      <c r="T63" s="101" t="s">
        <v>670</v>
      </c>
      <c r="U63" s="102" t="s">
        <v>660</v>
      </c>
      <c r="V63" s="101" t="s">
        <v>661</v>
      </c>
      <c r="W63" s="103">
        <v>44197</v>
      </c>
      <c r="X63" s="103">
        <v>44561</v>
      </c>
      <c r="Y63" s="71">
        <v>0.25</v>
      </c>
      <c r="Z63" s="71" t="s">
        <v>662</v>
      </c>
      <c r="AA63" s="328">
        <v>0.5</v>
      </c>
      <c r="AB63" s="71" t="s">
        <v>662</v>
      </c>
      <c r="AC63" s="71">
        <v>0.75</v>
      </c>
      <c r="AD63" s="71" t="s">
        <v>662</v>
      </c>
      <c r="AE63" s="71">
        <v>1</v>
      </c>
      <c r="AF63" s="71" t="s">
        <v>663</v>
      </c>
      <c r="AG63" s="71" t="s">
        <v>664</v>
      </c>
      <c r="AH63" s="228">
        <v>0.25</v>
      </c>
      <c r="AI63" s="126">
        <v>1</v>
      </c>
      <c r="AJ63" s="241" t="s">
        <v>671</v>
      </c>
      <c r="AK63" s="350">
        <v>0.5</v>
      </c>
      <c r="AL63" s="126">
        <f>+AK63/Tabla3[[#This Row],[II Trimestre ]]</f>
        <v>1</v>
      </c>
      <c r="AM63" s="274" t="s">
        <v>672</v>
      </c>
      <c r="AN63" s="199"/>
      <c r="AO63" s="88"/>
      <c r="AP63" s="88"/>
      <c r="AQ63" s="199"/>
      <c r="AR63" s="88"/>
      <c r="AS63" s="88"/>
      <c r="AU63" s="261">
        <f>+Tabla3[[#This Row],[IV Trimestre ]]</f>
        <v>1</v>
      </c>
      <c r="AV63" s="262">
        <f>+Tabla1[[#This Row],[II seguimiento ( abril a junio)]]</f>
        <v>0.5</v>
      </c>
      <c r="AW63" s="173">
        <f t="shared" si="1"/>
        <v>0.5</v>
      </c>
      <c r="AX63" s="260"/>
      <c r="AY63" s="163"/>
      <c r="AZ63" s="163"/>
      <c r="BA63" s="163"/>
      <c r="BB63" s="163"/>
      <c r="BC63" s="163"/>
      <c r="BD63" s="163"/>
      <c r="BE63" s="163"/>
      <c r="BF63" s="163"/>
      <c r="BG63" s="163"/>
      <c r="BH63" s="163"/>
      <c r="BI63" s="163"/>
      <c r="BJ63" s="163"/>
      <c r="BK63" s="163"/>
      <c r="BL63" s="163"/>
      <c r="BM63" s="163"/>
      <c r="BN63" s="163"/>
      <c r="BO63" s="163"/>
      <c r="BP63" s="163"/>
      <c r="BQ63" s="163"/>
      <c r="BR63" s="163"/>
      <c r="BS63" s="163"/>
      <c r="BT63" s="163"/>
      <c r="BU63" s="163"/>
      <c r="BV63" s="163"/>
      <c r="BW63" s="163"/>
      <c r="BX63" s="163"/>
      <c r="BY63" s="163"/>
      <c r="BZ63" s="163"/>
      <c r="CA63" s="163"/>
      <c r="CB63" s="163"/>
      <c r="CC63" s="163"/>
      <c r="CD63" s="163"/>
      <c r="CE63" s="163"/>
      <c r="CF63" s="163"/>
      <c r="CG63" s="163"/>
      <c r="CH63" s="163"/>
      <c r="CI63" s="163"/>
      <c r="CJ63" s="163"/>
      <c r="CK63" s="163"/>
      <c r="CL63" s="163"/>
      <c r="CM63" s="163"/>
      <c r="CN63" s="163"/>
      <c r="CO63" s="163"/>
      <c r="CP63" s="163"/>
      <c r="CQ63" s="163"/>
      <c r="CR63" s="163"/>
      <c r="CS63" s="163"/>
      <c r="CT63" s="163"/>
      <c r="CU63" s="163"/>
      <c r="CV63" s="163"/>
      <c r="CW63" s="163"/>
      <c r="CX63" s="163"/>
      <c r="CY63" s="163"/>
      <c r="CZ63" s="163"/>
      <c r="DA63" s="163"/>
      <c r="DB63" s="163"/>
      <c r="DC63" s="163"/>
      <c r="DD63" s="163"/>
      <c r="DE63" s="163"/>
      <c r="DF63" s="163"/>
      <c r="DG63" s="163"/>
      <c r="DH63" s="163"/>
      <c r="DI63" s="163"/>
      <c r="DJ63" s="163"/>
      <c r="DK63" s="163"/>
      <c r="DL63" s="163"/>
      <c r="DM63" s="163"/>
      <c r="DN63" s="163"/>
      <c r="DO63" s="163"/>
      <c r="DP63" s="163"/>
      <c r="DQ63" s="163"/>
      <c r="DR63" s="163"/>
      <c r="DS63" s="163"/>
      <c r="DT63" s="163"/>
      <c r="DU63" s="163"/>
      <c r="DV63" s="163"/>
      <c r="DW63" s="163"/>
      <c r="DX63" s="163"/>
      <c r="DY63" s="163"/>
      <c r="DZ63" s="163"/>
      <c r="EA63" s="163"/>
      <c r="EB63" s="163"/>
      <c r="EC63" s="163"/>
      <c r="ED63" s="163"/>
      <c r="EE63" s="163"/>
      <c r="EF63" s="163"/>
      <c r="EG63" s="163"/>
      <c r="EH63" s="163"/>
      <c r="EI63" s="163"/>
      <c r="EJ63" s="163"/>
      <c r="EK63" s="163"/>
      <c r="EL63" s="163"/>
      <c r="EM63" s="163"/>
      <c r="EN63" s="163"/>
      <c r="EO63" s="163"/>
      <c r="EP63" s="163"/>
      <c r="EQ63" s="163"/>
      <c r="ER63" s="163"/>
      <c r="ES63" s="163"/>
      <c r="ET63" s="163"/>
      <c r="EU63" s="163"/>
      <c r="EV63" s="163"/>
      <c r="EW63" s="163"/>
      <c r="EX63" s="163"/>
      <c r="EY63" s="163"/>
      <c r="EZ63" s="163"/>
      <c r="FA63" s="163"/>
      <c r="FB63" s="163"/>
      <c r="FC63" s="163"/>
      <c r="FD63" s="163"/>
      <c r="FE63" s="163"/>
      <c r="FF63" s="163"/>
      <c r="FG63" s="163"/>
      <c r="FH63" s="163"/>
      <c r="FI63" s="163"/>
      <c r="FJ63" s="163"/>
      <c r="FK63" s="163"/>
      <c r="FL63" s="163"/>
      <c r="FM63" s="163"/>
      <c r="FN63" s="163"/>
      <c r="FO63" s="163"/>
      <c r="FP63" s="163"/>
      <c r="FQ63" s="163"/>
      <c r="FR63" s="163"/>
      <c r="FS63" s="163"/>
      <c r="FT63" s="163"/>
      <c r="FU63" s="163"/>
      <c r="FV63" s="163"/>
      <c r="FW63" s="163"/>
      <c r="FX63" s="163"/>
      <c r="FY63" s="163"/>
      <c r="FZ63" s="163"/>
      <c r="GA63" s="163"/>
      <c r="GB63" s="163"/>
      <c r="GC63" s="163"/>
      <c r="GD63" s="163"/>
      <c r="GE63" s="163"/>
      <c r="GF63" s="163"/>
      <c r="GG63" s="163"/>
      <c r="GH63" s="163"/>
      <c r="GI63" s="163"/>
      <c r="GJ63" s="163"/>
      <c r="GK63" s="163"/>
      <c r="GL63" s="163"/>
      <c r="GM63" s="163"/>
      <c r="GN63" s="163"/>
      <c r="GO63" s="163"/>
      <c r="GP63" s="163"/>
      <c r="GQ63" s="163"/>
      <c r="GR63" s="163"/>
      <c r="GS63" s="163"/>
      <c r="GT63" s="163"/>
      <c r="GU63" s="163"/>
      <c r="GV63" s="163"/>
      <c r="GW63" s="163"/>
      <c r="GX63" s="163"/>
      <c r="GY63" s="163"/>
    </row>
    <row r="64" spans="1:207" ht="234" customHeight="1" x14ac:dyDescent="0.25">
      <c r="B64" s="63" t="s">
        <v>673</v>
      </c>
      <c r="C64" s="70" t="s">
        <v>674</v>
      </c>
      <c r="D64" s="63" t="s">
        <v>675</v>
      </c>
      <c r="E64" s="70" t="s">
        <v>403</v>
      </c>
      <c r="F64" s="63" t="s">
        <v>676</v>
      </c>
      <c r="G64" s="63" t="s">
        <v>677</v>
      </c>
      <c r="H64" s="63" t="s">
        <v>678</v>
      </c>
      <c r="I64" s="63" t="s">
        <v>17</v>
      </c>
      <c r="J64" s="63" t="s">
        <v>679</v>
      </c>
      <c r="K64" s="63" t="s">
        <v>680</v>
      </c>
      <c r="L64" s="63" t="s">
        <v>681</v>
      </c>
      <c r="M64" s="63" t="s">
        <v>365</v>
      </c>
      <c r="N64" s="63" t="s">
        <v>682</v>
      </c>
      <c r="O64" s="70" t="s">
        <v>683</v>
      </c>
      <c r="P64" s="64">
        <v>51</v>
      </c>
      <c r="Q64" s="63" t="s">
        <v>684</v>
      </c>
      <c r="R64" s="63" t="s">
        <v>685</v>
      </c>
      <c r="S64" s="63" t="s">
        <v>394</v>
      </c>
      <c r="T64" s="63" t="s">
        <v>686</v>
      </c>
      <c r="U64" s="63" t="s">
        <v>687</v>
      </c>
      <c r="V64" s="63" t="s">
        <v>688</v>
      </c>
      <c r="W64" s="92">
        <v>44228</v>
      </c>
      <c r="X64" s="92">
        <v>44531</v>
      </c>
      <c r="Y64" s="93">
        <v>1</v>
      </c>
      <c r="Z64" s="63" t="s">
        <v>689</v>
      </c>
      <c r="AA64" s="326">
        <v>1</v>
      </c>
      <c r="AB64" s="63" t="s">
        <v>689</v>
      </c>
      <c r="AC64" s="93">
        <v>1</v>
      </c>
      <c r="AD64" s="63" t="s">
        <v>690</v>
      </c>
      <c r="AE64" s="93">
        <v>1</v>
      </c>
      <c r="AF64" s="63" t="s">
        <v>689</v>
      </c>
      <c r="AG64" s="68" t="s">
        <v>691</v>
      </c>
      <c r="AH64" s="228">
        <v>1</v>
      </c>
      <c r="AI64" s="126">
        <f t="shared" ref="AI64:AI68" si="4">+AH64/Y64</f>
        <v>1</v>
      </c>
      <c r="AJ64" s="234" t="s">
        <v>692</v>
      </c>
      <c r="AK64" s="350">
        <v>1</v>
      </c>
      <c r="AL64" s="126">
        <f>+AK64/Tabla3[[#This Row],[II Trimestre ]]</f>
        <v>1</v>
      </c>
      <c r="AM64" s="376" t="s">
        <v>693</v>
      </c>
      <c r="AN64" s="199"/>
      <c r="AO64" s="88"/>
      <c r="AP64" s="88"/>
      <c r="AQ64" s="199"/>
      <c r="AR64" s="88"/>
      <c r="AS64" s="88"/>
      <c r="AT64" s="139"/>
      <c r="AU64" s="261">
        <f>+(Tabla3[[#This Row],[I Trimestre ]]+Tabla3[[#This Row],[II Trimestre ]]+Tabla3[[#This Row],[III Trimestre ]]+Tabla3[[#This Row],[IV Trimestre ]])/4</f>
        <v>1</v>
      </c>
      <c r="AV64" s="262">
        <f>+(AH64+AK64+AN64+AQ64)/4</f>
        <v>0.5</v>
      </c>
      <c r="AW64" s="173">
        <f t="shared" si="1"/>
        <v>0.5</v>
      </c>
      <c r="AX64" s="263"/>
    </row>
    <row r="65" spans="2:50" ht="282" customHeight="1" x14ac:dyDescent="0.25">
      <c r="B65" s="63" t="s">
        <v>673</v>
      </c>
      <c r="C65" s="70" t="s">
        <v>674</v>
      </c>
      <c r="D65" s="63" t="s">
        <v>675</v>
      </c>
      <c r="E65" s="70" t="s">
        <v>694</v>
      </c>
      <c r="F65" s="63" t="s">
        <v>384</v>
      </c>
      <c r="G65" s="63" t="s">
        <v>677</v>
      </c>
      <c r="H65" s="63" t="s">
        <v>678</v>
      </c>
      <c r="I65" s="63" t="s">
        <v>17</v>
      </c>
      <c r="J65" s="63" t="s">
        <v>679</v>
      </c>
      <c r="K65" s="63" t="s">
        <v>695</v>
      </c>
      <c r="L65" s="63" t="s">
        <v>681</v>
      </c>
      <c r="M65" s="63" t="s">
        <v>365</v>
      </c>
      <c r="N65" s="63" t="s">
        <v>696</v>
      </c>
      <c r="O65" s="70" t="s">
        <v>683</v>
      </c>
      <c r="P65" s="64">
        <v>52</v>
      </c>
      <c r="Q65" s="63" t="s">
        <v>684</v>
      </c>
      <c r="R65" s="63" t="s">
        <v>685</v>
      </c>
      <c r="S65" s="63" t="s">
        <v>697</v>
      </c>
      <c r="T65" s="63" t="s">
        <v>686</v>
      </c>
      <c r="U65" s="104" t="s">
        <v>687</v>
      </c>
      <c r="V65" s="63" t="s">
        <v>688</v>
      </c>
      <c r="W65" s="92">
        <v>44228</v>
      </c>
      <c r="X65" s="92">
        <v>44531</v>
      </c>
      <c r="Y65" s="93">
        <v>1</v>
      </c>
      <c r="Z65" s="63" t="s">
        <v>689</v>
      </c>
      <c r="AA65" s="326">
        <v>1</v>
      </c>
      <c r="AB65" s="94" t="s">
        <v>689</v>
      </c>
      <c r="AC65" s="93">
        <v>1</v>
      </c>
      <c r="AD65" s="94" t="s">
        <v>690</v>
      </c>
      <c r="AE65" s="93">
        <v>1</v>
      </c>
      <c r="AF65" s="94" t="s">
        <v>689</v>
      </c>
      <c r="AG65" s="68" t="s">
        <v>698</v>
      </c>
      <c r="AH65" s="126">
        <v>1</v>
      </c>
      <c r="AI65" s="126">
        <f t="shared" si="4"/>
        <v>1</v>
      </c>
      <c r="AJ65" s="235" t="s">
        <v>699</v>
      </c>
      <c r="AK65" s="354">
        <v>1</v>
      </c>
      <c r="AL65" s="126">
        <f>+AK65/Tabla3[[#This Row],[II Trimestre ]]</f>
        <v>1</v>
      </c>
      <c r="AM65" s="88" t="s">
        <v>700</v>
      </c>
      <c r="AN65" s="88"/>
      <c r="AO65" s="88"/>
      <c r="AP65" s="88"/>
      <c r="AQ65" s="88"/>
      <c r="AR65" s="88"/>
      <c r="AS65" s="88"/>
      <c r="AT65" s="142"/>
      <c r="AU65" s="259">
        <f>+Tabla3[[#This Row],[I Trimestre ]]+Tabla3[[#This Row],[II Trimestre ]]+Tabla3[[#This Row],[III Trimestre ]]+Tabla3[[#This Row],[IV Trimestre ]]</f>
        <v>4</v>
      </c>
      <c r="AV65" s="259">
        <f>+AH65+AK65+AN65+AQ65</f>
        <v>2</v>
      </c>
      <c r="AW65" s="173">
        <f>+(AV65/AU65)</f>
        <v>0.5</v>
      </c>
      <c r="AX65" s="264"/>
    </row>
    <row r="66" spans="2:50" ht="408" x14ac:dyDescent="0.25">
      <c r="B66" s="63" t="s">
        <v>673</v>
      </c>
      <c r="C66" s="70" t="s">
        <v>674</v>
      </c>
      <c r="D66" s="63" t="s">
        <v>675</v>
      </c>
      <c r="E66" s="70" t="s">
        <v>403</v>
      </c>
      <c r="F66" s="63" t="s">
        <v>701</v>
      </c>
      <c r="G66" s="95" t="s">
        <v>677</v>
      </c>
      <c r="H66" s="63" t="s">
        <v>678</v>
      </c>
      <c r="I66" s="63" t="s">
        <v>17</v>
      </c>
      <c r="J66" s="63" t="s">
        <v>679</v>
      </c>
      <c r="K66" s="63" t="s">
        <v>695</v>
      </c>
      <c r="L66" s="63" t="s">
        <v>681</v>
      </c>
      <c r="M66" s="63" t="s">
        <v>365</v>
      </c>
      <c r="N66" s="63" t="s">
        <v>702</v>
      </c>
      <c r="O66" s="70" t="s">
        <v>683</v>
      </c>
      <c r="P66" s="64">
        <v>53</v>
      </c>
      <c r="Q66" s="63" t="s">
        <v>684</v>
      </c>
      <c r="R66" s="63" t="s">
        <v>685</v>
      </c>
      <c r="S66" s="63" t="s">
        <v>697</v>
      </c>
      <c r="T66" s="63" t="s">
        <v>686</v>
      </c>
      <c r="U66" s="104" t="s">
        <v>687</v>
      </c>
      <c r="V66" s="95" t="s">
        <v>688</v>
      </c>
      <c r="W66" s="65">
        <v>44228</v>
      </c>
      <c r="X66" s="65">
        <v>44531</v>
      </c>
      <c r="Y66" s="93">
        <v>1</v>
      </c>
      <c r="Z66" s="63" t="s">
        <v>689</v>
      </c>
      <c r="AA66" s="326">
        <v>1</v>
      </c>
      <c r="AB66" s="63" t="s">
        <v>689</v>
      </c>
      <c r="AC66" s="93">
        <v>1</v>
      </c>
      <c r="AD66" s="63" t="s">
        <v>690</v>
      </c>
      <c r="AE66" s="93">
        <v>1</v>
      </c>
      <c r="AF66" s="63" t="s">
        <v>689</v>
      </c>
      <c r="AG66" s="68" t="s">
        <v>703</v>
      </c>
      <c r="AH66" s="228">
        <v>1</v>
      </c>
      <c r="AI66" s="126">
        <f t="shared" si="4"/>
        <v>1</v>
      </c>
      <c r="AJ66" s="236" t="s">
        <v>704</v>
      </c>
      <c r="AK66" s="350">
        <v>1</v>
      </c>
      <c r="AL66" s="126">
        <f>+AK66/Tabla3[[#This Row],[II Trimestre ]]</f>
        <v>1</v>
      </c>
      <c r="AM66" s="276" t="s">
        <v>705</v>
      </c>
      <c r="AN66" s="199"/>
      <c r="AO66" s="88"/>
      <c r="AP66" s="89"/>
      <c r="AQ66" s="199"/>
      <c r="AR66" s="88"/>
      <c r="AS66" s="89"/>
      <c r="AT66" s="139"/>
      <c r="AU66" s="261">
        <f>+(Tabla3[[#This Row],[I Trimestre ]]+Tabla3[[#This Row],[II Trimestre ]]+Tabla3[[#This Row],[III Trimestre ]]+Tabla3[[#This Row],[IV Trimestre ]])/4</f>
        <v>1</v>
      </c>
      <c r="AV66" s="262">
        <f t="shared" ref="AV66:AV67" si="5">+(AH66+AK66+AN66+AQ66)/4</f>
        <v>0.5</v>
      </c>
      <c r="AW66" s="173">
        <f t="shared" ref="AW66:AW67" si="6">+(AV66/AU66)</f>
        <v>0.5</v>
      </c>
      <c r="AX66" s="264"/>
    </row>
    <row r="67" spans="2:50" ht="225.75" customHeight="1" x14ac:dyDescent="0.25">
      <c r="B67" s="63" t="s">
        <v>673</v>
      </c>
      <c r="C67" s="70" t="s">
        <v>674</v>
      </c>
      <c r="D67" s="63" t="s">
        <v>675</v>
      </c>
      <c r="E67" s="70" t="s">
        <v>403</v>
      </c>
      <c r="F67" s="63" t="s">
        <v>384</v>
      </c>
      <c r="G67" s="95" t="s">
        <v>677</v>
      </c>
      <c r="H67" s="95" t="s">
        <v>678</v>
      </c>
      <c r="I67" s="95" t="s">
        <v>17</v>
      </c>
      <c r="J67" s="95" t="s">
        <v>679</v>
      </c>
      <c r="K67" s="95" t="s">
        <v>695</v>
      </c>
      <c r="L67" s="95" t="s">
        <v>681</v>
      </c>
      <c r="M67" s="95" t="s">
        <v>365</v>
      </c>
      <c r="N67" s="95" t="s">
        <v>706</v>
      </c>
      <c r="O67" s="96" t="s">
        <v>683</v>
      </c>
      <c r="P67" s="64">
        <v>54</v>
      </c>
      <c r="Q67" s="95" t="s">
        <v>684</v>
      </c>
      <c r="R67" s="95" t="s">
        <v>685</v>
      </c>
      <c r="S67" s="63" t="s">
        <v>697</v>
      </c>
      <c r="T67" s="95" t="s">
        <v>707</v>
      </c>
      <c r="U67" s="104" t="s">
        <v>687</v>
      </c>
      <c r="V67" s="95" t="s">
        <v>688</v>
      </c>
      <c r="W67" s="97">
        <v>44228</v>
      </c>
      <c r="X67" s="97">
        <v>44531</v>
      </c>
      <c r="Y67" s="93">
        <v>1</v>
      </c>
      <c r="Z67" s="95" t="s">
        <v>689</v>
      </c>
      <c r="AA67" s="326">
        <v>1</v>
      </c>
      <c r="AB67" s="95" t="s">
        <v>689</v>
      </c>
      <c r="AC67" s="93">
        <v>1</v>
      </c>
      <c r="AD67" s="95" t="s">
        <v>690</v>
      </c>
      <c r="AE67" s="93">
        <v>1</v>
      </c>
      <c r="AF67" s="95" t="s">
        <v>689</v>
      </c>
      <c r="AG67" s="96" t="s">
        <v>708</v>
      </c>
      <c r="AH67" s="237">
        <v>1</v>
      </c>
      <c r="AI67" s="126">
        <f t="shared" si="4"/>
        <v>1</v>
      </c>
      <c r="AJ67" s="238" t="s">
        <v>709</v>
      </c>
      <c r="AK67" s="355">
        <v>1</v>
      </c>
      <c r="AL67" s="126">
        <f>+AK67/Tabla3[[#This Row],[II Trimestre ]]</f>
        <v>1</v>
      </c>
      <c r="AM67" s="303" t="s">
        <v>710</v>
      </c>
      <c r="AN67" s="200"/>
      <c r="AO67" s="90"/>
      <c r="AP67" s="90"/>
      <c r="AQ67" s="200"/>
      <c r="AR67" s="90"/>
      <c r="AS67" s="90"/>
      <c r="AT67" s="146"/>
      <c r="AU67" s="261">
        <f>+(Tabla3[[#This Row],[I Trimestre ]]+Tabla3[[#This Row],[II Trimestre ]]+Tabla3[[#This Row],[III Trimestre ]]+Tabla3[[#This Row],[IV Trimestre ]])/4</f>
        <v>1</v>
      </c>
      <c r="AV67" s="262">
        <f t="shared" si="5"/>
        <v>0.5</v>
      </c>
      <c r="AW67" s="173">
        <f t="shared" si="6"/>
        <v>0.5</v>
      </c>
      <c r="AX67" s="242"/>
    </row>
    <row r="68" spans="2:50" ht="408" x14ac:dyDescent="0.25">
      <c r="B68" s="98" t="s">
        <v>673</v>
      </c>
      <c r="C68" s="70" t="s">
        <v>674</v>
      </c>
      <c r="D68" s="63" t="s">
        <v>675</v>
      </c>
      <c r="E68" s="70" t="s">
        <v>403</v>
      </c>
      <c r="F68" s="63" t="s">
        <v>384</v>
      </c>
      <c r="G68" s="99" t="s">
        <v>677</v>
      </c>
      <c r="H68" s="99" t="s">
        <v>678</v>
      </c>
      <c r="I68" s="99" t="s">
        <v>17</v>
      </c>
      <c r="J68" s="99" t="s">
        <v>679</v>
      </c>
      <c r="K68" s="99" t="s">
        <v>695</v>
      </c>
      <c r="L68" s="99" t="s">
        <v>681</v>
      </c>
      <c r="M68" s="99" t="s">
        <v>365</v>
      </c>
      <c r="N68" s="99" t="s">
        <v>711</v>
      </c>
      <c r="O68" s="100" t="s">
        <v>683</v>
      </c>
      <c r="P68" s="64">
        <v>55</v>
      </c>
      <c r="Q68" s="99" t="s">
        <v>684</v>
      </c>
      <c r="R68" s="99" t="s">
        <v>685</v>
      </c>
      <c r="S68" s="63" t="s">
        <v>697</v>
      </c>
      <c r="T68" s="95" t="s">
        <v>712</v>
      </c>
      <c r="U68" s="104" t="s">
        <v>687</v>
      </c>
      <c r="V68" s="99" t="s">
        <v>688</v>
      </c>
      <c r="W68" s="97">
        <v>44228</v>
      </c>
      <c r="X68" s="97">
        <v>44531</v>
      </c>
      <c r="Y68" s="93">
        <v>1</v>
      </c>
      <c r="Z68" s="99" t="s">
        <v>689</v>
      </c>
      <c r="AA68" s="326">
        <v>1</v>
      </c>
      <c r="AB68" s="99" t="s">
        <v>689</v>
      </c>
      <c r="AC68" s="93">
        <v>1</v>
      </c>
      <c r="AD68" s="99" t="s">
        <v>690</v>
      </c>
      <c r="AE68" s="93">
        <v>1</v>
      </c>
      <c r="AF68" s="99" t="s">
        <v>689</v>
      </c>
      <c r="AG68" s="96" t="s">
        <v>713</v>
      </c>
      <c r="AH68" s="126">
        <v>1</v>
      </c>
      <c r="AI68" s="126">
        <f t="shared" si="4"/>
        <v>1</v>
      </c>
      <c r="AJ68" s="230" t="s">
        <v>714</v>
      </c>
      <c r="AK68" s="356">
        <v>1</v>
      </c>
      <c r="AL68" s="126">
        <f>+AK68/Tabla3[[#This Row],[II Trimestre ]]</f>
        <v>1</v>
      </c>
      <c r="AM68" s="184" t="s">
        <v>715</v>
      </c>
      <c r="AN68" s="184"/>
      <c r="AO68" s="184"/>
      <c r="AP68" s="184"/>
      <c r="AQ68" s="184"/>
      <c r="AR68" s="184"/>
      <c r="AS68" s="184"/>
      <c r="AT68" s="146"/>
      <c r="AU68" s="259">
        <f>+Tabla3[[#This Row],[I Trimestre ]]+Tabla3[[#This Row],[II Trimestre ]]+Tabla3[[#This Row],[III Trimestre ]]+Tabla3[[#This Row],[IV Trimestre ]]</f>
        <v>4</v>
      </c>
      <c r="AV68" s="259">
        <f t="shared" ref="AV68:AV82" si="7">+AH68+AK68+AN68+AQ68</f>
        <v>2</v>
      </c>
      <c r="AW68" s="173">
        <f t="shared" si="1"/>
        <v>0.5</v>
      </c>
      <c r="AX68" s="243"/>
    </row>
    <row r="69" spans="2:50" ht="408" x14ac:dyDescent="0.25">
      <c r="B69" s="63" t="s">
        <v>673</v>
      </c>
      <c r="C69" s="70" t="s">
        <v>674</v>
      </c>
      <c r="D69" s="63" t="s">
        <v>675</v>
      </c>
      <c r="E69" s="70" t="s">
        <v>403</v>
      </c>
      <c r="F69" s="63" t="s">
        <v>384</v>
      </c>
      <c r="G69" s="63" t="s">
        <v>677</v>
      </c>
      <c r="H69" s="63" t="s">
        <v>678</v>
      </c>
      <c r="I69" s="63" t="s">
        <v>17</v>
      </c>
      <c r="J69" s="63" t="s">
        <v>679</v>
      </c>
      <c r="K69" s="63" t="s">
        <v>695</v>
      </c>
      <c r="L69" s="63" t="s">
        <v>681</v>
      </c>
      <c r="M69" s="63" t="s">
        <v>365</v>
      </c>
      <c r="N69" s="63" t="s">
        <v>682</v>
      </c>
      <c r="O69" s="70" t="s">
        <v>683</v>
      </c>
      <c r="P69" s="64">
        <v>56</v>
      </c>
      <c r="Q69" s="63" t="s">
        <v>716</v>
      </c>
      <c r="R69" s="63" t="s">
        <v>717</v>
      </c>
      <c r="S69" s="63" t="s">
        <v>376</v>
      </c>
      <c r="T69" s="63" t="s">
        <v>718</v>
      </c>
      <c r="U69" s="63" t="s">
        <v>719</v>
      </c>
      <c r="V69" s="63" t="s">
        <v>720</v>
      </c>
      <c r="W69" s="65">
        <v>44470</v>
      </c>
      <c r="X69" s="65">
        <v>44560</v>
      </c>
      <c r="Y69" s="66">
        <v>0</v>
      </c>
      <c r="Z69" s="67" t="s">
        <v>365</v>
      </c>
      <c r="AA69" s="66">
        <v>0</v>
      </c>
      <c r="AB69" s="67" t="s">
        <v>365</v>
      </c>
      <c r="AC69" s="66">
        <v>0</v>
      </c>
      <c r="AD69" s="67" t="s">
        <v>365</v>
      </c>
      <c r="AE69" s="66">
        <v>1</v>
      </c>
      <c r="AF69" s="67" t="s">
        <v>721</v>
      </c>
      <c r="AG69" s="68" t="s">
        <v>217</v>
      </c>
      <c r="AH69" s="122"/>
      <c r="AI69" s="227"/>
      <c r="AJ69" s="122"/>
      <c r="AK69" s="88"/>
      <c r="AL69" s="126">
        <v>0</v>
      </c>
      <c r="AM69" s="88"/>
      <c r="AN69" s="88"/>
      <c r="AO69" s="88"/>
      <c r="AP69" s="88"/>
      <c r="AQ69" s="88"/>
      <c r="AR69" s="88"/>
      <c r="AS69" s="88"/>
      <c r="AT69" s="146"/>
      <c r="AU69" s="259">
        <f>+Tabla3[[#This Row],[I Trimestre ]]+Tabla3[[#This Row],[II Trimestre ]]+Tabla3[[#This Row],[III Trimestre ]]+Tabla3[[#This Row],[IV Trimestre ]]</f>
        <v>1</v>
      </c>
      <c r="AV69" s="259">
        <f t="shared" si="7"/>
        <v>0</v>
      </c>
      <c r="AW69" s="173">
        <f t="shared" si="1"/>
        <v>0</v>
      </c>
      <c r="AX69" s="260"/>
    </row>
    <row r="70" spans="2:50" ht="334.5" customHeight="1" x14ac:dyDescent="0.25">
      <c r="B70" s="63" t="s">
        <v>722</v>
      </c>
      <c r="C70" s="70" t="s">
        <v>674</v>
      </c>
      <c r="D70" s="63" t="s">
        <v>675</v>
      </c>
      <c r="E70" s="70" t="s">
        <v>403</v>
      </c>
      <c r="F70" s="63" t="s">
        <v>384</v>
      </c>
      <c r="G70" s="63" t="s">
        <v>723</v>
      </c>
      <c r="H70" s="63" t="s">
        <v>724</v>
      </c>
      <c r="I70" s="63" t="s">
        <v>725</v>
      </c>
      <c r="J70" s="63" t="s">
        <v>726</v>
      </c>
      <c r="K70" s="63" t="s">
        <v>727</v>
      </c>
      <c r="L70" s="63" t="s">
        <v>728</v>
      </c>
      <c r="M70" s="63" t="s">
        <v>365</v>
      </c>
      <c r="N70" s="63" t="s">
        <v>729</v>
      </c>
      <c r="O70" s="70" t="s">
        <v>730</v>
      </c>
      <c r="P70" s="64">
        <v>57</v>
      </c>
      <c r="Q70" s="63" t="s">
        <v>731</v>
      </c>
      <c r="R70" s="72" t="s">
        <v>732</v>
      </c>
      <c r="S70" s="63" t="s">
        <v>376</v>
      </c>
      <c r="T70" s="63" t="s">
        <v>733</v>
      </c>
      <c r="U70" s="63" t="s">
        <v>734</v>
      </c>
      <c r="V70" s="63" t="s">
        <v>735</v>
      </c>
      <c r="W70" s="65">
        <v>44348</v>
      </c>
      <c r="X70" s="65">
        <v>44378</v>
      </c>
      <c r="Y70" s="66">
        <v>0</v>
      </c>
      <c r="Z70" s="67" t="s">
        <v>365</v>
      </c>
      <c r="AA70" s="325">
        <v>1</v>
      </c>
      <c r="AB70" s="67" t="s">
        <v>736</v>
      </c>
      <c r="AC70" s="66">
        <v>0</v>
      </c>
      <c r="AD70" s="67" t="s">
        <v>365</v>
      </c>
      <c r="AE70" s="66">
        <v>0</v>
      </c>
      <c r="AF70" s="67" t="s">
        <v>365</v>
      </c>
      <c r="AG70" s="96" t="s">
        <v>713</v>
      </c>
      <c r="AH70" s="122"/>
      <c r="AI70" s="227"/>
      <c r="AJ70" s="122"/>
      <c r="AK70" s="349">
        <v>1</v>
      </c>
      <c r="AL70" s="126">
        <f>+AK70/Tabla3[[#This Row],[II Trimestre ]]</f>
        <v>1</v>
      </c>
      <c r="AM70" s="88" t="s">
        <v>737</v>
      </c>
      <c r="AN70" s="88"/>
      <c r="AO70" s="88"/>
      <c r="AP70" s="88"/>
      <c r="AQ70" s="88"/>
      <c r="AR70" s="88"/>
      <c r="AS70" s="88"/>
      <c r="AT70" s="146"/>
      <c r="AU70" s="259">
        <f>+Tabla3[[#This Row],[I Trimestre ]]+Tabla3[[#This Row],[II Trimestre ]]+Tabla3[[#This Row],[III Trimestre ]]+Tabla3[[#This Row],[IV Trimestre ]]</f>
        <v>1</v>
      </c>
      <c r="AV70" s="259">
        <f t="shared" si="7"/>
        <v>1</v>
      </c>
      <c r="AW70" s="173">
        <f t="shared" si="1"/>
        <v>1</v>
      </c>
      <c r="AX70" s="260"/>
    </row>
    <row r="71" spans="2:50" ht="176.25" customHeight="1" x14ac:dyDescent="0.25">
      <c r="B71" s="63" t="s">
        <v>722</v>
      </c>
      <c r="C71" s="70" t="s">
        <v>674</v>
      </c>
      <c r="D71" s="63" t="s">
        <v>675</v>
      </c>
      <c r="E71" s="70" t="s">
        <v>403</v>
      </c>
      <c r="F71" s="63" t="s">
        <v>384</v>
      </c>
      <c r="G71" s="63" t="s">
        <v>723</v>
      </c>
      <c r="H71" s="63" t="s">
        <v>724</v>
      </c>
      <c r="I71" s="63" t="s">
        <v>725</v>
      </c>
      <c r="J71" s="63" t="s">
        <v>726</v>
      </c>
      <c r="K71" s="63" t="s">
        <v>738</v>
      </c>
      <c r="L71" s="63" t="s">
        <v>728</v>
      </c>
      <c r="M71" s="63" t="s">
        <v>365</v>
      </c>
      <c r="N71" s="63" t="s">
        <v>739</v>
      </c>
      <c r="O71" s="70" t="s">
        <v>740</v>
      </c>
      <c r="P71" s="64">
        <v>58</v>
      </c>
      <c r="Q71" s="63" t="s">
        <v>741</v>
      </c>
      <c r="R71" s="72" t="s">
        <v>732</v>
      </c>
      <c r="S71" s="72" t="s">
        <v>376</v>
      </c>
      <c r="T71" s="72" t="s">
        <v>733</v>
      </c>
      <c r="U71" s="72" t="s">
        <v>742</v>
      </c>
      <c r="V71" s="63" t="s">
        <v>735</v>
      </c>
      <c r="W71" s="65">
        <v>44348</v>
      </c>
      <c r="X71" s="65">
        <v>44378</v>
      </c>
      <c r="Y71" s="66">
        <v>0</v>
      </c>
      <c r="Z71" s="67" t="s">
        <v>365</v>
      </c>
      <c r="AA71" s="325">
        <v>1</v>
      </c>
      <c r="AB71" s="67" t="s">
        <v>736</v>
      </c>
      <c r="AC71" s="66">
        <v>0</v>
      </c>
      <c r="AD71" s="67" t="s">
        <v>365</v>
      </c>
      <c r="AE71" s="66">
        <v>0</v>
      </c>
      <c r="AF71" s="67" t="s">
        <v>365</v>
      </c>
      <c r="AG71" s="68" t="s">
        <v>703</v>
      </c>
      <c r="AH71" s="122"/>
      <c r="AI71" s="227"/>
      <c r="AJ71" s="122"/>
      <c r="AK71" s="349">
        <v>1</v>
      </c>
      <c r="AL71" s="126">
        <f>+AK71/Tabla3[[#This Row],[II Trimestre ]]</f>
        <v>1</v>
      </c>
      <c r="AM71" s="186" t="s">
        <v>743</v>
      </c>
      <c r="AN71" s="88"/>
      <c r="AO71" s="88"/>
      <c r="AP71" s="88"/>
      <c r="AQ71" s="88"/>
      <c r="AR71" s="88"/>
      <c r="AS71" s="88"/>
      <c r="AT71" s="146"/>
      <c r="AU71" s="259">
        <f>+Tabla3[[#This Row],[I Trimestre ]]+Tabla3[[#This Row],[II Trimestre ]]+Tabla3[[#This Row],[III Trimestre ]]+Tabla3[[#This Row],[IV Trimestre ]]</f>
        <v>1</v>
      </c>
      <c r="AV71" s="259">
        <f t="shared" si="7"/>
        <v>1</v>
      </c>
      <c r="AW71" s="173">
        <f t="shared" si="1"/>
        <v>1</v>
      </c>
      <c r="AX71" s="260"/>
    </row>
    <row r="72" spans="2:50" ht="137.25" customHeight="1" x14ac:dyDescent="0.25">
      <c r="B72" s="63" t="s">
        <v>722</v>
      </c>
      <c r="C72" s="70" t="s">
        <v>674</v>
      </c>
      <c r="D72" s="63" t="s">
        <v>675</v>
      </c>
      <c r="E72" s="70" t="s">
        <v>403</v>
      </c>
      <c r="F72" s="63" t="s">
        <v>384</v>
      </c>
      <c r="G72" s="95" t="s">
        <v>723</v>
      </c>
      <c r="H72" s="63" t="s">
        <v>724</v>
      </c>
      <c r="I72" s="63" t="s">
        <v>725</v>
      </c>
      <c r="J72" s="63" t="s">
        <v>726</v>
      </c>
      <c r="K72" s="63" t="s">
        <v>744</v>
      </c>
      <c r="L72" s="63" t="s">
        <v>728</v>
      </c>
      <c r="M72" s="63" t="s">
        <v>365</v>
      </c>
      <c r="N72" s="63" t="s">
        <v>745</v>
      </c>
      <c r="O72" s="70" t="s">
        <v>746</v>
      </c>
      <c r="P72" s="64">
        <v>59</v>
      </c>
      <c r="Q72" s="63" t="s">
        <v>747</v>
      </c>
      <c r="R72" s="72" t="s">
        <v>732</v>
      </c>
      <c r="S72" s="72" t="s">
        <v>376</v>
      </c>
      <c r="T72" s="72" t="s">
        <v>733</v>
      </c>
      <c r="U72" s="72" t="s">
        <v>748</v>
      </c>
      <c r="V72" s="63" t="s">
        <v>735</v>
      </c>
      <c r="W72" s="65">
        <v>44348</v>
      </c>
      <c r="X72" s="65">
        <v>44378</v>
      </c>
      <c r="Y72" s="66">
        <v>0</v>
      </c>
      <c r="Z72" s="67" t="s">
        <v>365</v>
      </c>
      <c r="AA72" s="325">
        <v>1</v>
      </c>
      <c r="AB72" s="67" t="s">
        <v>736</v>
      </c>
      <c r="AC72" s="66">
        <v>0</v>
      </c>
      <c r="AD72" s="67" t="s">
        <v>365</v>
      </c>
      <c r="AE72" s="66">
        <v>0</v>
      </c>
      <c r="AF72" s="67" t="s">
        <v>365</v>
      </c>
      <c r="AG72" s="96" t="s">
        <v>708</v>
      </c>
      <c r="AH72" s="122"/>
      <c r="AI72" s="227"/>
      <c r="AJ72" s="122"/>
      <c r="AK72" s="357">
        <v>1</v>
      </c>
      <c r="AL72" s="126">
        <f>+AK72/Tabla3[[#This Row],[II Trimestre ]]</f>
        <v>1</v>
      </c>
      <c r="AM72" s="274" t="s">
        <v>749</v>
      </c>
      <c r="AN72" s="88"/>
      <c r="AO72" s="88"/>
      <c r="AP72" s="88"/>
      <c r="AQ72" s="88"/>
      <c r="AR72" s="88"/>
      <c r="AS72" s="88"/>
      <c r="AT72" s="146"/>
      <c r="AU72" s="259">
        <f>+Tabla3[[#This Row],[I Trimestre ]]+Tabla3[[#This Row],[II Trimestre ]]+Tabla3[[#This Row],[III Trimestre ]]+Tabla3[[#This Row],[IV Trimestre ]]</f>
        <v>1</v>
      </c>
      <c r="AV72" s="259">
        <f t="shared" si="7"/>
        <v>1</v>
      </c>
      <c r="AW72" s="173">
        <f t="shared" si="1"/>
        <v>1</v>
      </c>
      <c r="AX72" s="260"/>
    </row>
    <row r="73" spans="2:50" ht="123.75" customHeight="1" x14ac:dyDescent="0.25">
      <c r="B73" s="63" t="s">
        <v>722</v>
      </c>
      <c r="C73" s="70" t="s">
        <v>674</v>
      </c>
      <c r="D73" s="63" t="s">
        <v>675</v>
      </c>
      <c r="E73" s="70" t="s">
        <v>403</v>
      </c>
      <c r="F73" s="63" t="s">
        <v>384</v>
      </c>
      <c r="G73" s="95" t="s">
        <v>723</v>
      </c>
      <c r="H73" s="63" t="s">
        <v>724</v>
      </c>
      <c r="I73" s="63" t="s">
        <v>725</v>
      </c>
      <c r="J73" s="63" t="s">
        <v>726</v>
      </c>
      <c r="K73" s="63" t="s">
        <v>744</v>
      </c>
      <c r="L73" s="63" t="s">
        <v>728</v>
      </c>
      <c r="M73" s="63" t="s">
        <v>365</v>
      </c>
      <c r="N73" s="63" t="s">
        <v>750</v>
      </c>
      <c r="O73" s="70" t="s">
        <v>751</v>
      </c>
      <c r="P73" s="64">
        <v>60</v>
      </c>
      <c r="Q73" s="63" t="s">
        <v>752</v>
      </c>
      <c r="R73" s="72" t="s">
        <v>753</v>
      </c>
      <c r="S73" s="72" t="s">
        <v>376</v>
      </c>
      <c r="T73" s="72" t="s">
        <v>733</v>
      </c>
      <c r="U73" s="72" t="s">
        <v>748</v>
      </c>
      <c r="V73" s="63" t="s">
        <v>735</v>
      </c>
      <c r="W73" s="65">
        <v>44348</v>
      </c>
      <c r="X73" s="65">
        <v>44378</v>
      </c>
      <c r="Y73" s="66">
        <v>0</v>
      </c>
      <c r="Z73" s="67" t="s">
        <v>365</v>
      </c>
      <c r="AA73" s="325">
        <v>1</v>
      </c>
      <c r="AB73" s="67" t="s">
        <v>736</v>
      </c>
      <c r="AC73" s="66">
        <v>0</v>
      </c>
      <c r="AD73" s="67" t="s">
        <v>365</v>
      </c>
      <c r="AE73" s="66">
        <v>0</v>
      </c>
      <c r="AF73" s="67" t="s">
        <v>365</v>
      </c>
      <c r="AG73" s="96" t="s">
        <v>708</v>
      </c>
      <c r="AH73" s="122"/>
      <c r="AI73" s="227"/>
      <c r="AJ73" s="122"/>
      <c r="AK73" s="357">
        <v>1</v>
      </c>
      <c r="AL73" s="126">
        <f>+AK73/Tabla3[[#This Row],[II Trimestre ]]</f>
        <v>1</v>
      </c>
      <c r="AM73" s="274" t="s">
        <v>754</v>
      </c>
      <c r="AN73" s="88"/>
      <c r="AO73" s="88"/>
      <c r="AP73" s="88"/>
      <c r="AQ73" s="88"/>
      <c r="AR73" s="88"/>
      <c r="AS73" s="88"/>
      <c r="AT73" s="146"/>
      <c r="AU73" s="259">
        <f>+Tabla3[[#This Row],[I Trimestre ]]+Tabla3[[#This Row],[II Trimestre ]]+Tabla3[[#This Row],[III Trimestre ]]+Tabla3[[#This Row],[IV Trimestre ]]</f>
        <v>1</v>
      </c>
      <c r="AV73" s="259">
        <f t="shared" si="7"/>
        <v>1</v>
      </c>
      <c r="AW73" s="173">
        <f t="shared" si="1"/>
        <v>1</v>
      </c>
      <c r="AX73" s="260"/>
    </row>
    <row r="74" spans="2:50" ht="408" x14ac:dyDescent="0.25">
      <c r="B74" s="63" t="s">
        <v>673</v>
      </c>
      <c r="C74" s="70" t="s">
        <v>674</v>
      </c>
      <c r="D74" s="63" t="s">
        <v>675</v>
      </c>
      <c r="E74" s="70" t="s">
        <v>403</v>
      </c>
      <c r="F74" s="63" t="s">
        <v>384</v>
      </c>
      <c r="G74" s="63" t="s">
        <v>677</v>
      </c>
      <c r="H74" s="63" t="s">
        <v>678</v>
      </c>
      <c r="I74" s="63" t="s">
        <v>17</v>
      </c>
      <c r="J74" s="63" t="s">
        <v>679</v>
      </c>
      <c r="K74" s="63" t="s">
        <v>695</v>
      </c>
      <c r="L74" s="63" t="s">
        <v>681</v>
      </c>
      <c r="M74" s="63" t="s">
        <v>365</v>
      </c>
      <c r="N74" s="63" t="s">
        <v>682</v>
      </c>
      <c r="O74" s="70" t="s">
        <v>755</v>
      </c>
      <c r="P74" s="64">
        <v>61</v>
      </c>
      <c r="Q74" s="63" t="s">
        <v>716</v>
      </c>
      <c r="R74" s="63" t="s">
        <v>756</v>
      </c>
      <c r="S74" s="63" t="s">
        <v>376</v>
      </c>
      <c r="T74" s="63" t="s">
        <v>757</v>
      </c>
      <c r="U74" s="63" t="s">
        <v>758</v>
      </c>
      <c r="V74" s="63" t="s">
        <v>720</v>
      </c>
      <c r="W74" s="65">
        <v>44470</v>
      </c>
      <c r="X74" s="65">
        <v>44560</v>
      </c>
      <c r="Y74" s="66">
        <v>0</v>
      </c>
      <c r="Z74" s="67" t="s">
        <v>365</v>
      </c>
      <c r="AA74" s="66">
        <v>0</v>
      </c>
      <c r="AB74" s="67" t="s">
        <v>365</v>
      </c>
      <c r="AC74" s="66">
        <v>0</v>
      </c>
      <c r="AD74" s="67" t="s">
        <v>365</v>
      </c>
      <c r="AE74" s="66">
        <v>1</v>
      </c>
      <c r="AF74" s="67" t="s">
        <v>759</v>
      </c>
      <c r="AG74" s="68" t="s">
        <v>217</v>
      </c>
      <c r="AH74" s="122"/>
      <c r="AI74" s="227"/>
      <c r="AJ74" s="122"/>
      <c r="AK74" s="88"/>
      <c r="AL74" s="126">
        <v>0</v>
      </c>
      <c r="AM74" s="88"/>
      <c r="AN74" s="88"/>
      <c r="AO74" s="88"/>
      <c r="AP74" s="88"/>
      <c r="AQ74" s="88"/>
      <c r="AR74" s="88"/>
      <c r="AS74" s="88"/>
      <c r="AT74" s="146"/>
      <c r="AU74" s="259">
        <f>+Tabla3[[#This Row],[I Trimestre ]]+Tabla3[[#This Row],[II Trimestre ]]+Tabla3[[#This Row],[III Trimestre ]]+Tabla3[[#This Row],[IV Trimestre ]]</f>
        <v>1</v>
      </c>
      <c r="AV74" s="259">
        <f t="shared" si="7"/>
        <v>0</v>
      </c>
      <c r="AW74" s="173">
        <f t="shared" si="1"/>
        <v>0</v>
      </c>
      <c r="AX74" s="260"/>
    </row>
    <row r="75" spans="2:50" ht="408" x14ac:dyDescent="0.25">
      <c r="B75" s="63" t="s">
        <v>673</v>
      </c>
      <c r="C75" s="70" t="s">
        <v>674</v>
      </c>
      <c r="D75" s="63" t="s">
        <v>675</v>
      </c>
      <c r="E75" s="70" t="s">
        <v>403</v>
      </c>
      <c r="F75" s="63" t="s">
        <v>701</v>
      </c>
      <c r="G75" s="63" t="s">
        <v>677</v>
      </c>
      <c r="H75" s="63" t="s">
        <v>678</v>
      </c>
      <c r="I75" s="63" t="s">
        <v>17</v>
      </c>
      <c r="J75" s="63" t="s">
        <v>679</v>
      </c>
      <c r="K75" s="63" t="s">
        <v>695</v>
      </c>
      <c r="L75" s="63" t="s">
        <v>681</v>
      </c>
      <c r="M75" s="63" t="s">
        <v>365</v>
      </c>
      <c r="N75" s="63" t="s">
        <v>682</v>
      </c>
      <c r="O75" s="70" t="s">
        <v>683</v>
      </c>
      <c r="P75" s="64">
        <v>62</v>
      </c>
      <c r="Q75" s="63" t="s">
        <v>716</v>
      </c>
      <c r="R75" s="63" t="s">
        <v>760</v>
      </c>
      <c r="S75" s="63" t="s">
        <v>376</v>
      </c>
      <c r="T75" s="63" t="s">
        <v>761</v>
      </c>
      <c r="U75" s="63" t="s">
        <v>762</v>
      </c>
      <c r="V75" s="63" t="s">
        <v>720</v>
      </c>
      <c r="W75" s="65">
        <v>44470</v>
      </c>
      <c r="X75" s="65">
        <v>44560</v>
      </c>
      <c r="Y75" s="66">
        <v>0</v>
      </c>
      <c r="Z75" s="67" t="s">
        <v>365</v>
      </c>
      <c r="AA75" s="66">
        <v>0</v>
      </c>
      <c r="AB75" s="67" t="s">
        <v>365</v>
      </c>
      <c r="AC75" s="66">
        <v>0</v>
      </c>
      <c r="AD75" s="67" t="s">
        <v>365</v>
      </c>
      <c r="AE75" s="66">
        <v>1</v>
      </c>
      <c r="AF75" s="67" t="s">
        <v>763</v>
      </c>
      <c r="AG75" s="68" t="s">
        <v>220</v>
      </c>
      <c r="AH75" s="122"/>
      <c r="AI75" s="227"/>
      <c r="AJ75" s="122"/>
      <c r="AK75" s="88"/>
      <c r="AL75" s="126">
        <v>0</v>
      </c>
      <c r="AM75" s="88"/>
      <c r="AN75" s="88"/>
      <c r="AO75" s="88"/>
      <c r="AP75" s="88"/>
      <c r="AQ75" s="88"/>
      <c r="AR75" s="88"/>
      <c r="AS75" s="88"/>
      <c r="AT75" s="146"/>
      <c r="AU75" s="259">
        <f>+Tabla3[[#This Row],[I Trimestre ]]+Tabla3[[#This Row],[II Trimestre ]]+Tabla3[[#This Row],[III Trimestre ]]+Tabla3[[#This Row],[IV Trimestre ]]</f>
        <v>1</v>
      </c>
      <c r="AV75" s="259">
        <f t="shared" si="7"/>
        <v>0</v>
      </c>
      <c r="AW75" s="173">
        <f t="shared" si="1"/>
        <v>0</v>
      </c>
      <c r="AX75" s="260"/>
    </row>
    <row r="76" spans="2:50" ht="408" x14ac:dyDescent="0.25">
      <c r="B76" s="63" t="s">
        <v>673</v>
      </c>
      <c r="C76" s="70" t="s">
        <v>674</v>
      </c>
      <c r="D76" s="63" t="s">
        <v>675</v>
      </c>
      <c r="E76" s="70" t="s">
        <v>694</v>
      </c>
      <c r="F76" s="63" t="s">
        <v>384</v>
      </c>
      <c r="G76" s="63" t="s">
        <v>677</v>
      </c>
      <c r="H76" s="63" t="s">
        <v>678</v>
      </c>
      <c r="I76" s="63" t="s">
        <v>17</v>
      </c>
      <c r="J76" s="63" t="s">
        <v>679</v>
      </c>
      <c r="K76" s="63" t="s">
        <v>695</v>
      </c>
      <c r="L76" s="63" t="s">
        <v>681</v>
      </c>
      <c r="M76" s="63" t="s">
        <v>365</v>
      </c>
      <c r="N76" s="63" t="s">
        <v>682</v>
      </c>
      <c r="O76" s="70" t="s">
        <v>683</v>
      </c>
      <c r="P76" s="64">
        <v>63</v>
      </c>
      <c r="Q76" s="63" t="s">
        <v>716</v>
      </c>
      <c r="R76" s="63" t="s">
        <v>764</v>
      </c>
      <c r="S76" s="63" t="s">
        <v>376</v>
      </c>
      <c r="T76" s="63" t="s">
        <v>765</v>
      </c>
      <c r="U76" s="63" t="s">
        <v>766</v>
      </c>
      <c r="V76" s="63" t="s">
        <v>720</v>
      </c>
      <c r="W76" s="65">
        <v>44470</v>
      </c>
      <c r="X76" s="65">
        <v>44560</v>
      </c>
      <c r="Y76" s="66">
        <v>0</v>
      </c>
      <c r="Z76" s="67" t="s">
        <v>365</v>
      </c>
      <c r="AA76" s="66">
        <v>0</v>
      </c>
      <c r="AB76" s="67" t="s">
        <v>365</v>
      </c>
      <c r="AC76" s="66">
        <v>0</v>
      </c>
      <c r="AD76" s="67" t="s">
        <v>365</v>
      </c>
      <c r="AE76" s="66">
        <v>1</v>
      </c>
      <c r="AF76" s="67" t="s">
        <v>767</v>
      </c>
      <c r="AG76" s="68" t="s">
        <v>698</v>
      </c>
      <c r="AH76" s="122"/>
      <c r="AI76" s="227"/>
      <c r="AJ76" s="122"/>
      <c r="AK76" s="88"/>
      <c r="AL76" s="126">
        <v>0</v>
      </c>
      <c r="AM76" s="88"/>
      <c r="AN76" s="88"/>
      <c r="AO76" s="88"/>
      <c r="AP76" s="88"/>
      <c r="AQ76" s="88"/>
      <c r="AR76" s="88"/>
      <c r="AS76" s="88"/>
      <c r="AT76" s="146"/>
      <c r="AU76" s="259">
        <f>+Tabla3[[#This Row],[I Trimestre ]]+Tabla3[[#This Row],[II Trimestre ]]+Tabla3[[#This Row],[III Trimestre ]]+Tabla3[[#This Row],[IV Trimestre ]]</f>
        <v>1</v>
      </c>
      <c r="AV76" s="259">
        <f t="shared" si="7"/>
        <v>0</v>
      </c>
      <c r="AW76" s="173">
        <f t="shared" si="1"/>
        <v>0</v>
      </c>
      <c r="AX76" s="260"/>
    </row>
    <row r="77" spans="2:50" ht="408" x14ac:dyDescent="0.25">
      <c r="B77" s="63" t="s">
        <v>673</v>
      </c>
      <c r="C77" s="70" t="s">
        <v>674</v>
      </c>
      <c r="D77" s="63" t="s">
        <v>675</v>
      </c>
      <c r="E77" s="70" t="s">
        <v>403</v>
      </c>
      <c r="F77" s="63" t="s">
        <v>701</v>
      </c>
      <c r="G77" s="63" t="s">
        <v>677</v>
      </c>
      <c r="H77" s="63" t="s">
        <v>678</v>
      </c>
      <c r="I77" s="63" t="s">
        <v>17</v>
      </c>
      <c r="J77" s="63" t="s">
        <v>679</v>
      </c>
      <c r="K77" s="63" t="s">
        <v>695</v>
      </c>
      <c r="L77" s="63" t="s">
        <v>681</v>
      </c>
      <c r="M77" s="63" t="s">
        <v>365</v>
      </c>
      <c r="N77" s="63" t="s">
        <v>682</v>
      </c>
      <c r="O77" s="70" t="s">
        <v>683</v>
      </c>
      <c r="P77" s="64">
        <v>64</v>
      </c>
      <c r="Q77" s="63" t="s">
        <v>716</v>
      </c>
      <c r="R77" s="63" t="s">
        <v>760</v>
      </c>
      <c r="S77" s="63" t="s">
        <v>376</v>
      </c>
      <c r="T77" s="63" t="s">
        <v>768</v>
      </c>
      <c r="U77" s="63" t="s">
        <v>769</v>
      </c>
      <c r="V77" s="63" t="s">
        <v>720</v>
      </c>
      <c r="W77" s="92">
        <v>44470</v>
      </c>
      <c r="X77" s="92">
        <v>44560</v>
      </c>
      <c r="Y77" s="66">
        <v>0</v>
      </c>
      <c r="Z77" s="67" t="s">
        <v>365</v>
      </c>
      <c r="AA77" s="66">
        <v>0</v>
      </c>
      <c r="AB77" s="67" t="s">
        <v>365</v>
      </c>
      <c r="AC77" s="66">
        <v>0</v>
      </c>
      <c r="AD77" s="67" t="s">
        <v>365</v>
      </c>
      <c r="AE77" s="66">
        <v>1</v>
      </c>
      <c r="AF77" s="63" t="s">
        <v>770</v>
      </c>
      <c r="AG77" s="68" t="s">
        <v>703</v>
      </c>
      <c r="AH77" s="122"/>
      <c r="AI77" s="122"/>
      <c r="AJ77" s="122"/>
      <c r="AK77" s="88"/>
      <c r="AL77" s="126">
        <v>0</v>
      </c>
      <c r="AM77" s="88"/>
      <c r="AN77" s="88"/>
      <c r="AO77" s="88"/>
      <c r="AP77" s="88"/>
      <c r="AQ77" s="88"/>
      <c r="AR77" s="88"/>
      <c r="AS77" s="88"/>
      <c r="AT77" s="139"/>
      <c r="AU77" s="259">
        <f>+Tabla3[[#This Row],[I Trimestre ]]+Tabla3[[#This Row],[II Trimestre ]]+Tabla3[[#This Row],[III Trimestre ]]+Tabla3[[#This Row],[IV Trimestre ]]</f>
        <v>1</v>
      </c>
      <c r="AV77" s="259">
        <f t="shared" si="7"/>
        <v>0</v>
      </c>
      <c r="AW77" s="173">
        <f t="shared" si="1"/>
        <v>0</v>
      </c>
      <c r="AX77" s="263"/>
    </row>
    <row r="78" spans="2:50" ht="408" x14ac:dyDescent="0.25">
      <c r="B78" s="63" t="s">
        <v>673</v>
      </c>
      <c r="C78" s="70" t="s">
        <v>674</v>
      </c>
      <c r="D78" s="63" t="s">
        <v>675</v>
      </c>
      <c r="E78" s="70" t="s">
        <v>403</v>
      </c>
      <c r="F78" s="63" t="s">
        <v>384</v>
      </c>
      <c r="G78" s="63" t="s">
        <v>677</v>
      </c>
      <c r="H78" s="63" t="s">
        <v>678</v>
      </c>
      <c r="I78" s="63" t="s">
        <v>17</v>
      </c>
      <c r="J78" s="63" t="s">
        <v>679</v>
      </c>
      <c r="K78" s="63" t="s">
        <v>695</v>
      </c>
      <c r="L78" s="63" t="s">
        <v>681</v>
      </c>
      <c r="M78" s="63" t="s">
        <v>365</v>
      </c>
      <c r="N78" s="63" t="s">
        <v>682</v>
      </c>
      <c r="O78" s="70" t="s">
        <v>683</v>
      </c>
      <c r="P78" s="64">
        <v>65</v>
      </c>
      <c r="Q78" s="63" t="s">
        <v>716</v>
      </c>
      <c r="R78" s="63" t="s">
        <v>760</v>
      </c>
      <c r="S78" s="63" t="s">
        <v>376</v>
      </c>
      <c r="T78" s="63" t="s">
        <v>771</v>
      </c>
      <c r="U78" s="63" t="s">
        <v>772</v>
      </c>
      <c r="V78" s="63" t="s">
        <v>720</v>
      </c>
      <c r="W78" s="92">
        <v>44470</v>
      </c>
      <c r="X78" s="92">
        <v>44560</v>
      </c>
      <c r="Y78" s="66">
        <v>0</v>
      </c>
      <c r="Z78" s="67" t="s">
        <v>365</v>
      </c>
      <c r="AA78" s="66">
        <v>0</v>
      </c>
      <c r="AB78" s="67" t="s">
        <v>365</v>
      </c>
      <c r="AC78" s="66">
        <v>0</v>
      </c>
      <c r="AD78" s="67" t="s">
        <v>365</v>
      </c>
      <c r="AE78" s="66">
        <v>1</v>
      </c>
      <c r="AF78" s="94" t="s">
        <v>773</v>
      </c>
      <c r="AG78" s="96" t="s">
        <v>713</v>
      </c>
      <c r="AH78" s="122"/>
      <c r="AI78" s="122"/>
      <c r="AJ78" s="122"/>
      <c r="AK78" s="88"/>
      <c r="AL78" s="126">
        <v>0</v>
      </c>
      <c r="AM78" s="88"/>
      <c r="AN78" s="88"/>
      <c r="AO78" s="88"/>
      <c r="AP78" s="88"/>
      <c r="AQ78" s="88"/>
      <c r="AR78" s="88"/>
      <c r="AS78" s="88"/>
      <c r="AT78" s="142"/>
      <c r="AU78" s="259">
        <f>+Tabla3[[#This Row],[I Trimestre ]]+Tabla3[[#This Row],[II Trimestre ]]+Tabla3[[#This Row],[III Trimestre ]]+Tabla3[[#This Row],[IV Trimestre ]]</f>
        <v>1</v>
      </c>
      <c r="AV78" s="259">
        <f t="shared" si="7"/>
        <v>0</v>
      </c>
      <c r="AW78" s="173">
        <f t="shared" si="1"/>
        <v>0</v>
      </c>
      <c r="AX78" s="264"/>
    </row>
    <row r="79" spans="2:50" ht="105" customHeight="1" x14ac:dyDescent="0.25">
      <c r="B79" s="63" t="s">
        <v>673</v>
      </c>
      <c r="C79" s="70" t="s">
        <v>674</v>
      </c>
      <c r="D79" s="63" t="s">
        <v>675</v>
      </c>
      <c r="E79" s="70" t="s">
        <v>403</v>
      </c>
      <c r="F79" s="63" t="s">
        <v>384</v>
      </c>
      <c r="G79" s="63" t="s">
        <v>677</v>
      </c>
      <c r="H79" s="63" t="s">
        <v>678</v>
      </c>
      <c r="I79" s="63" t="s">
        <v>17</v>
      </c>
      <c r="J79" s="63" t="s">
        <v>679</v>
      </c>
      <c r="K79" s="63" t="s">
        <v>695</v>
      </c>
      <c r="L79" s="63" t="s">
        <v>681</v>
      </c>
      <c r="M79" s="63" t="s">
        <v>365</v>
      </c>
      <c r="N79" s="63" t="s">
        <v>682</v>
      </c>
      <c r="O79" s="70" t="s">
        <v>683</v>
      </c>
      <c r="P79" s="64">
        <v>66</v>
      </c>
      <c r="Q79" s="63" t="s">
        <v>716</v>
      </c>
      <c r="R79" s="63" t="s">
        <v>760</v>
      </c>
      <c r="S79" s="63" t="s">
        <v>376</v>
      </c>
      <c r="T79" s="63" t="s">
        <v>765</v>
      </c>
      <c r="U79" s="63" t="s">
        <v>774</v>
      </c>
      <c r="V79" s="63" t="s">
        <v>720</v>
      </c>
      <c r="W79" s="65">
        <v>44470</v>
      </c>
      <c r="X79" s="65">
        <v>44560</v>
      </c>
      <c r="Y79" s="66">
        <v>0</v>
      </c>
      <c r="Z79" s="67" t="s">
        <v>365</v>
      </c>
      <c r="AA79" s="66">
        <v>0</v>
      </c>
      <c r="AB79" s="67" t="s">
        <v>365</v>
      </c>
      <c r="AC79" s="66">
        <v>0</v>
      </c>
      <c r="AD79" s="67" t="s">
        <v>365</v>
      </c>
      <c r="AE79" s="66">
        <v>1</v>
      </c>
      <c r="AF79" s="67" t="s">
        <v>775</v>
      </c>
      <c r="AG79" s="96" t="s">
        <v>708</v>
      </c>
      <c r="AH79" s="122"/>
      <c r="AI79" s="227"/>
      <c r="AJ79" s="122"/>
      <c r="AK79" s="88"/>
      <c r="AL79" s="126">
        <v>0</v>
      </c>
      <c r="AM79" s="88"/>
      <c r="AN79" s="88"/>
      <c r="AO79" s="88"/>
      <c r="AP79" s="88"/>
      <c r="AQ79" s="88"/>
      <c r="AR79" s="88"/>
      <c r="AS79" s="88"/>
      <c r="AT79" s="146"/>
      <c r="AU79" s="259">
        <f>+Tabla3[[#This Row],[I Trimestre ]]+Tabla3[[#This Row],[II Trimestre ]]+Tabla3[[#This Row],[III Trimestre ]]+Tabla3[[#This Row],[IV Trimestre ]]</f>
        <v>1</v>
      </c>
      <c r="AV79" s="259">
        <f t="shared" si="7"/>
        <v>0</v>
      </c>
      <c r="AW79" s="173">
        <f t="shared" si="1"/>
        <v>0</v>
      </c>
      <c r="AX79" s="260"/>
    </row>
    <row r="80" spans="2:50" ht="165.75" x14ac:dyDescent="0.25">
      <c r="B80" s="63" t="s">
        <v>776</v>
      </c>
      <c r="C80" s="70" t="s">
        <v>419</v>
      </c>
      <c r="D80" s="63" t="s">
        <v>420</v>
      </c>
      <c r="E80" s="70" t="s">
        <v>403</v>
      </c>
      <c r="F80" s="63" t="s">
        <v>384</v>
      </c>
      <c r="G80" s="63" t="s">
        <v>365</v>
      </c>
      <c r="H80" s="63" t="s">
        <v>777</v>
      </c>
      <c r="I80" s="63" t="s">
        <v>17</v>
      </c>
      <c r="J80" s="63" t="s">
        <v>778</v>
      </c>
      <c r="K80" s="63" t="s">
        <v>695</v>
      </c>
      <c r="L80" s="63" t="s">
        <v>681</v>
      </c>
      <c r="M80" s="63" t="s">
        <v>365</v>
      </c>
      <c r="N80" s="63" t="s">
        <v>779</v>
      </c>
      <c r="O80" s="70" t="s">
        <v>780</v>
      </c>
      <c r="P80" s="64">
        <v>67</v>
      </c>
      <c r="Q80" s="63" t="s">
        <v>781</v>
      </c>
      <c r="R80" s="63" t="s">
        <v>782</v>
      </c>
      <c r="S80" s="63" t="s">
        <v>376</v>
      </c>
      <c r="T80" s="63" t="s">
        <v>783</v>
      </c>
      <c r="U80" s="63" t="s">
        <v>784</v>
      </c>
      <c r="V80" s="63" t="s">
        <v>785</v>
      </c>
      <c r="W80" s="92">
        <v>44301</v>
      </c>
      <c r="X80" s="92">
        <v>44561</v>
      </c>
      <c r="Y80" s="66">
        <v>0</v>
      </c>
      <c r="Z80" s="63" t="s">
        <v>365</v>
      </c>
      <c r="AA80" s="325">
        <v>2</v>
      </c>
      <c r="AB80" s="63" t="s">
        <v>786</v>
      </c>
      <c r="AC80" s="66">
        <v>1</v>
      </c>
      <c r="AD80" s="63" t="s">
        <v>787</v>
      </c>
      <c r="AE80" s="66">
        <v>1</v>
      </c>
      <c r="AF80" s="63" t="s">
        <v>788</v>
      </c>
      <c r="AG80" s="68" t="s">
        <v>217</v>
      </c>
      <c r="AH80" s="122"/>
      <c r="AI80" s="122"/>
      <c r="AJ80" s="122"/>
      <c r="AK80" s="349">
        <v>2</v>
      </c>
      <c r="AL80" s="126">
        <f>+AK80/Tabla3[[#This Row],[II Trimestre ]]</f>
        <v>1</v>
      </c>
      <c r="AM80" s="88" t="s">
        <v>789</v>
      </c>
      <c r="AN80" s="88"/>
      <c r="AO80" s="88"/>
      <c r="AP80" s="88"/>
      <c r="AQ80" s="88"/>
      <c r="AR80" s="88"/>
      <c r="AS80" s="88"/>
      <c r="AT80" s="139"/>
      <c r="AU80" s="259">
        <f>+Tabla3[[#This Row],[I Trimestre ]]+Tabla3[[#This Row],[II Trimestre ]]+Tabla3[[#This Row],[III Trimestre ]]+Tabla3[[#This Row],[IV Trimestre ]]</f>
        <v>4</v>
      </c>
      <c r="AV80" s="259">
        <f>+AH80+AK80+AN80+AQ80</f>
        <v>2</v>
      </c>
      <c r="AW80" s="173">
        <f t="shared" ref="AW80:AW84" si="8">+(AV80/AU80)</f>
        <v>0.5</v>
      </c>
      <c r="AX80" s="259"/>
    </row>
    <row r="81" spans="1:50" ht="263.25" customHeight="1" x14ac:dyDescent="0.25">
      <c r="B81" s="63" t="s">
        <v>790</v>
      </c>
      <c r="C81" s="70" t="s">
        <v>674</v>
      </c>
      <c r="D81" s="63" t="s">
        <v>675</v>
      </c>
      <c r="E81" s="70" t="s">
        <v>403</v>
      </c>
      <c r="F81" s="63" t="s">
        <v>384</v>
      </c>
      <c r="G81" s="63" t="s">
        <v>365</v>
      </c>
      <c r="H81" s="63" t="s">
        <v>36</v>
      </c>
      <c r="I81" s="63" t="s">
        <v>17</v>
      </c>
      <c r="J81" s="63" t="s">
        <v>778</v>
      </c>
      <c r="K81" s="63" t="s">
        <v>695</v>
      </c>
      <c r="L81" s="63" t="s">
        <v>681</v>
      </c>
      <c r="M81" s="63" t="s">
        <v>365</v>
      </c>
      <c r="N81" s="63" t="s">
        <v>791</v>
      </c>
      <c r="O81" s="70" t="s">
        <v>792</v>
      </c>
      <c r="P81" s="64">
        <v>68</v>
      </c>
      <c r="Q81" s="122" t="s">
        <v>793</v>
      </c>
      <c r="R81" s="122" t="s">
        <v>794</v>
      </c>
      <c r="S81" s="122" t="s">
        <v>376</v>
      </c>
      <c r="T81" s="122" t="s">
        <v>795</v>
      </c>
      <c r="U81" s="122" t="s">
        <v>796</v>
      </c>
      <c r="V81" s="122" t="s">
        <v>797</v>
      </c>
      <c r="W81" s="239">
        <v>44256</v>
      </c>
      <c r="X81" s="239">
        <v>44561</v>
      </c>
      <c r="Y81" s="66">
        <v>4</v>
      </c>
      <c r="Z81" s="122" t="s">
        <v>798</v>
      </c>
      <c r="AA81" s="325">
        <v>4</v>
      </c>
      <c r="AB81" s="240" t="s">
        <v>798</v>
      </c>
      <c r="AC81" s="66">
        <v>4</v>
      </c>
      <c r="AD81" s="240" t="s">
        <v>799</v>
      </c>
      <c r="AE81" s="66">
        <v>4</v>
      </c>
      <c r="AF81" s="240" t="s">
        <v>799</v>
      </c>
      <c r="AG81" s="68" t="s">
        <v>217</v>
      </c>
      <c r="AH81" s="122">
        <v>4</v>
      </c>
      <c r="AI81" s="126">
        <f t="shared" ref="AI81:AI84" si="9">+AH81/Y81</f>
        <v>1</v>
      </c>
      <c r="AJ81" s="122" t="s">
        <v>800</v>
      </c>
      <c r="AK81" s="357">
        <v>4</v>
      </c>
      <c r="AL81" s="126">
        <f>+AK81/Tabla3[[#This Row],[II Trimestre ]]</f>
        <v>1</v>
      </c>
      <c r="AM81" s="88" t="s">
        <v>801</v>
      </c>
      <c r="AN81" s="88"/>
      <c r="AO81" s="88"/>
      <c r="AP81" s="88"/>
      <c r="AQ81" s="88"/>
      <c r="AR81" s="88"/>
      <c r="AS81" s="88"/>
      <c r="AT81" s="142"/>
      <c r="AU81" s="259">
        <f>+Tabla3[[#This Row],[I Trimestre ]]+Tabla3[[#This Row],[II Trimestre ]]+Tabla3[[#This Row],[III Trimestre ]]+Tabla3[[#This Row],[IV Trimestre ]]</f>
        <v>16</v>
      </c>
      <c r="AV81" s="259">
        <f t="shared" si="7"/>
        <v>8</v>
      </c>
      <c r="AW81" s="173">
        <f t="shared" si="8"/>
        <v>0.5</v>
      </c>
      <c r="AX81" s="264"/>
    </row>
    <row r="82" spans="1:50" ht="408" x14ac:dyDescent="0.25">
      <c r="B82" s="63" t="s">
        <v>802</v>
      </c>
      <c r="C82" s="70" t="s">
        <v>366</v>
      </c>
      <c r="D82" s="63" t="s">
        <v>367</v>
      </c>
      <c r="E82" s="70" t="s">
        <v>646</v>
      </c>
      <c r="F82" s="63" t="s">
        <v>647</v>
      </c>
      <c r="G82" s="63" t="s">
        <v>803</v>
      </c>
      <c r="H82" s="63" t="s">
        <v>804</v>
      </c>
      <c r="I82" s="63" t="s">
        <v>805</v>
      </c>
      <c r="J82" s="63" t="s">
        <v>778</v>
      </c>
      <c r="K82" s="63" t="s">
        <v>695</v>
      </c>
      <c r="L82" s="63" t="s">
        <v>806</v>
      </c>
      <c r="M82" s="63" t="s">
        <v>807</v>
      </c>
      <c r="N82" s="63" t="s">
        <v>682</v>
      </c>
      <c r="O82" s="70" t="s">
        <v>808</v>
      </c>
      <c r="P82" s="64">
        <v>69</v>
      </c>
      <c r="Q82" s="63" t="s">
        <v>809</v>
      </c>
      <c r="R82" s="63" t="s">
        <v>810</v>
      </c>
      <c r="S82" s="63" t="s">
        <v>376</v>
      </c>
      <c r="T82" s="63" t="s">
        <v>811</v>
      </c>
      <c r="U82" s="63" t="s">
        <v>812</v>
      </c>
      <c r="V82" s="65" t="s">
        <v>813</v>
      </c>
      <c r="W82" s="65">
        <v>44256</v>
      </c>
      <c r="X82" s="65">
        <v>44531</v>
      </c>
      <c r="Y82" s="66">
        <v>1</v>
      </c>
      <c r="Z82" s="67" t="s">
        <v>814</v>
      </c>
      <c r="AA82" s="325">
        <v>1</v>
      </c>
      <c r="AB82" s="67" t="s">
        <v>814</v>
      </c>
      <c r="AC82" s="66">
        <v>1</v>
      </c>
      <c r="AD82" s="67" t="s">
        <v>814</v>
      </c>
      <c r="AE82" s="66">
        <v>1</v>
      </c>
      <c r="AF82" s="67" t="s">
        <v>814</v>
      </c>
      <c r="AG82" s="70" t="s">
        <v>217</v>
      </c>
      <c r="AH82" s="66">
        <v>1</v>
      </c>
      <c r="AI82" s="126">
        <f t="shared" si="9"/>
        <v>1</v>
      </c>
      <c r="AJ82" s="122" t="s">
        <v>815</v>
      </c>
      <c r="AK82" s="358">
        <v>1</v>
      </c>
      <c r="AL82" s="126">
        <f>+AK82/Tabla3[[#This Row],[II Trimestre ]]</f>
        <v>1</v>
      </c>
      <c r="AM82" s="88" t="s">
        <v>816</v>
      </c>
      <c r="AN82" s="88"/>
      <c r="AO82" s="88"/>
      <c r="AP82" s="88"/>
      <c r="AQ82" s="88"/>
      <c r="AR82" s="88"/>
      <c r="AS82" s="185"/>
      <c r="AT82" s="186"/>
      <c r="AU82" s="259">
        <f>+Tabla3[[#This Row],[I Trimestre ]]+Tabla3[[#This Row],[II Trimestre ]]+Tabla3[[#This Row],[III Trimestre ]]+Tabla3[[#This Row],[IV Trimestre ]]</f>
        <v>4</v>
      </c>
      <c r="AV82" s="259">
        <f t="shared" si="7"/>
        <v>2</v>
      </c>
      <c r="AW82" s="173">
        <f t="shared" si="8"/>
        <v>0.5</v>
      </c>
      <c r="AX82" s="264"/>
    </row>
    <row r="83" spans="1:50" ht="214.5" customHeight="1" x14ac:dyDescent="0.25">
      <c r="B83" s="63">
        <v>14</v>
      </c>
      <c r="C83" s="70" t="s">
        <v>366</v>
      </c>
      <c r="D83" s="63" t="s">
        <v>367</v>
      </c>
      <c r="E83" s="70" t="s">
        <v>646</v>
      </c>
      <c r="F83" s="63" t="s">
        <v>647</v>
      </c>
      <c r="G83" s="63" t="s">
        <v>817</v>
      </c>
      <c r="H83" s="63" t="s">
        <v>818</v>
      </c>
      <c r="I83" s="63" t="s">
        <v>593</v>
      </c>
      <c r="J83" s="63" t="s">
        <v>388</v>
      </c>
      <c r="K83" s="63" t="s">
        <v>744</v>
      </c>
      <c r="L83" s="63" t="s">
        <v>365</v>
      </c>
      <c r="M83" s="63" t="s">
        <v>365</v>
      </c>
      <c r="N83" s="63" t="s">
        <v>365</v>
      </c>
      <c r="O83" s="70" t="s">
        <v>819</v>
      </c>
      <c r="P83" s="64">
        <v>70</v>
      </c>
      <c r="Q83" s="63" t="s">
        <v>820</v>
      </c>
      <c r="R83" s="63" t="s">
        <v>821</v>
      </c>
      <c r="S83" s="63" t="s">
        <v>376</v>
      </c>
      <c r="T83" s="63" t="s">
        <v>822</v>
      </c>
      <c r="U83" s="63" t="s">
        <v>823</v>
      </c>
      <c r="V83" s="92" t="s">
        <v>824</v>
      </c>
      <c r="W83" s="92">
        <v>44228</v>
      </c>
      <c r="X83" s="92">
        <v>44561</v>
      </c>
      <c r="Y83" s="93">
        <v>0.25</v>
      </c>
      <c r="Z83" s="93" t="s">
        <v>825</v>
      </c>
      <c r="AA83" s="326">
        <v>0.25</v>
      </c>
      <c r="AB83" s="93" t="s">
        <v>825</v>
      </c>
      <c r="AC83" s="93">
        <v>0.25</v>
      </c>
      <c r="AD83" s="93" t="s">
        <v>825</v>
      </c>
      <c r="AE83" s="93">
        <v>0.25</v>
      </c>
      <c r="AF83" s="67" t="s">
        <v>826</v>
      </c>
      <c r="AG83" s="96" t="s">
        <v>708</v>
      </c>
      <c r="AH83" s="228">
        <v>0.25</v>
      </c>
      <c r="AI83" s="126">
        <f t="shared" si="9"/>
        <v>1</v>
      </c>
      <c r="AJ83" s="241" t="s">
        <v>827</v>
      </c>
      <c r="AK83" s="350">
        <v>0.25</v>
      </c>
      <c r="AL83" s="126">
        <f>+AK83/Tabla3[[#This Row],[II Trimestre ]]</f>
        <v>1</v>
      </c>
      <c r="AM83" s="274" t="s">
        <v>828</v>
      </c>
      <c r="AN83" s="199"/>
      <c r="AO83" s="88"/>
      <c r="AP83" s="88"/>
      <c r="AQ83" s="199"/>
      <c r="AR83" s="88"/>
      <c r="AS83" s="185"/>
      <c r="AT83" s="177"/>
      <c r="AU83" s="261">
        <f>+(Tabla3[[#This Row],[I Trimestre ]]+Tabla3[[#This Row],[II Trimestre ]]+Tabla3[[#This Row],[III Trimestre ]]+Tabla3[[#This Row],[IV Trimestre ]])</f>
        <v>1</v>
      </c>
      <c r="AV83" s="262">
        <f>+(AH83+AK83+AN83+AQ83)</f>
        <v>0.5</v>
      </c>
      <c r="AW83" s="173">
        <f t="shared" si="8"/>
        <v>0.5</v>
      </c>
      <c r="AX83" s="264"/>
    </row>
    <row r="84" spans="1:50" ht="191.25" x14ac:dyDescent="0.25">
      <c r="B84" s="63" t="s">
        <v>790</v>
      </c>
      <c r="C84" s="70" t="s">
        <v>366</v>
      </c>
      <c r="D84" s="63" t="s">
        <v>367</v>
      </c>
      <c r="E84" s="70" t="s">
        <v>646</v>
      </c>
      <c r="F84" s="63" t="s">
        <v>647</v>
      </c>
      <c r="G84" s="63" t="s">
        <v>365</v>
      </c>
      <c r="H84" s="63" t="s">
        <v>829</v>
      </c>
      <c r="I84" s="63" t="s">
        <v>17</v>
      </c>
      <c r="J84" s="63" t="s">
        <v>778</v>
      </c>
      <c r="K84" s="63" t="s">
        <v>695</v>
      </c>
      <c r="L84" s="63" t="s">
        <v>681</v>
      </c>
      <c r="M84" s="63" t="s">
        <v>365</v>
      </c>
      <c r="N84" s="63" t="s">
        <v>365</v>
      </c>
      <c r="O84" s="70" t="s">
        <v>830</v>
      </c>
      <c r="P84" s="64">
        <v>71</v>
      </c>
      <c r="Q84" s="63" t="s">
        <v>831</v>
      </c>
      <c r="R84" s="63" t="s">
        <v>832</v>
      </c>
      <c r="S84" s="63" t="s">
        <v>833</v>
      </c>
      <c r="T84" s="63" t="s">
        <v>834</v>
      </c>
      <c r="U84" s="63" t="s">
        <v>835</v>
      </c>
      <c r="V84" s="92" t="s">
        <v>836</v>
      </c>
      <c r="W84" s="92">
        <v>44197</v>
      </c>
      <c r="X84" s="92">
        <v>44561</v>
      </c>
      <c r="Y84" s="93">
        <v>1</v>
      </c>
      <c r="Z84" s="93" t="s">
        <v>837</v>
      </c>
      <c r="AA84" s="326">
        <v>1</v>
      </c>
      <c r="AB84" s="93" t="s">
        <v>837</v>
      </c>
      <c r="AC84" s="93">
        <v>1</v>
      </c>
      <c r="AD84" s="93" t="s">
        <v>837</v>
      </c>
      <c r="AE84" s="93">
        <v>1</v>
      </c>
      <c r="AF84" s="67" t="s">
        <v>837</v>
      </c>
      <c r="AG84" s="70" t="s">
        <v>217</v>
      </c>
      <c r="AH84" s="228">
        <v>1</v>
      </c>
      <c r="AI84" s="126">
        <f t="shared" si="9"/>
        <v>1</v>
      </c>
      <c r="AJ84" s="241" t="s">
        <v>838</v>
      </c>
      <c r="AK84" s="350">
        <v>1</v>
      </c>
      <c r="AL84" s="126">
        <f>+AK84/Tabla3[[#This Row],[II Trimestre ]]</f>
        <v>1</v>
      </c>
      <c r="AM84" s="88" t="s">
        <v>839</v>
      </c>
      <c r="AN84" s="199"/>
      <c r="AO84" s="88"/>
      <c r="AP84" s="88"/>
      <c r="AQ84" s="199"/>
      <c r="AR84" s="88"/>
      <c r="AS84" s="185"/>
      <c r="AT84" s="148"/>
      <c r="AU84" s="261">
        <f>+(Tabla3[[#This Row],[I Trimestre ]]+Tabla3[[#This Row],[II Trimestre ]]+Tabla3[[#This Row],[III Trimestre ]]+Tabla3[[#This Row],[IV Trimestre ]])/4</f>
        <v>1</v>
      </c>
      <c r="AV84" s="262">
        <f>+(AH84+AK84+AN84+AQ84)/4</f>
        <v>0.5</v>
      </c>
      <c r="AW84" s="173">
        <f t="shared" si="8"/>
        <v>0.5</v>
      </c>
      <c r="AX84" s="264"/>
    </row>
    <row r="85" spans="1:50" ht="114.75" x14ac:dyDescent="0.25">
      <c r="B85" s="63" t="s">
        <v>790</v>
      </c>
      <c r="C85" s="70" t="s">
        <v>366</v>
      </c>
      <c r="D85" s="63" t="s">
        <v>367</v>
      </c>
      <c r="E85" s="70" t="s">
        <v>840</v>
      </c>
      <c r="F85" s="63" t="s">
        <v>841</v>
      </c>
      <c r="G85" s="63" t="s">
        <v>365</v>
      </c>
      <c r="H85" s="63" t="s">
        <v>842</v>
      </c>
      <c r="I85" s="63" t="s">
        <v>17</v>
      </c>
      <c r="J85" s="63" t="s">
        <v>388</v>
      </c>
      <c r="K85" s="63" t="s">
        <v>695</v>
      </c>
      <c r="L85" s="63" t="s">
        <v>681</v>
      </c>
      <c r="M85" s="63" t="s">
        <v>365</v>
      </c>
      <c r="N85" s="63" t="s">
        <v>365</v>
      </c>
      <c r="O85" s="70" t="s">
        <v>843</v>
      </c>
      <c r="P85" s="64">
        <v>72</v>
      </c>
      <c r="Q85" s="63" t="s">
        <v>844</v>
      </c>
      <c r="R85" s="63" t="s">
        <v>845</v>
      </c>
      <c r="S85" s="63" t="s">
        <v>376</v>
      </c>
      <c r="T85" s="63" t="s">
        <v>846</v>
      </c>
      <c r="U85" s="95" t="s">
        <v>847</v>
      </c>
      <c r="V85" s="65" t="s">
        <v>848</v>
      </c>
      <c r="W85" s="65">
        <v>44392</v>
      </c>
      <c r="X85" s="92">
        <v>44561</v>
      </c>
      <c r="Y85" s="63">
        <v>0</v>
      </c>
      <c r="Z85" s="93" t="s">
        <v>365</v>
      </c>
      <c r="AA85" s="63">
        <v>0</v>
      </c>
      <c r="AB85" s="93" t="s">
        <v>365</v>
      </c>
      <c r="AC85" s="63">
        <v>1</v>
      </c>
      <c r="AD85" s="93" t="s">
        <v>849</v>
      </c>
      <c r="AE85" s="63">
        <v>1</v>
      </c>
      <c r="AF85" s="67" t="s">
        <v>850</v>
      </c>
      <c r="AG85" s="105" t="s">
        <v>217</v>
      </c>
      <c r="AH85" s="126"/>
      <c r="AI85" s="122"/>
      <c r="AJ85" s="122"/>
      <c r="AK85" s="155"/>
      <c r="AL85" s="126">
        <v>0</v>
      </c>
      <c r="AM85" s="88"/>
      <c r="AN85" s="88"/>
      <c r="AO85" s="89"/>
      <c r="AP85" s="88"/>
      <c r="AQ85" s="88"/>
      <c r="AR85" s="89"/>
      <c r="AS85" s="185"/>
      <c r="AT85" s="187"/>
      <c r="AU85" s="259">
        <f>+Tabla3[[#This Row],[I Trimestre ]]+Tabla3[[#This Row],[II Trimestre ]]+Tabla3[[#This Row],[III Trimestre ]]+Tabla3[[#This Row],[IV Trimestre ]]</f>
        <v>2</v>
      </c>
      <c r="AV85" s="259">
        <f t="shared" ref="AV85:AV87" si="10">+AH85+AK85+AN85+AQ85</f>
        <v>0</v>
      </c>
      <c r="AW85" s="173">
        <f t="shared" ref="AW85:AW143" si="11">+(AV85/AU85)</f>
        <v>0</v>
      </c>
      <c r="AX85" s="264"/>
    </row>
    <row r="86" spans="1:50" ht="165.75" x14ac:dyDescent="0.25">
      <c r="B86" s="63" t="s">
        <v>365</v>
      </c>
      <c r="C86" s="70" t="s">
        <v>366</v>
      </c>
      <c r="D86" s="63" t="s">
        <v>367</v>
      </c>
      <c r="E86" s="70" t="s">
        <v>840</v>
      </c>
      <c r="F86" s="63" t="s">
        <v>841</v>
      </c>
      <c r="G86" s="95" t="s">
        <v>365</v>
      </c>
      <c r="H86" s="95" t="s">
        <v>45</v>
      </c>
      <c r="I86" s="95" t="s">
        <v>17</v>
      </c>
      <c r="J86" s="95" t="s">
        <v>388</v>
      </c>
      <c r="K86" s="95" t="s">
        <v>695</v>
      </c>
      <c r="L86" s="95" t="s">
        <v>681</v>
      </c>
      <c r="M86" s="95" t="s">
        <v>365</v>
      </c>
      <c r="N86" s="95" t="s">
        <v>790</v>
      </c>
      <c r="O86" s="96" t="s">
        <v>851</v>
      </c>
      <c r="P86" s="64">
        <v>73</v>
      </c>
      <c r="Q86" s="95" t="s">
        <v>852</v>
      </c>
      <c r="R86" s="95" t="s">
        <v>853</v>
      </c>
      <c r="S86" s="63" t="s">
        <v>376</v>
      </c>
      <c r="T86" s="95" t="s">
        <v>854</v>
      </c>
      <c r="U86" s="95" t="s">
        <v>855</v>
      </c>
      <c r="V86" s="97" t="s">
        <v>856</v>
      </c>
      <c r="W86" s="97">
        <v>44228</v>
      </c>
      <c r="X86" s="97">
        <v>44561</v>
      </c>
      <c r="Y86" s="63">
        <v>2</v>
      </c>
      <c r="Z86" s="106" t="s">
        <v>857</v>
      </c>
      <c r="AA86" s="329">
        <v>2</v>
      </c>
      <c r="AB86" s="106" t="s">
        <v>857</v>
      </c>
      <c r="AC86" s="63">
        <v>2</v>
      </c>
      <c r="AD86" s="106" t="s">
        <v>857</v>
      </c>
      <c r="AE86" s="63">
        <v>2</v>
      </c>
      <c r="AF86" s="95" t="s">
        <v>857</v>
      </c>
      <c r="AG86" s="96" t="s">
        <v>217</v>
      </c>
      <c r="AH86" s="229">
        <v>2</v>
      </c>
      <c r="AI86" s="126">
        <f>+AH86/Y86</f>
        <v>1</v>
      </c>
      <c r="AJ86" s="229" t="s">
        <v>858</v>
      </c>
      <c r="AK86" s="357">
        <v>2</v>
      </c>
      <c r="AL86" s="126">
        <f>+AK86/Tabla3[[#This Row],[II Trimestre ]]</f>
        <v>1</v>
      </c>
      <c r="AM86" s="90" t="s">
        <v>859</v>
      </c>
      <c r="AN86" s="90"/>
      <c r="AO86" s="90"/>
      <c r="AP86" s="90"/>
      <c r="AQ86" s="90"/>
      <c r="AR86" s="90"/>
      <c r="AS86" s="185"/>
      <c r="AT86" s="186"/>
      <c r="AU86" s="259">
        <f>+Tabla3[[#This Row],[I Trimestre ]]+Tabla3[[#This Row],[II Trimestre ]]+Tabla3[[#This Row],[III Trimestre ]]+Tabla3[[#This Row],[IV Trimestre ]]</f>
        <v>8</v>
      </c>
      <c r="AV86" s="259">
        <f t="shared" si="10"/>
        <v>4</v>
      </c>
      <c r="AW86" s="173">
        <f t="shared" si="11"/>
        <v>0.5</v>
      </c>
      <c r="AX86" s="264"/>
    </row>
    <row r="87" spans="1:50" ht="211.5" customHeight="1" x14ac:dyDescent="0.25">
      <c r="A87" s="132" t="s">
        <v>860</v>
      </c>
      <c r="B87" s="63">
        <v>46</v>
      </c>
      <c r="C87" s="70" t="s">
        <v>401</v>
      </c>
      <c r="D87" s="63" t="s">
        <v>402</v>
      </c>
      <c r="E87" s="70" t="s">
        <v>646</v>
      </c>
      <c r="F87" s="63" t="s">
        <v>647</v>
      </c>
      <c r="G87" s="99" t="s">
        <v>861</v>
      </c>
      <c r="H87" s="99" t="s">
        <v>862</v>
      </c>
      <c r="I87" s="99" t="s">
        <v>37</v>
      </c>
      <c r="J87" s="99" t="s">
        <v>388</v>
      </c>
      <c r="K87" s="99" t="s">
        <v>863</v>
      </c>
      <c r="L87" s="99" t="s">
        <v>864</v>
      </c>
      <c r="M87" s="99" t="s">
        <v>865</v>
      </c>
      <c r="N87" s="99" t="s">
        <v>60</v>
      </c>
      <c r="O87" s="100" t="s">
        <v>866</v>
      </c>
      <c r="P87" s="64">
        <v>74</v>
      </c>
      <c r="Q87" s="99" t="s">
        <v>867</v>
      </c>
      <c r="R87" s="95" t="s">
        <v>868</v>
      </c>
      <c r="S87" s="99" t="s">
        <v>376</v>
      </c>
      <c r="T87" s="99" t="s">
        <v>869</v>
      </c>
      <c r="U87" s="99" t="s">
        <v>870</v>
      </c>
      <c r="V87" s="97" t="s">
        <v>871</v>
      </c>
      <c r="W87" s="97">
        <v>44317</v>
      </c>
      <c r="X87" s="107">
        <v>44561</v>
      </c>
      <c r="Y87" s="99">
        <v>0</v>
      </c>
      <c r="Z87" s="108" t="s">
        <v>872</v>
      </c>
      <c r="AA87" s="330">
        <v>150</v>
      </c>
      <c r="AB87" s="108" t="s">
        <v>873</v>
      </c>
      <c r="AC87" s="99">
        <v>150</v>
      </c>
      <c r="AD87" s="99" t="s">
        <v>874</v>
      </c>
      <c r="AE87" s="99">
        <v>200</v>
      </c>
      <c r="AF87" s="95" t="s">
        <v>874</v>
      </c>
      <c r="AG87" s="100" t="s">
        <v>875</v>
      </c>
      <c r="AH87" s="230">
        <v>0</v>
      </c>
      <c r="AI87" s="230"/>
      <c r="AJ87" s="230" t="s">
        <v>876</v>
      </c>
      <c r="AK87" s="359">
        <v>0</v>
      </c>
      <c r="AL87" s="126">
        <f>+AK87/Tabla3[[#This Row],[II Trimestre ]]</f>
        <v>0</v>
      </c>
      <c r="AM87" s="184" t="s">
        <v>877</v>
      </c>
      <c r="AN87" s="184"/>
      <c r="AO87" s="184"/>
      <c r="AP87" s="184"/>
      <c r="AQ87" s="184"/>
      <c r="AR87" s="184"/>
      <c r="AS87" s="185"/>
      <c r="AT87" s="188"/>
      <c r="AU87" s="259">
        <f>+Tabla3[[#This Row],[I Trimestre ]]+Tabla3[[#This Row],[II Trimestre ]]+Tabla3[[#This Row],[III Trimestre ]]+Tabla3[[#This Row],[IV Trimestre ]]</f>
        <v>500</v>
      </c>
      <c r="AV87" s="259">
        <f t="shared" si="10"/>
        <v>0</v>
      </c>
      <c r="AW87" s="173">
        <f t="shared" si="11"/>
        <v>0</v>
      </c>
      <c r="AX87" s="265"/>
    </row>
    <row r="88" spans="1:50" ht="223.5" customHeight="1" x14ac:dyDescent="0.25">
      <c r="B88" s="63">
        <v>50</v>
      </c>
      <c r="C88" s="70" t="s">
        <v>401</v>
      </c>
      <c r="D88" s="63" t="s">
        <v>402</v>
      </c>
      <c r="E88" s="70" t="s">
        <v>646</v>
      </c>
      <c r="F88" s="63" t="s">
        <v>647</v>
      </c>
      <c r="G88" s="63" t="s">
        <v>878</v>
      </c>
      <c r="H88" s="63" t="s">
        <v>879</v>
      </c>
      <c r="I88" s="63" t="s">
        <v>37</v>
      </c>
      <c r="J88" s="63" t="s">
        <v>388</v>
      </c>
      <c r="K88" s="63" t="s">
        <v>863</v>
      </c>
      <c r="L88" s="63" t="s">
        <v>880</v>
      </c>
      <c r="M88" s="63" t="s">
        <v>865</v>
      </c>
      <c r="N88" s="63" t="s">
        <v>881</v>
      </c>
      <c r="O88" s="70" t="s">
        <v>882</v>
      </c>
      <c r="P88" s="64">
        <v>75</v>
      </c>
      <c r="Q88" s="63" t="s">
        <v>883</v>
      </c>
      <c r="R88" s="63" t="s">
        <v>880</v>
      </c>
      <c r="S88" s="63" t="s">
        <v>833</v>
      </c>
      <c r="T88" s="63" t="s">
        <v>884</v>
      </c>
      <c r="U88" s="63" t="s">
        <v>885</v>
      </c>
      <c r="V88" s="65" t="s">
        <v>886</v>
      </c>
      <c r="W88" s="65">
        <v>44197</v>
      </c>
      <c r="X88" s="65">
        <v>44561</v>
      </c>
      <c r="Y88" s="67">
        <v>1</v>
      </c>
      <c r="Z88" s="67" t="s">
        <v>887</v>
      </c>
      <c r="AA88" s="327">
        <v>1</v>
      </c>
      <c r="AB88" s="67" t="s">
        <v>887</v>
      </c>
      <c r="AC88" s="67">
        <v>1</v>
      </c>
      <c r="AD88" s="67" t="s">
        <v>887</v>
      </c>
      <c r="AE88" s="67">
        <v>1</v>
      </c>
      <c r="AF88" s="67" t="s">
        <v>887</v>
      </c>
      <c r="AG88" s="70" t="s">
        <v>875</v>
      </c>
      <c r="AH88" s="237">
        <v>0.93600000000000005</v>
      </c>
      <c r="AI88" s="126">
        <f t="shared" ref="AI88:AI94" si="12">+AH88/Y88</f>
        <v>0.93600000000000005</v>
      </c>
      <c r="AJ88" s="122" t="s">
        <v>888</v>
      </c>
      <c r="AK88" s="350">
        <f>(35.69 / 37.655)*100%</f>
        <v>0.94781569512680908</v>
      </c>
      <c r="AL88" s="126">
        <f>+AK88/Tabla3[[#This Row],[II Trimestre ]]</f>
        <v>0.94781569512680908</v>
      </c>
      <c r="AM88" s="88" t="s">
        <v>889</v>
      </c>
      <c r="AN88" s="199"/>
      <c r="AO88" s="88"/>
      <c r="AP88" s="88"/>
      <c r="AQ88" s="199"/>
      <c r="AR88" s="88"/>
      <c r="AS88" s="185"/>
      <c r="AT88" s="186"/>
      <c r="AU88" s="261">
        <f>+(Tabla3[[#This Row],[I Trimestre ]]+Tabla3[[#This Row],[II Trimestre ]]+Tabla3[[#This Row],[III Trimestre ]]+Tabla3[[#This Row],[IV Trimestre ]])/4</f>
        <v>1</v>
      </c>
      <c r="AV88" s="262">
        <f t="shared" ref="AV88:AV91" si="13">+(AH88+AK88+AN88+AQ88)/4</f>
        <v>0.47095392378170231</v>
      </c>
      <c r="AW88" s="173">
        <f t="shared" si="11"/>
        <v>0.47095392378170231</v>
      </c>
      <c r="AX88" s="264"/>
    </row>
    <row r="89" spans="1:50" ht="174" customHeight="1" x14ac:dyDescent="0.25">
      <c r="B89" s="63">
        <v>51</v>
      </c>
      <c r="C89" s="70" t="s">
        <v>401</v>
      </c>
      <c r="D89" s="63" t="s">
        <v>402</v>
      </c>
      <c r="E89" s="70" t="s">
        <v>646</v>
      </c>
      <c r="F89" s="63" t="s">
        <v>647</v>
      </c>
      <c r="G89" s="63" t="s">
        <v>890</v>
      </c>
      <c r="H89" s="63" t="s">
        <v>879</v>
      </c>
      <c r="I89" s="63" t="s">
        <v>37</v>
      </c>
      <c r="J89" s="63" t="s">
        <v>388</v>
      </c>
      <c r="K89" s="63" t="s">
        <v>863</v>
      </c>
      <c r="L89" s="63" t="s">
        <v>891</v>
      </c>
      <c r="M89" s="63" t="s">
        <v>865</v>
      </c>
      <c r="N89" s="63" t="s">
        <v>892</v>
      </c>
      <c r="O89" s="70" t="s">
        <v>893</v>
      </c>
      <c r="P89" s="64">
        <v>76</v>
      </c>
      <c r="Q89" s="63" t="s">
        <v>894</v>
      </c>
      <c r="R89" s="63" t="s">
        <v>891</v>
      </c>
      <c r="S89" s="63" t="s">
        <v>833</v>
      </c>
      <c r="T89" s="63" t="s">
        <v>895</v>
      </c>
      <c r="U89" s="63"/>
      <c r="V89" s="65" t="s">
        <v>896</v>
      </c>
      <c r="W89" s="65">
        <v>44197</v>
      </c>
      <c r="X89" s="65">
        <v>44561</v>
      </c>
      <c r="Y89" s="67">
        <v>1</v>
      </c>
      <c r="Z89" s="67" t="s">
        <v>897</v>
      </c>
      <c r="AA89" s="327">
        <v>1</v>
      </c>
      <c r="AB89" s="67" t="s">
        <v>897</v>
      </c>
      <c r="AC89" s="67">
        <v>1</v>
      </c>
      <c r="AD89" s="67" t="s">
        <v>897</v>
      </c>
      <c r="AE89" s="67">
        <v>1</v>
      </c>
      <c r="AF89" s="67" t="s">
        <v>897</v>
      </c>
      <c r="AG89" s="70" t="s">
        <v>875</v>
      </c>
      <c r="AH89" s="237">
        <v>0.98299999999999998</v>
      </c>
      <c r="AI89" s="126">
        <f t="shared" si="12"/>
        <v>0.98299999999999998</v>
      </c>
      <c r="AJ89" s="122" t="s">
        <v>898</v>
      </c>
      <c r="AK89" s="360">
        <v>0.96</v>
      </c>
      <c r="AL89" s="126">
        <f>+AK89/Tabla3[[#This Row],[II Trimestre ]]</f>
        <v>0.96</v>
      </c>
      <c r="AM89" s="88" t="s">
        <v>899</v>
      </c>
      <c r="AN89" s="199"/>
      <c r="AO89" s="88"/>
      <c r="AP89" s="88"/>
      <c r="AQ89" s="199"/>
      <c r="AR89" s="88"/>
      <c r="AS89" s="185"/>
      <c r="AT89" s="186"/>
      <c r="AU89" s="261">
        <f>+(Tabla3[[#This Row],[I Trimestre ]]+Tabla3[[#This Row],[II Trimestre ]]+Tabla3[[#This Row],[III Trimestre ]]+Tabla3[[#This Row],[IV Trimestre ]])/4</f>
        <v>1</v>
      </c>
      <c r="AV89" s="262">
        <f t="shared" si="13"/>
        <v>0.48575000000000002</v>
      </c>
      <c r="AW89" s="173">
        <f t="shared" si="11"/>
        <v>0.48575000000000002</v>
      </c>
      <c r="AX89" s="264"/>
    </row>
    <row r="90" spans="1:50" ht="382.5" x14ac:dyDescent="0.25">
      <c r="B90" s="63">
        <v>64</v>
      </c>
      <c r="C90" s="70" t="s">
        <v>401</v>
      </c>
      <c r="D90" s="63" t="s">
        <v>402</v>
      </c>
      <c r="E90" s="70" t="s">
        <v>646</v>
      </c>
      <c r="F90" s="63" t="s">
        <v>647</v>
      </c>
      <c r="G90" s="63" t="s">
        <v>900</v>
      </c>
      <c r="H90" s="63" t="s">
        <v>879</v>
      </c>
      <c r="I90" s="63" t="s">
        <v>37</v>
      </c>
      <c r="J90" s="63" t="s">
        <v>388</v>
      </c>
      <c r="K90" s="63" t="s">
        <v>863</v>
      </c>
      <c r="L90" s="63" t="s">
        <v>901</v>
      </c>
      <c r="M90" s="63" t="s">
        <v>865</v>
      </c>
      <c r="N90" s="63" t="s">
        <v>902</v>
      </c>
      <c r="O90" s="70" t="s">
        <v>903</v>
      </c>
      <c r="P90" s="64">
        <v>77</v>
      </c>
      <c r="Q90" s="63" t="s">
        <v>904</v>
      </c>
      <c r="R90" s="63" t="s">
        <v>901</v>
      </c>
      <c r="S90" s="63" t="s">
        <v>833</v>
      </c>
      <c r="T90" s="63" t="s">
        <v>905</v>
      </c>
      <c r="U90" s="63" t="s">
        <v>906</v>
      </c>
      <c r="V90" s="65" t="s">
        <v>907</v>
      </c>
      <c r="W90" s="65">
        <v>44287</v>
      </c>
      <c r="X90" s="65">
        <v>44561</v>
      </c>
      <c r="Y90" s="67">
        <v>1</v>
      </c>
      <c r="Z90" s="67" t="s">
        <v>908</v>
      </c>
      <c r="AA90" s="327">
        <v>1</v>
      </c>
      <c r="AB90" s="67" t="s">
        <v>908</v>
      </c>
      <c r="AC90" s="67">
        <v>1</v>
      </c>
      <c r="AD90" s="67" t="s">
        <v>908</v>
      </c>
      <c r="AE90" s="67">
        <v>1</v>
      </c>
      <c r="AF90" s="67" t="s">
        <v>908</v>
      </c>
      <c r="AG90" s="70" t="s">
        <v>875</v>
      </c>
      <c r="AH90" s="231">
        <v>0</v>
      </c>
      <c r="AI90" s="126">
        <f t="shared" si="12"/>
        <v>0</v>
      </c>
      <c r="AJ90" s="122" t="s">
        <v>909</v>
      </c>
      <c r="AK90" s="350">
        <v>0</v>
      </c>
      <c r="AL90" s="126">
        <f>+AK90/Tabla3[[#This Row],[II Trimestre ]]</f>
        <v>0</v>
      </c>
      <c r="AM90" s="88" t="s">
        <v>910</v>
      </c>
      <c r="AN90" s="199"/>
      <c r="AO90" s="88"/>
      <c r="AP90" s="88"/>
      <c r="AQ90" s="199"/>
      <c r="AR90" s="88"/>
      <c r="AS90" s="185"/>
      <c r="AT90" s="186"/>
      <c r="AU90" s="261">
        <f>+(Tabla3[[#This Row],[I Trimestre ]]+Tabla3[[#This Row],[II Trimestre ]]+Tabla3[[#This Row],[III Trimestre ]]+Tabla3[[#This Row],[IV Trimestre ]])/4</f>
        <v>1</v>
      </c>
      <c r="AV90" s="262">
        <f t="shared" si="13"/>
        <v>0</v>
      </c>
      <c r="AW90" s="173">
        <f t="shared" si="11"/>
        <v>0</v>
      </c>
      <c r="AX90" s="264"/>
    </row>
    <row r="91" spans="1:50" ht="357" x14ac:dyDescent="0.25">
      <c r="B91" s="63">
        <v>64</v>
      </c>
      <c r="C91" s="70" t="s">
        <v>401</v>
      </c>
      <c r="D91" s="63" t="s">
        <v>402</v>
      </c>
      <c r="E91" s="70" t="s">
        <v>646</v>
      </c>
      <c r="F91" s="63" t="s">
        <v>647</v>
      </c>
      <c r="G91" s="63" t="s">
        <v>900</v>
      </c>
      <c r="H91" s="63" t="s">
        <v>879</v>
      </c>
      <c r="I91" s="63" t="s">
        <v>37</v>
      </c>
      <c r="J91" s="63" t="s">
        <v>388</v>
      </c>
      <c r="K91" s="63" t="s">
        <v>863</v>
      </c>
      <c r="L91" s="63" t="s">
        <v>911</v>
      </c>
      <c r="M91" s="63" t="s">
        <v>865</v>
      </c>
      <c r="N91" s="63" t="s">
        <v>144</v>
      </c>
      <c r="O91" s="70" t="s">
        <v>912</v>
      </c>
      <c r="P91" s="64">
        <v>78</v>
      </c>
      <c r="Q91" s="63" t="s">
        <v>913</v>
      </c>
      <c r="R91" s="63" t="s">
        <v>914</v>
      </c>
      <c r="S91" s="63" t="s">
        <v>833</v>
      </c>
      <c r="T91" s="63" t="s">
        <v>915</v>
      </c>
      <c r="U91" s="63" t="s">
        <v>916</v>
      </c>
      <c r="V91" s="323" t="s">
        <v>917</v>
      </c>
      <c r="W91" s="65">
        <v>44197</v>
      </c>
      <c r="X91" s="65">
        <v>44561</v>
      </c>
      <c r="Y91" s="67">
        <v>1</v>
      </c>
      <c r="Z91" s="67" t="s">
        <v>918</v>
      </c>
      <c r="AA91" s="327">
        <v>1</v>
      </c>
      <c r="AB91" s="67" t="s">
        <v>918</v>
      </c>
      <c r="AC91" s="67">
        <v>1</v>
      </c>
      <c r="AD91" s="67" t="s">
        <v>918</v>
      </c>
      <c r="AE91" s="67">
        <v>1</v>
      </c>
      <c r="AF91" s="67" t="s">
        <v>918</v>
      </c>
      <c r="AG91" s="70" t="s">
        <v>875</v>
      </c>
      <c r="AH91" s="231">
        <v>0</v>
      </c>
      <c r="AI91" s="126">
        <f t="shared" si="12"/>
        <v>0</v>
      </c>
      <c r="AJ91" s="122" t="s">
        <v>909</v>
      </c>
      <c r="AK91" s="350">
        <v>2</v>
      </c>
      <c r="AL91" s="126">
        <v>1</v>
      </c>
      <c r="AM91" s="88" t="s">
        <v>919</v>
      </c>
      <c r="AN91" s="199"/>
      <c r="AO91" s="88"/>
      <c r="AP91" s="88"/>
      <c r="AQ91" s="199"/>
      <c r="AR91" s="88"/>
      <c r="AS91" s="185"/>
      <c r="AT91" s="186"/>
      <c r="AU91" s="261">
        <f>+(Tabla3[[#This Row],[I Trimestre ]]+Tabla3[[#This Row],[II Trimestre ]]+Tabla3[[#This Row],[III Trimestre ]]+Tabla3[[#This Row],[IV Trimestre ]])/4</f>
        <v>1</v>
      </c>
      <c r="AV91" s="262">
        <f t="shared" si="13"/>
        <v>0.5</v>
      </c>
      <c r="AW91" s="173">
        <f t="shared" si="11"/>
        <v>0.5</v>
      </c>
      <c r="AX91" s="264"/>
    </row>
    <row r="92" spans="1:50" ht="129.75" customHeight="1" x14ac:dyDescent="0.25">
      <c r="B92" s="63">
        <v>51</v>
      </c>
      <c r="C92" s="70" t="s">
        <v>401</v>
      </c>
      <c r="D92" s="63" t="s">
        <v>402</v>
      </c>
      <c r="E92" s="70" t="s">
        <v>646</v>
      </c>
      <c r="F92" s="63" t="s">
        <v>647</v>
      </c>
      <c r="G92" s="63" t="s">
        <v>890</v>
      </c>
      <c r="H92" s="63" t="s">
        <v>879</v>
      </c>
      <c r="I92" s="63" t="s">
        <v>37</v>
      </c>
      <c r="J92" s="63" t="s">
        <v>388</v>
      </c>
      <c r="K92" s="63" t="s">
        <v>863</v>
      </c>
      <c r="L92" s="63" t="s">
        <v>920</v>
      </c>
      <c r="M92" s="63" t="s">
        <v>865</v>
      </c>
      <c r="N92" s="63" t="s">
        <v>144</v>
      </c>
      <c r="O92" s="70" t="s">
        <v>921</v>
      </c>
      <c r="P92" s="64">
        <v>79</v>
      </c>
      <c r="Q92" s="63" t="s">
        <v>922</v>
      </c>
      <c r="R92" s="63" t="s">
        <v>922</v>
      </c>
      <c r="S92" s="63" t="s">
        <v>376</v>
      </c>
      <c r="T92" s="63" t="s">
        <v>923</v>
      </c>
      <c r="U92" s="63" t="s">
        <v>924</v>
      </c>
      <c r="V92" s="65" t="s">
        <v>925</v>
      </c>
      <c r="W92" s="65">
        <v>44197</v>
      </c>
      <c r="X92" s="65">
        <v>44561</v>
      </c>
      <c r="Y92" s="66">
        <v>40</v>
      </c>
      <c r="Z92" s="67" t="s">
        <v>926</v>
      </c>
      <c r="AA92" s="325">
        <v>80</v>
      </c>
      <c r="AB92" s="67" t="s">
        <v>926</v>
      </c>
      <c r="AC92" s="66">
        <v>80</v>
      </c>
      <c r="AD92" s="67" t="s">
        <v>926</v>
      </c>
      <c r="AE92" s="66">
        <v>40</v>
      </c>
      <c r="AF92" s="67" t="s">
        <v>926</v>
      </c>
      <c r="AG92" s="70" t="s">
        <v>927</v>
      </c>
      <c r="AH92" s="227">
        <v>12</v>
      </c>
      <c r="AI92" s="126">
        <f t="shared" si="12"/>
        <v>0.3</v>
      </c>
      <c r="AJ92" s="122" t="s">
        <v>928</v>
      </c>
      <c r="AK92" s="353">
        <v>191</v>
      </c>
      <c r="AL92" s="126">
        <v>1</v>
      </c>
      <c r="AM92" s="88" t="s">
        <v>929</v>
      </c>
      <c r="AN92" s="88"/>
      <c r="AO92" s="88"/>
      <c r="AP92" s="88"/>
      <c r="AQ92" s="88"/>
      <c r="AR92" s="88"/>
      <c r="AS92" s="185"/>
      <c r="AT92" s="186"/>
      <c r="AU92" s="259">
        <f>+Tabla3[[#This Row],[I Trimestre ]]+Tabla3[[#This Row],[II Trimestre ]]+Tabla3[[#This Row],[III Trimestre ]]+Tabla3[[#This Row],[IV Trimestre ]]</f>
        <v>240</v>
      </c>
      <c r="AV92" s="259">
        <f t="shared" ref="AV92:AV93" si="14">+AH92+AK92+AN92+AQ92</f>
        <v>203</v>
      </c>
      <c r="AW92" s="173">
        <f t="shared" si="11"/>
        <v>0.84583333333333333</v>
      </c>
      <c r="AX92" s="264"/>
    </row>
    <row r="93" spans="1:50" ht="216.75" x14ac:dyDescent="0.25">
      <c r="B93" s="63">
        <v>51</v>
      </c>
      <c r="C93" s="70" t="s">
        <v>401</v>
      </c>
      <c r="D93" s="63" t="s">
        <v>402</v>
      </c>
      <c r="E93" s="70" t="s">
        <v>646</v>
      </c>
      <c r="F93" s="63" t="s">
        <v>647</v>
      </c>
      <c r="G93" s="63" t="s">
        <v>890</v>
      </c>
      <c r="H93" s="63" t="s">
        <v>879</v>
      </c>
      <c r="I93" s="63" t="s">
        <v>37</v>
      </c>
      <c r="J93" s="63" t="s">
        <v>388</v>
      </c>
      <c r="K93" s="63" t="s">
        <v>863</v>
      </c>
      <c r="L93" s="63" t="s">
        <v>930</v>
      </c>
      <c r="M93" s="63" t="s">
        <v>865</v>
      </c>
      <c r="N93" s="63" t="s">
        <v>144</v>
      </c>
      <c r="O93" s="70" t="s">
        <v>931</v>
      </c>
      <c r="P93" s="64">
        <v>80</v>
      </c>
      <c r="Q93" s="63" t="s">
        <v>932</v>
      </c>
      <c r="R93" s="63" t="s">
        <v>932</v>
      </c>
      <c r="S93" s="63" t="s">
        <v>376</v>
      </c>
      <c r="T93" s="63" t="s">
        <v>933</v>
      </c>
      <c r="U93" s="63" t="s">
        <v>934</v>
      </c>
      <c r="V93" s="65" t="s">
        <v>935</v>
      </c>
      <c r="W93" s="65">
        <v>44197</v>
      </c>
      <c r="X93" s="65">
        <v>44561</v>
      </c>
      <c r="Y93" s="66">
        <v>2000</v>
      </c>
      <c r="Z93" s="67" t="s">
        <v>936</v>
      </c>
      <c r="AA93" s="325">
        <v>2000</v>
      </c>
      <c r="AB93" s="67" t="s">
        <v>936</v>
      </c>
      <c r="AC93" s="66">
        <v>3000</v>
      </c>
      <c r="AD93" s="67" t="s">
        <v>936</v>
      </c>
      <c r="AE93" s="66">
        <v>2000</v>
      </c>
      <c r="AF93" s="67" t="s">
        <v>936</v>
      </c>
      <c r="AG93" s="70" t="s">
        <v>927</v>
      </c>
      <c r="AH93" s="227">
        <v>1005</v>
      </c>
      <c r="AI93" s="126">
        <f t="shared" si="12"/>
        <v>0.50249999999999995</v>
      </c>
      <c r="AJ93" s="122" t="s">
        <v>937</v>
      </c>
      <c r="AK93" s="353">
        <v>4801</v>
      </c>
      <c r="AL93" s="126">
        <v>1</v>
      </c>
      <c r="AM93" s="88" t="s">
        <v>938</v>
      </c>
      <c r="AN93" s="88"/>
      <c r="AO93" s="88"/>
      <c r="AP93" s="88"/>
      <c r="AQ93" s="88"/>
      <c r="AR93" s="88"/>
      <c r="AS93" s="185"/>
      <c r="AT93" s="186"/>
      <c r="AU93" s="259">
        <f>+Tabla3[[#This Row],[I Trimestre ]]+Tabla3[[#This Row],[II Trimestre ]]+Tabla3[[#This Row],[III Trimestre ]]+Tabla3[[#This Row],[IV Trimestre ]]</f>
        <v>9000</v>
      </c>
      <c r="AV93" s="259">
        <f t="shared" si="14"/>
        <v>5806</v>
      </c>
      <c r="AW93" s="173">
        <f t="shared" si="11"/>
        <v>0.64511111111111108</v>
      </c>
      <c r="AX93" s="264"/>
    </row>
    <row r="94" spans="1:50" ht="273" customHeight="1" x14ac:dyDescent="0.25">
      <c r="B94" s="63">
        <v>54</v>
      </c>
      <c r="C94" s="70" t="s">
        <v>419</v>
      </c>
      <c r="D94" s="63" t="s">
        <v>420</v>
      </c>
      <c r="E94" s="70" t="s">
        <v>403</v>
      </c>
      <c r="F94" s="63" t="s">
        <v>647</v>
      </c>
      <c r="G94" s="63" t="s">
        <v>939</v>
      </c>
      <c r="H94" s="63" t="s">
        <v>879</v>
      </c>
      <c r="I94" s="63" t="s">
        <v>37</v>
      </c>
      <c r="J94" s="63" t="s">
        <v>388</v>
      </c>
      <c r="K94" s="63" t="s">
        <v>863</v>
      </c>
      <c r="L94" s="63" t="s">
        <v>940</v>
      </c>
      <c r="M94" s="63" t="s">
        <v>865</v>
      </c>
      <c r="N94" s="63" t="s">
        <v>892</v>
      </c>
      <c r="O94" s="70" t="s">
        <v>941</v>
      </c>
      <c r="P94" s="64">
        <v>81</v>
      </c>
      <c r="Q94" s="63" t="s">
        <v>942</v>
      </c>
      <c r="R94" s="63" t="s">
        <v>943</v>
      </c>
      <c r="S94" s="63" t="s">
        <v>658</v>
      </c>
      <c r="T94" s="63" t="s">
        <v>944</v>
      </c>
      <c r="U94" s="63" t="s">
        <v>945</v>
      </c>
      <c r="V94" s="65" t="s">
        <v>946</v>
      </c>
      <c r="W94" s="65">
        <v>44197</v>
      </c>
      <c r="X94" s="65">
        <v>44561</v>
      </c>
      <c r="Y94" s="69">
        <v>0.1</v>
      </c>
      <c r="Z94" s="67" t="s">
        <v>947</v>
      </c>
      <c r="AA94" s="331">
        <v>0.3</v>
      </c>
      <c r="AB94" s="67" t="s">
        <v>948</v>
      </c>
      <c r="AC94" s="69">
        <v>0.6</v>
      </c>
      <c r="AD94" s="67" t="s">
        <v>948</v>
      </c>
      <c r="AE94" s="69">
        <v>1</v>
      </c>
      <c r="AF94" s="67" t="s">
        <v>948</v>
      </c>
      <c r="AG94" s="70" t="s">
        <v>949</v>
      </c>
      <c r="AH94" s="67">
        <v>0.1</v>
      </c>
      <c r="AI94" s="67">
        <f t="shared" si="12"/>
        <v>1</v>
      </c>
      <c r="AJ94" s="122" t="s">
        <v>950</v>
      </c>
      <c r="AK94" s="350">
        <v>0.3</v>
      </c>
      <c r="AL94" s="126">
        <f>+AK94/Tabla3[[#This Row],[II Trimestre ]]</f>
        <v>1</v>
      </c>
      <c r="AM94" s="148" t="s">
        <v>951</v>
      </c>
      <c r="AN94" s="199"/>
      <c r="AO94" s="88"/>
      <c r="AP94" s="88"/>
      <c r="AQ94" s="199"/>
      <c r="AR94" s="88"/>
      <c r="AS94" s="185"/>
      <c r="AT94" s="186"/>
      <c r="AU94" s="261">
        <f>+Tabla3[[#This Row],[IV Trimestre ]]</f>
        <v>1</v>
      </c>
      <c r="AV94" s="262">
        <f>+Tabla1[[#This Row],[II seguimiento ( abril a junio)]]</f>
        <v>0.3</v>
      </c>
      <c r="AW94" s="173">
        <f>+(AV94/AU94)</f>
        <v>0.3</v>
      </c>
      <c r="AX94" s="264"/>
    </row>
    <row r="95" spans="1:50" ht="395.25" x14ac:dyDescent="0.25">
      <c r="B95" s="63">
        <v>45</v>
      </c>
      <c r="C95" s="70" t="s">
        <v>401</v>
      </c>
      <c r="D95" s="63" t="s">
        <v>402</v>
      </c>
      <c r="E95" s="70" t="s">
        <v>646</v>
      </c>
      <c r="F95" s="63" t="s">
        <v>647</v>
      </c>
      <c r="G95" s="63" t="s">
        <v>952</v>
      </c>
      <c r="H95" s="63" t="s">
        <v>879</v>
      </c>
      <c r="I95" s="63" t="s">
        <v>37</v>
      </c>
      <c r="J95" s="63" t="s">
        <v>388</v>
      </c>
      <c r="K95" s="63" t="s">
        <v>863</v>
      </c>
      <c r="L95" s="63" t="s">
        <v>953</v>
      </c>
      <c r="M95" s="63" t="s">
        <v>865</v>
      </c>
      <c r="N95" s="63" t="s">
        <v>954</v>
      </c>
      <c r="O95" s="70" t="s">
        <v>955</v>
      </c>
      <c r="P95" s="64">
        <v>82</v>
      </c>
      <c r="Q95" s="63" t="s">
        <v>953</v>
      </c>
      <c r="R95" s="63" t="s">
        <v>953</v>
      </c>
      <c r="S95" s="63" t="s">
        <v>833</v>
      </c>
      <c r="T95" s="63" t="s">
        <v>956</v>
      </c>
      <c r="U95" s="63" t="s">
        <v>957</v>
      </c>
      <c r="V95" s="65" t="s">
        <v>958</v>
      </c>
      <c r="W95" s="65">
        <v>44197</v>
      </c>
      <c r="X95" s="65">
        <v>44561</v>
      </c>
      <c r="Y95" s="66">
        <v>15000</v>
      </c>
      <c r="Z95" s="67" t="s">
        <v>959</v>
      </c>
      <c r="AA95" s="325">
        <v>15000</v>
      </c>
      <c r="AB95" s="67" t="s">
        <v>959</v>
      </c>
      <c r="AC95" s="66">
        <v>15000</v>
      </c>
      <c r="AD95" s="67" t="s">
        <v>959</v>
      </c>
      <c r="AE95" s="66">
        <v>15000</v>
      </c>
      <c r="AF95" s="67" t="s">
        <v>959</v>
      </c>
      <c r="AG95" s="70" t="s">
        <v>927</v>
      </c>
      <c r="AH95" s="227">
        <v>15176</v>
      </c>
      <c r="AI95" s="126">
        <v>1</v>
      </c>
      <c r="AJ95" s="122" t="s">
        <v>960</v>
      </c>
      <c r="AK95" s="353">
        <v>15512</v>
      </c>
      <c r="AL95" s="126">
        <v>1</v>
      </c>
      <c r="AM95" s="88" t="s">
        <v>961</v>
      </c>
      <c r="AN95" s="88"/>
      <c r="AO95" s="88"/>
      <c r="AP95" s="88"/>
      <c r="AQ95" s="88"/>
      <c r="AR95" s="88"/>
      <c r="AS95" s="185"/>
      <c r="AT95" s="186"/>
      <c r="AU95" s="259">
        <f>+Tabla3[[#This Row],[I Trimestre ]]+Tabla3[[#This Row],[II Trimestre ]]+Tabla3[[#This Row],[III Trimestre ]]+Tabla3[[#This Row],[IV Trimestre ]]</f>
        <v>60000</v>
      </c>
      <c r="AV95" s="259">
        <f t="shared" ref="AV95:AV96" si="15">+AH95+AK95+AN95+AQ95</f>
        <v>30688</v>
      </c>
      <c r="AW95" s="173">
        <f t="shared" si="11"/>
        <v>0.51146666666666663</v>
      </c>
      <c r="AX95" s="264"/>
    </row>
    <row r="96" spans="1:50" ht="357" x14ac:dyDescent="0.25">
      <c r="B96" s="63">
        <v>513</v>
      </c>
      <c r="C96" s="70" t="s">
        <v>366</v>
      </c>
      <c r="D96" s="63" t="s">
        <v>367</v>
      </c>
      <c r="E96" s="70" t="s">
        <v>368</v>
      </c>
      <c r="F96" s="63" t="s">
        <v>369</v>
      </c>
      <c r="G96" s="63" t="s">
        <v>962</v>
      </c>
      <c r="H96" s="63" t="s">
        <v>963</v>
      </c>
      <c r="I96" s="63" t="s">
        <v>964</v>
      </c>
      <c r="J96" s="63" t="s">
        <v>388</v>
      </c>
      <c r="K96" s="63" t="s">
        <v>965</v>
      </c>
      <c r="L96" s="63" t="s">
        <v>966</v>
      </c>
      <c r="M96" s="63" t="s">
        <v>967</v>
      </c>
      <c r="N96" s="63" t="s">
        <v>365</v>
      </c>
      <c r="O96" s="70" t="s">
        <v>968</v>
      </c>
      <c r="P96" s="64">
        <v>83</v>
      </c>
      <c r="Q96" s="63" t="s">
        <v>969</v>
      </c>
      <c r="R96" s="63" t="s">
        <v>970</v>
      </c>
      <c r="S96" s="63" t="s">
        <v>376</v>
      </c>
      <c r="T96" s="63" t="s">
        <v>971</v>
      </c>
      <c r="U96" s="63" t="s">
        <v>972</v>
      </c>
      <c r="V96" s="92" t="s">
        <v>973</v>
      </c>
      <c r="W96" s="92">
        <v>44378</v>
      </c>
      <c r="X96" s="92">
        <v>44561</v>
      </c>
      <c r="Y96" s="66">
        <v>0</v>
      </c>
      <c r="Z96" s="93" t="s">
        <v>365</v>
      </c>
      <c r="AA96" s="64">
        <v>0</v>
      </c>
      <c r="AB96" s="93" t="s">
        <v>365</v>
      </c>
      <c r="AC96" s="64">
        <v>1</v>
      </c>
      <c r="AD96" s="67" t="s">
        <v>974</v>
      </c>
      <c r="AE96" s="64">
        <v>1</v>
      </c>
      <c r="AF96" s="67" t="s">
        <v>974</v>
      </c>
      <c r="AG96" s="68" t="s">
        <v>68</v>
      </c>
      <c r="AH96" s="122">
        <v>0</v>
      </c>
      <c r="AI96" s="122" t="s">
        <v>365</v>
      </c>
      <c r="AJ96" s="122" t="s">
        <v>365</v>
      </c>
      <c r="AK96" s="155">
        <v>0</v>
      </c>
      <c r="AL96" s="126">
        <v>0</v>
      </c>
      <c r="AM96" s="88" t="s">
        <v>365</v>
      </c>
      <c r="AN96" s="88"/>
      <c r="AO96" s="88"/>
      <c r="AP96" s="88"/>
      <c r="AQ96" s="88"/>
      <c r="AR96" s="88"/>
      <c r="AS96" s="185"/>
      <c r="AT96" s="177"/>
      <c r="AU96" s="259">
        <f>+Tabla3[[#This Row],[I Trimestre ]]+Tabla3[[#This Row],[II Trimestre ]]+Tabla3[[#This Row],[III Trimestre ]]+Tabla3[[#This Row],[IV Trimestre ]]</f>
        <v>2</v>
      </c>
      <c r="AV96" s="259">
        <f t="shared" si="15"/>
        <v>0</v>
      </c>
      <c r="AW96" s="173">
        <f t="shared" si="11"/>
        <v>0</v>
      </c>
      <c r="AX96" s="264"/>
    </row>
    <row r="97" spans="2:50" ht="120" customHeight="1" x14ac:dyDescent="0.25">
      <c r="B97" s="63">
        <v>519</v>
      </c>
      <c r="C97" s="70" t="s">
        <v>366</v>
      </c>
      <c r="D97" s="63" t="s">
        <v>367</v>
      </c>
      <c r="E97" s="70" t="s">
        <v>368</v>
      </c>
      <c r="F97" s="63" t="s">
        <v>369</v>
      </c>
      <c r="G97" s="63" t="s">
        <v>975</v>
      </c>
      <c r="H97" s="63" t="s">
        <v>976</v>
      </c>
      <c r="I97" s="63" t="s">
        <v>977</v>
      </c>
      <c r="J97" s="63" t="s">
        <v>388</v>
      </c>
      <c r="K97" s="63" t="s">
        <v>965</v>
      </c>
      <c r="L97" s="63" t="s">
        <v>978</v>
      </c>
      <c r="M97" s="63" t="s">
        <v>979</v>
      </c>
      <c r="N97" s="63" t="s">
        <v>365</v>
      </c>
      <c r="O97" s="70" t="s">
        <v>980</v>
      </c>
      <c r="P97" s="64">
        <v>84</v>
      </c>
      <c r="Q97" s="63" t="s">
        <v>981</v>
      </c>
      <c r="R97" s="63" t="s">
        <v>981</v>
      </c>
      <c r="S97" s="63" t="s">
        <v>376</v>
      </c>
      <c r="T97" s="63" t="s">
        <v>982</v>
      </c>
      <c r="U97" s="63" t="s">
        <v>983</v>
      </c>
      <c r="V97" s="92" t="s">
        <v>984</v>
      </c>
      <c r="W97" s="92">
        <v>44317</v>
      </c>
      <c r="X97" s="92">
        <v>44469</v>
      </c>
      <c r="Y97" s="93">
        <v>0</v>
      </c>
      <c r="Z97" s="93" t="s">
        <v>365</v>
      </c>
      <c r="AA97" s="326">
        <v>0.5</v>
      </c>
      <c r="AB97" s="93" t="s">
        <v>985</v>
      </c>
      <c r="AC97" s="93">
        <v>0.5</v>
      </c>
      <c r="AD97" s="93" t="s">
        <v>986</v>
      </c>
      <c r="AE97" s="93">
        <v>0</v>
      </c>
      <c r="AF97" s="67" t="s">
        <v>365</v>
      </c>
      <c r="AG97" s="70" t="s">
        <v>987</v>
      </c>
      <c r="AH97" s="67"/>
      <c r="AI97" s="67"/>
      <c r="AJ97" s="122"/>
      <c r="AK97" s="361">
        <v>0.5</v>
      </c>
      <c r="AL97" s="126">
        <f>+AK97/Tabla3[[#This Row],[II Trimestre ]]</f>
        <v>1</v>
      </c>
      <c r="AM97" s="306" t="s">
        <v>988</v>
      </c>
      <c r="AN97" s="199"/>
      <c r="AO97" s="88"/>
      <c r="AP97" s="88"/>
      <c r="AQ97" s="199"/>
      <c r="AR97" s="88"/>
      <c r="AS97" s="185"/>
      <c r="AT97" s="148"/>
      <c r="AU97" s="261">
        <f>+(Tabla3[[#This Row],[I Trimestre ]]+Tabla3[[#This Row],[II Trimestre ]]+Tabla3[[#This Row],[III Trimestre ]]+Tabla3[[#This Row],[IV Trimestre ]])</f>
        <v>1</v>
      </c>
      <c r="AV97" s="262">
        <f>+(AH97+AK97+AN97+AQ97)</f>
        <v>0.5</v>
      </c>
      <c r="AW97" s="173">
        <f t="shared" si="11"/>
        <v>0.5</v>
      </c>
      <c r="AX97" s="264"/>
    </row>
    <row r="98" spans="2:50" ht="216.75" x14ac:dyDescent="0.25">
      <c r="B98" s="63"/>
      <c r="C98" s="70" t="s">
        <v>366</v>
      </c>
      <c r="D98" s="63" t="s">
        <v>367</v>
      </c>
      <c r="E98" s="70" t="s">
        <v>368</v>
      </c>
      <c r="F98" s="63" t="s">
        <v>369</v>
      </c>
      <c r="G98" s="63" t="s">
        <v>989</v>
      </c>
      <c r="H98" s="63" t="s">
        <v>976</v>
      </c>
      <c r="I98" s="63" t="s">
        <v>977</v>
      </c>
      <c r="J98" s="63" t="s">
        <v>388</v>
      </c>
      <c r="K98" s="63" t="s">
        <v>965</v>
      </c>
      <c r="L98" s="63" t="s">
        <v>978</v>
      </c>
      <c r="M98" s="63" t="s">
        <v>990</v>
      </c>
      <c r="N98" s="63" t="s">
        <v>365</v>
      </c>
      <c r="O98" s="70" t="s">
        <v>991</v>
      </c>
      <c r="P98" s="64">
        <v>85</v>
      </c>
      <c r="Q98" s="63" t="s">
        <v>992</v>
      </c>
      <c r="R98" s="63" t="s">
        <v>993</v>
      </c>
      <c r="S98" s="63" t="s">
        <v>833</v>
      </c>
      <c r="T98" s="63" t="s">
        <v>994</v>
      </c>
      <c r="U98" s="63" t="s">
        <v>995</v>
      </c>
      <c r="V98" s="65" t="s">
        <v>996</v>
      </c>
      <c r="W98" s="65">
        <v>44317</v>
      </c>
      <c r="X98" s="65">
        <v>44560</v>
      </c>
      <c r="Y98" s="67">
        <v>0</v>
      </c>
      <c r="Z98" s="67" t="s">
        <v>365</v>
      </c>
      <c r="AA98" s="327">
        <v>1</v>
      </c>
      <c r="AB98" s="67" t="s">
        <v>997</v>
      </c>
      <c r="AC98" s="67">
        <v>1</v>
      </c>
      <c r="AD98" s="67" t="s">
        <v>997</v>
      </c>
      <c r="AE98" s="67">
        <v>1</v>
      </c>
      <c r="AF98" s="67" t="s">
        <v>997</v>
      </c>
      <c r="AG98" s="70" t="s">
        <v>987</v>
      </c>
      <c r="AH98" s="231"/>
      <c r="AI98" s="67"/>
      <c r="AJ98" s="122"/>
      <c r="AK98" s="362">
        <v>1</v>
      </c>
      <c r="AL98" s="126">
        <f>+AK98/Tabla3[[#This Row],[II Trimestre ]]</f>
        <v>1</v>
      </c>
      <c r="AM98" s="307" t="s">
        <v>998</v>
      </c>
      <c r="AN98" s="199"/>
      <c r="AO98" s="88"/>
      <c r="AP98" s="88"/>
      <c r="AQ98" s="199"/>
      <c r="AR98" s="88"/>
      <c r="AS98" s="185"/>
      <c r="AT98" s="186"/>
      <c r="AU98" s="261">
        <f>+(Tabla3[[#This Row],[I Trimestre ]]+Tabla3[[#This Row],[II Trimestre ]]+Tabla3[[#This Row],[III Trimestre ]]+Tabla3[[#This Row],[IV Trimestre ]])/3</f>
        <v>1</v>
      </c>
      <c r="AV98" s="262">
        <f t="shared" ref="AV98:AV103" si="16">+(AH98+AK98+AN98+AQ98)/3</f>
        <v>0.33333333333333331</v>
      </c>
      <c r="AW98" s="173">
        <f t="shared" si="11"/>
        <v>0.33333333333333331</v>
      </c>
      <c r="AX98" s="264"/>
    </row>
    <row r="99" spans="2:50" ht="216.75" x14ac:dyDescent="0.25">
      <c r="B99" s="63">
        <v>519</v>
      </c>
      <c r="C99" s="70" t="s">
        <v>366</v>
      </c>
      <c r="D99" s="63" t="s">
        <v>367</v>
      </c>
      <c r="E99" s="70" t="s">
        <v>368</v>
      </c>
      <c r="F99" s="63" t="s">
        <v>369</v>
      </c>
      <c r="G99" s="63" t="s">
        <v>975</v>
      </c>
      <c r="H99" s="63" t="s">
        <v>976</v>
      </c>
      <c r="I99" s="63" t="s">
        <v>977</v>
      </c>
      <c r="J99" s="63" t="s">
        <v>388</v>
      </c>
      <c r="K99" s="63" t="s">
        <v>965</v>
      </c>
      <c r="L99" s="63" t="s">
        <v>999</v>
      </c>
      <c r="M99" s="63" t="s">
        <v>1000</v>
      </c>
      <c r="N99" s="63" t="s">
        <v>365</v>
      </c>
      <c r="O99" s="70" t="s">
        <v>1001</v>
      </c>
      <c r="P99" s="64">
        <v>86</v>
      </c>
      <c r="Q99" s="63" t="s">
        <v>1002</v>
      </c>
      <c r="R99" s="63" t="s">
        <v>1003</v>
      </c>
      <c r="S99" s="63" t="s">
        <v>833</v>
      </c>
      <c r="T99" s="63" t="s">
        <v>1004</v>
      </c>
      <c r="U99" s="63" t="s">
        <v>1005</v>
      </c>
      <c r="V99" s="92" t="s">
        <v>996</v>
      </c>
      <c r="W99" s="92">
        <v>44317</v>
      </c>
      <c r="X99" s="92">
        <v>44560</v>
      </c>
      <c r="Y99" s="67">
        <v>0</v>
      </c>
      <c r="Z99" s="93" t="s">
        <v>365</v>
      </c>
      <c r="AA99" s="327">
        <v>1</v>
      </c>
      <c r="AB99" s="93" t="s">
        <v>997</v>
      </c>
      <c r="AC99" s="67">
        <v>1</v>
      </c>
      <c r="AD99" s="93" t="s">
        <v>997</v>
      </c>
      <c r="AE99" s="67">
        <v>1</v>
      </c>
      <c r="AF99" s="67" t="s">
        <v>997</v>
      </c>
      <c r="AG99" s="70" t="s">
        <v>987</v>
      </c>
      <c r="AH99" s="67"/>
      <c r="AI99" s="67"/>
      <c r="AJ99" s="122"/>
      <c r="AK99" s="362">
        <v>1</v>
      </c>
      <c r="AL99" s="126">
        <f>+AK99/Tabla3[[#This Row],[II Trimestre ]]</f>
        <v>1</v>
      </c>
      <c r="AM99" s="307" t="s">
        <v>998</v>
      </c>
      <c r="AN99" s="199"/>
      <c r="AO99" s="88"/>
      <c r="AP99" s="88"/>
      <c r="AQ99" s="199"/>
      <c r="AR99" s="88"/>
      <c r="AS99" s="185"/>
      <c r="AT99" s="177"/>
      <c r="AU99" s="261">
        <f>+(Tabla3[[#This Row],[I Trimestre ]]+Tabla3[[#This Row],[II Trimestre ]]+Tabla3[[#This Row],[III Trimestre ]]+Tabla3[[#This Row],[IV Trimestre ]])/3</f>
        <v>1</v>
      </c>
      <c r="AV99" s="262">
        <f t="shared" si="16"/>
        <v>0.33333333333333331</v>
      </c>
      <c r="AW99" s="173">
        <f t="shared" si="11"/>
        <v>0.33333333333333331</v>
      </c>
      <c r="AX99" s="264"/>
    </row>
    <row r="100" spans="2:50" ht="216.75" x14ac:dyDescent="0.25">
      <c r="B100" s="63">
        <v>519</v>
      </c>
      <c r="C100" s="70" t="s">
        <v>366</v>
      </c>
      <c r="D100" s="63" t="s">
        <v>367</v>
      </c>
      <c r="E100" s="70" t="s">
        <v>368</v>
      </c>
      <c r="F100" s="63" t="s">
        <v>369</v>
      </c>
      <c r="G100" s="63" t="s">
        <v>975</v>
      </c>
      <c r="H100" s="63" t="s">
        <v>976</v>
      </c>
      <c r="I100" s="63" t="s">
        <v>977</v>
      </c>
      <c r="J100" s="63" t="s">
        <v>388</v>
      </c>
      <c r="K100" s="63" t="s">
        <v>965</v>
      </c>
      <c r="L100" s="63" t="s">
        <v>978</v>
      </c>
      <c r="M100" s="63" t="s">
        <v>1006</v>
      </c>
      <c r="N100" s="63" t="s">
        <v>365</v>
      </c>
      <c r="O100" s="70" t="s">
        <v>1001</v>
      </c>
      <c r="P100" s="64">
        <v>87</v>
      </c>
      <c r="Q100" s="63" t="s">
        <v>1007</v>
      </c>
      <c r="R100" s="63" t="s">
        <v>1008</v>
      </c>
      <c r="S100" s="63" t="s">
        <v>833</v>
      </c>
      <c r="T100" s="63" t="s">
        <v>1009</v>
      </c>
      <c r="U100" s="63" t="s">
        <v>1010</v>
      </c>
      <c r="V100" s="92" t="s">
        <v>996</v>
      </c>
      <c r="W100" s="92">
        <v>44317</v>
      </c>
      <c r="X100" s="92">
        <v>44560</v>
      </c>
      <c r="Y100" s="67">
        <v>0</v>
      </c>
      <c r="Z100" s="93" t="s">
        <v>365</v>
      </c>
      <c r="AA100" s="327">
        <v>1</v>
      </c>
      <c r="AB100" s="93" t="s">
        <v>997</v>
      </c>
      <c r="AC100" s="67">
        <v>1</v>
      </c>
      <c r="AD100" s="93" t="s">
        <v>997</v>
      </c>
      <c r="AE100" s="67">
        <v>1</v>
      </c>
      <c r="AF100" s="67" t="s">
        <v>997</v>
      </c>
      <c r="AG100" s="70" t="s">
        <v>987</v>
      </c>
      <c r="AH100" s="67"/>
      <c r="AI100" s="67"/>
      <c r="AJ100" s="122"/>
      <c r="AK100" s="362">
        <v>1</v>
      </c>
      <c r="AL100" s="126">
        <f>+AK100/Tabla3[[#This Row],[II Trimestre ]]</f>
        <v>1</v>
      </c>
      <c r="AM100" s="307" t="s">
        <v>1011</v>
      </c>
      <c r="AN100" s="199"/>
      <c r="AO100" s="88"/>
      <c r="AP100" s="88"/>
      <c r="AQ100" s="199"/>
      <c r="AR100" s="88"/>
      <c r="AS100" s="185"/>
      <c r="AT100" s="148"/>
      <c r="AU100" s="261">
        <f>+(Tabla3[[#This Row],[I Trimestre ]]+Tabla3[[#This Row],[II Trimestre ]]+Tabla3[[#This Row],[III Trimestre ]]+Tabla3[[#This Row],[IV Trimestre ]])/3</f>
        <v>1</v>
      </c>
      <c r="AV100" s="262">
        <f t="shared" si="16"/>
        <v>0.33333333333333331</v>
      </c>
      <c r="AW100" s="173">
        <f t="shared" si="11"/>
        <v>0.33333333333333331</v>
      </c>
      <c r="AX100" s="264"/>
    </row>
    <row r="101" spans="2:50" ht="146.25" customHeight="1" x14ac:dyDescent="0.25">
      <c r="B101" s="63">
        <v>519</v>
      </c>
      <c r="C101" s="70" t="s">
        <v>366</v>
      </c>
      <c r="D101" s="63" t="s">
        <v>367</v>
      </c>
      <c r="E101" s="70" t="s">
        <v>368</v>
      </c>
      <c r="F101" s="63" t="s">
        <v>369</v>
      </c>
      <c r="G101" s="63" t="s">
        <v>975</v>
      </c>
      <c r="H101" s="63" t="s">
        <v>976</v>
      </c>
      <c r="I101" s="63" t="s">
        <v>977</v>
      </c>
      <c r="J101" s="63" t="s">
        <v>388</v>
      </c>
      <c r="K101" s="63" t="s">
        <v>965</v>
      </c>
      <c r="L101" s="63" t="s">
        <v>978</v>
      </c>
      <c r="M101" s="63" t="s">
        <v>1012</v>
      </c>
      <c r="N101" s="63" t="s">
        <v>365</v>
      </c>
      <c r="O101" s="70" t="s">
        <v>1001</v>
      </c>
      <c r="P101" s="64">
        <v>88</v>
      </c>
      <c r="Q101" s="63" t="s">
        <v>1013</v>
      </c>
      <c r="R101" s="63" t="s">
        <v>1014</v>
      </c>
      <c r="S101" s="63" t="s">
        <v>833</v>
      </c>
      <c r="T101" s="63" t="s">
        <v>1015</v>
      </c>
      <c r="U101" s="63" t="s">
        <v>1010</v>
      </c>
      <c r="V101" s="63" t="s">
        <v>996</v>
      </c>
      <c r="W101" s="65">
        <v>44317</v>
      </c>
      <c r="X101" s="65">
        <v>44560</v>
      </c>
      <c r="Y101" s="67">
        <v>0</v>
      </c>
      <c r="Z101" s="67" t="s">
        <v>365</v>
      </c>
      <c r="AA101" s="327">
        <v>1</v>
      </c>
      <c r="AB101" s="67" t="s">
        <v>997</v>
      </c>
      <c r="AC101" s="67">
        <v>1</v>
      </c>
      <c r="AD101" s="67" t="s">
        <v>997</v>
      </c>
      <c r="AE101" s="67">
        <v>1</v>
      </c>
      <c r="AF101" s="67" t="s">
        <v>997</v>
      </c>
      <c r="AG101" s="68" t="s">
        <v>987</v>
      </c>
      <c r="AH101" s="67"/>
      <c r="AI101" s="231"/>
      <c r="AJ101" s="122"/>
      <c r="AK101" s="362">
        <v>0.85</v>
      </c>
      <c r="AL101" s="126">
        <f>+AK101/Tabla3[[#This Row],[II Trimestre ]]</f>
        <v>0.85</v>
      </c>
      <c r="AM101" s="307" t="s">
        <v>1016</v>
      </c>
      <c r="AN101" s="199"/>
      <c r="AO101" s="88"/>
      <c r="AP101" s="88"/>
      <c r="AQ101" s="199"/>
      <c r="AR101" s="88"/>
      <c r="AS101" s="88"/>
      <c r="AT101" s="146"/>
      <c r="AU101" s="261">
        <f>+(Tabla3[[#This Row],[I Trimestre ]]+Tabla3[[#This Row],[II Trimestre ]]+Tabla3[[#This Row],[III Trimestre ]]+Tabla3[[#This Row],[IV Trimestre ]])/3</f>
        <v>1</v>
      </c>
      <c r="AV101" s="262">
        <f t="shared" si="16"/>
        <v>0.28333333333333333</v>
      </c>
      <c r="AW101" s="173">
        <f t="shared" si="11"/>
        <v>0.28333333333333333</v>
      </c>
      <c r="AX101" s="260"/>
    </row>
    <row r="102" spans="2:50" ht="146.25" customHeight="1" x14ac:dyDescent="0.25">
      <c r="B102" s="63">
        <v>519</v>
      </c>
      <c r="C102" s="70" t="s">
        <v>366</v>
      </c>
      <c r="D102" s="63" t="s">
        <v>367</v>
      </c>
      <c r="E102" s="70" t="s">
        <v>368</v>
      </c>
      <c r="F102" s="63" t="s">
        <v>369</v>
      </c>
      <c r="G102" s="63" t="s">
        <v>975</v>
      </c>
      <c r="H102" s="63" t="s">
        <v>976</v>
      </c>
      <c r="I102" s="63" t="s">
        <v>977</v>
      </c>
      <c r="J102" s="63" t="s">
        <v>388</v>
      </c>
      <c r="K102" s="63" t="s">
        <v>965</v>
      </c>
      <c r="L102" s="63" t="s">
        <v>978</v>
      </c>
      <c r="M102" s="63" t="s">
        <v>1017</v>
      </c>
      <c r="N102" s="63" t="s">
        <v>365</v>
      </c>
      <c r="O102" s="70" t="s">
        <v>1001</v>
      </c>
      <c r="P102" s="64">
        <v>89</v>
      </c>
      <c r="Q102" s="63" t="s">
        <v>1018</v>
      </c>
      <c r="R102" s="63" t="s">
        <v>1019</v>
      </c>
      <c r="S102" s="63" t="s">
        <v>833</v>
      </c>
      <c r="T102" s="63" t="s">
        <v>1020</v>
      </c>
      <c r="U102" s="63" t="s">
        <v>1010</v>
      </c>
      <c r="V102" s="63" t="s">
        <v>996</v>
      </c>
      <c r="W102" s="92">
        <v>44317</v>
      </c>
      <c r="X102" s="92">
        <v>44560</v>
      </c>
      <c r="Y102" s="67">
        <v>0</v>
      </c>
      <c r="Z102" s="63" t="s">
        <v>365</v>
      </c>
      <c r="AA102" s="326">
        <v>1</v>
      </c>
      <c r="AB102" s="63" t="s">
        <v>997</v>
      </c>
      <c r="AC102" s="93">
        <v>1</v>
      </c>
      <c r="AD102" s="63" t="s">
        <v>997</v>
      </c>
      <c r="AE102" s="93">
        <v>1</v>
      </c>
      <c r="AF102" s="63" t="s">
        <v>997</v>
      </c>
      <c r="AG102" s="68" t="s">
        <v>987</v>
      </c>
      <c r="AH102" s="67"/>
      <c r="AI102" s="67"/>
      <c r="AJ102" s="122"/>
      <c r="AK102" s="363">
        <v>1</v>
      </c>
      <c r="AL102" s="126">
        <f>+AK102/Tabla3[[#This Row],[II Trimestre ]]</f>
        <v>1</v>
      </c>
      <c r="AM102" s="309" t="s">
        <v>1021</v>
      </c>
      <c r="AN102" s="199"/>
      <c r="AO102" s="88"/>
      <c r="AP102" s="88"/>
      <c r="AQ102" s="199"/>
      <c r="AR102" s="88"/>
      <c r="AS102" s="88"/>
      <c r="AT102" s="139"/>
      <c r="AU102" s="261">
        <f>+(Tabla3[[#This Row],[I Trimestre ]]+Tabla3[[#This Row],[II Trimestre ]]+Tabla3[[#This Row],[III Trimestre ]]+Tabla3[[#This Row],[IV Trimestre ]])/3</f>
        <v>1</v>
      </c>
      <c r="AV102" s="262">
        <f t="shared" si="16"/>
        <v>0.33333333333333331</v>
      </c>
      <c r="AW102" s="173">
        <f t="shared" si="11"/>
        <v>0.33333333333333331</v>
      </c>
      <c r="AX102" s="263"/>
    </row>
    <row r="103" spans="2:50" ht="146.25" customHeight="1" x14ac:dyDescent="0.25">
      <c r="B103" s="63">
        <v>519</v>
      </c>
      <c r="C103" s="70" t="s">
        <v>366</v>
      </c>
      <c r="D103" s="63" t="s">
        <v>367</v>
      </c>
      <c r="E103" s="70" t="s">
        <v>368</v>
      </c>
      <c r="F103" s="63" t="s">
        <v>369</v>
      </c>
      <c r="G103" s="63" t="s">
        <v>975</v>
      </c>
      <c r="H103" s="63" t="s">
        <v>976</v>
      </c>
      <c r="I103" s="63" t="s">
        <v>977</v>
      </c>
      <c r="J103" s="63" t="s">
        <v>388</v>
      </c>
      <c r="K103" s="63" t="s">
        <v>965</v>
      </c>
      <c r="L103" s="63" t="s">
        <v>1022</v>
      </c>
      <c r="M103" s="63" t="s">
        <v>1023</v>
      </c>
      <c r="N103" s="63" t="s">
        <v>365</v>
      </c>
      <c r="O103" s="70" t="s">
        <v>1001</v>
      </c>
      <c r="P103" s="64">
        <v>90</v>
      </c>
      <c r="Q103" s="63" t="s">
        <v>1024</v>
      </c>
      <c r="R103" s="63" t="s">
        <v>1025</v>
      </c>
      <c r="S103" s="63" t="s">
        <v>833</v>
      </c>
      <c r="T103" s="63" t="s">
        <v>1026</v>
      </c>
      <c r="U103" s="63" t="s">
        <v>1010</v>
      </c>
      <c r="V103" s="63" t="s">
        <v>996</v>
      </c>
      <c r="W103" s="92">
        <v>44317</v>
      </c>
      <c r="X103" s="92">
        <v>44560</v>
      </c>
      <c r="Y103" s="67">
        <v>0</v>
      </c>
      <c r="Z103" s="63" t="s">
        <v>365</v>
      </c>
      <c r="AA103" s="326">
        <v>1</v>
      </c>
      <c r="AB103" s="94" t="s">
        <v>997</v>
      </c>
      <c r="AC103" s="93">
        <v>1</v>
      </c>
      <c r="AD103" s="94" t="s">
        <v>997</v>
      </c>
      <c r="AE103" s="93">
        <v>1</v>
      </c>
      <c r="AF103" s="94" t="s">
        <v>997</v>
      </c>
      <c r="AG103" s="68" t="s">
        <v>987</v>
      </c>
      <c r="AH103" s="67"/>
      <c r="AI103" s="67"/>
      <c r="AJ103" s="122"/>
      <c r="AK103" s="362">
        <v>1</v>
      </c>
      <c r="AL103" s="126">
        <f>+AK103/Tabla3[[#This Row],[II Trimestre ]]</f>
        <v>1</v>
      </c>
      <c r="AM103" s="309" t="s">
        <v>1027</v>
      </c>
      <c r="AN103" s="199"/>
      <c r="AO103" s="88"/>
      <c r="AP103" s="88"/>
      <c r="AQ103" s="199"/>
      <c r="AR103" s="88"/>
      <c r="AS103" s="88"/>
      <c r="AT103" s="142"/>
      <c r="AU103" s="261">
        <f>+(Tabla3[[#This Row],[I Trimestre ]]+Tabla3[[#This Row],[II Trimestre ]]+Tabla3[[#This Row],[III Trimestre ]]+Tabla3[[#This Row],[IV Trimestre ]])/3</f>
        <v>1</v>
      </c>
      <c r="AV103" s="262">
        <f t="shared" si="16"/>
        <v>0.33333333333333331</v>
      </c>
      <c r="AW103" s="173">
        <f t="shared" si="11"/>
        <v>0.33333333333333331</v>
      </c>
      <c r="AX103" s="264"/>
    </row>
    <row r="104" spans="2:50" ht="146.25" customHeight="1" x14ac:dyDescent="0.25">
      <c r="B104" s="63">
        <v>519</v>
      </c>
      <c r="C104" s="70" t="s">
        <v>366</v>
      </c>
      <c r="D104" s="63" t="s">
        <v>367</v>
      </c>
      <c r="E104" s="70" t="s">
        <v>368</v>
      </c>
      <c r="F104" s="63" t="s">
        <v>369</v>
      </c>
      <c r="G104" s="95" t="s">
        <v>975</v>
      </c>
      <c r="H104" s="63" t="s">
        <v>976</v>
      </c>
      <c r="I104" s="63" t="s">
        <v>977</v>
      </c>
      <c r="J104" s="63" t="s">
        <v>388</v>
      </c>
      <c r="K104" s="63" t="s">
        <v>965</v>
      </c>
      <c r="L104" s="63" t="s">
        <v>1022</v>
      </c>
      <c r="M104" s="63"/>
      <c r="N104" s="63" t="s">
        <v>365</v>
      </c>
      <c r="O104" s="70" t="s">
        <v>1001</v>
      </c>
      <c r="P104" s="64">
        <v>91</v>
      </c>
      <c r="Q104" s="63" t="s">
        <v>1028</v>
      </c>
      <c r="R104" s="63" t="s">
        <v>1029</v>
      </c>
      <c r="S104" s="63" t="s">
        <v>376</v>
      </c>
      <c r="T104" s="63" t="s">
        <v>1030</v>
      </c>
      <c r="U104" s="63" t="s">
        <v>1031</v>
      </c>
      <c r="V104" s="95" t="s">
        <v>1032</v>
      </c>
      <c r="W104" s="65">
        <v>44470</v>
      </c>
      <c r="X104" s="65">
        <v>44560</v>
      </c>
      <c r="Y104" s="93">
        <v>0</v>
      </c>
      <c r="Z104" s="63" t="s">
        <v>365</v>
      </c>
      <c r="AA104" s="93">
        <v>0</v>
      </c>
      <c r="AB104" s="63" t="s">
        <v>365</v>
      </c>
      <c r="AC104" s="93">
        <v>0</v>
      </c>
      <c r="AD104" s="63" t="s">
        <v>365</v>
      </c>
      <c r="AE104" s="93">
        <v>1</v>
      </c>
      <c r="AF104" s="63" t="s">
        <v>1033</v>
      </c>
      <c r="AG104" s="68" t="s">
        <v>987</v>
      </c>
      <c r="AH104" s="67"/>
      <c r="AI104" s="67"/>
      <c r="AJ104" s="122"/>
      <c r="AK104" s="308"/>
      <c r="AL104" s="126">
        <v>0</v>
      </c>
      <c r="AM104" s="307" t="s">
        <v>1034</v>
      </c>
      <c r="AN104" s="199"/>
      <c r="AO104" s="88"/>
      <c r="AP104" s="89"/>
      <c r="AQ104" s="199"/>
      <c r="AR104" s="88"/>
      <c r="AS104" s="89"/>
      <c r="AT104" s="139"/>
      <c r="AU104" s="261">
        <f>+Tabla3[[#This Row],[IV Trimestre ]]</f>
        <v>1</v>
      </c>
      <c r="AV104" s="262">
        <f>+(AH104+AK104+AN104+AQ104)</f>
        <v>0</v>
      </c>
      <c r="AW104" s="173">
        <f t="shared" si="11"/>
        <v>0</v>
      </c>
      <c r="AX104" s="264"/>
    </row>
    <row r="105" spans="2:50" ht="146.25" customHeight="1" x14ac:dyDescent="0.25">
      <c r="B105" s="63">
        <v>519</v>
      </c>
      <c r="C105" s="70" t="s">
        <v>366</v>
      </c>
      <c r="D105" s="63" t="s">
        <v>367</v>
      </c>
      <c r="E105" s="70" t="s">
        <v>368</v>
      </c>
      <c r="F105" s="63" t="s">
        <v>369</v>
      </c>
      <c r="G105" s="95" t="s">
        <v>975</v>
      </c>
      <c r="H105" s="95" t="s">
        <v>976</v>
      </c>
      <c r="I105" s="95" t="s">
        <v>977</v>
      </c>
      <c r="J105" s="95" t="s">
        <v>388</v>
      </c>
      <c r="K105" s="63" t="s">
        <v>965</v>
      </c>
      <c r="L105" s="95" t="s">
        <v>978</v>
      </c>
      <c r="M105" s="95" t="s">
        <v>365</v>
      </c>
      <c r="N105" s="95" t="s">
        <v>365</v>
      </c>
      <c r="O105" s="96" t="s">
        <v>1001</v>
      </c>
      <c r="P105" s="64">
        <v>92</v>
      </c>
      <c r="Q105" s="95" t="s">
        <v>1035</v>
      </c>
      <c r="R105" s="95" t="s">
        <v>1036</v>
      </c>
      <c r="S105" s="95" t="s">
        <v>833</v>
      </c>
      <c r="T105" s="95" t="s">
        <v>1037</v>
      </c>
      <c r="U105" s="95" t="s">
        <v>1038</v>
      </c>
      <c r="V105" s="95" t="s">
        <v>996</v>
      </c>
      <c r="W105" s="97">
        <v>44197</v>
      </c>
      <c r="X105" s="97">
        <v>44560</v>
      </c>
      <c r="Y105" s="106">
        <v>1</v>
      </c>
      <c r="Z105" s="95" t="s">
        <v>1039</v>
      </c>
      <c r="AA105" s="332">
        <v>1</v>
      </c>
      <c r="AB105" s="95" t="s">
        <v>1039</v>
      </c>
      <c r="AC105" s="106">
        <v>1</v>
      </c>
      <c r="AD105" s="95" t="s">
        <v>1039</v>
      </c>
      <c r="AE105" s="106">
        <v>1</v>
      </c>
      <c r="AF105" s="95" t="s">
        <v>1039</v>
      </c>
      <c r="AG105" s="96" t="s">
        <v>987</v>
      </c>
      <c r="AH105" s="232">
        <v>1</v>
      </c>
      <c r="AI105" s="67">
        <f>+AH105/Y105</f>
        <v>1</v>
      </c>
      <c r="AJ105" s="229" t="s">
        <v>1040</v>
      </c>
      <c r="AK105" s="364">
        <v>1</v>
      </c>
      <c r="AL105" s="126">
        <f>+AK105/Tabla3[[#This Row],[II Trimestre ]]</f>
        <v>1</v>
      </c>
      <c r="AM105" s="310" t="s">
        <v>1041</v>
      </c>
      <c r="AN105" s="200"/>
      <c r="AO105" s="90"/>
      <c r="AP105" s="90"/>
      <c r="AQ105" s="200"/>
      <c r="AR105" s="90"/>
      <c r="AS105" s="90"/>
      <c r="AT105" s="146"/>
      <c r="AU105" s="261">
        <f>+(Tabla3[[#This Row],[I Trimestre ]]+Tabla3[[#This Row],[II Trimestre ]]+Tabla3[[#This Row],[III Trimestre ]]+Tabla3[[#This Row],[IV Trimestre ]])/4</f>
        <v>1</v>
      </c>
      <c r="AV105" s="262">
        <f t="shared" ref="AV105" si="17">+(AH105+AK105+AN105+AQ105)/4</f>
        <v>0.5</v>
      </c>
      <c r="AW105" s="173">
        <f t="shared" si="11"/>
        <v>0.5</v>
      </c>
      <c r="AX105" s="242"/>
    </row>
    <row r="106" spans="2:50" ht="146.25" customHeight="1" x14ac:dyDescent="0.25">
      <c r="B106" s="98">
        <v>519</v>
      </c>
      <c r="C106" s="70" t="s">
        <v>366</v>
      </c>
      <c r="D106" s="63" t="s">
        <v>367</v>
      </c>
      <c r="E106" s="70" t="s">
        <v>368</v>
      </c>
      <c r="F106" s="63" t="s">
        <v>369</v>
      </c>
      <c r="G106" s="99" t="s">
        <v>975</v>
      </c>
      <c r="H106" s="99" t="s">
        <v>1042</v>
      </c>
      <c r="I106" s="99" t="s">
        <v>977</v>
      </c>
      <c r="J106" s="99" t="s">
        <v>388</v>
      </c>
      <c r="K106" s="63" t="s">
        <v>965</v>
      </c>
      <c r="L106" s="99" t="s">
        <v>978</v>
      </c>
      <c r="M106" s="99" t="s">
        <v>365</v>
      </c>
      <c r="N106" s="99" t="s">
        <v>365</v>
      </c>
      <c r="O106" s="100" t="s">
        <v>1001</v>
      </c>
      <c r="P106" s="64">
        <v>93</v>
      </c>
      <c r="Q106" s="99" t="s">
        <v>1043</v>
      </c>
      <c r="R106" s="99" t="s">
        <v>1044</v>
      </c>
      <c r="S106" s="99" t="s">
        <v>833</v>
      </c>
      <c r="T106" s="95" t="s">
        <v>1045</v>
      </c>
      <c r="U106" s="99" t="s">
        <v>1005</v>
      </c>
      <c r="V106" s="99" t="s">
        <v>996</v>
      </c>
      <c r="W106" s="97">
        <v>44287</v>
      </c>
      <c r="X106" s="97">
        <v>44560</v>
      </c>
      <c r="Y106" s="108">
        <v>0</v>
      </c>
      <c r="Z106" s="99" t="s">
        <v>365</v>
      </c>
      <c r="AA106" s="333">
        <v>1</v>
      </c>
      <c r="AB106" s="99" t="s">
        <v>1046</v>
      </c>
      <c r="AC106" s="108">
        <v>1</v>
      </c>
      <c r="AD106" s="99" t="s">
        <v>1046</v>
      </c>
      <c r="AE106" s="108">
        <v>1</v>
      </c>
      <c r="AF106" s="99" t="s">
        <v>1046</v>
      </c>
      <c r="AG106" s="96" t="s">
        <v>987</v>
      </c>
      <c r="AH106" s="233"/>
      <c r="AI106" s="233"/>
      <c r="AJ106" s="230"/>
      <c r="AK106" s="364">
        <v>1</v>
      </c>
      <c r="AL106" s="126">
        <f>+AK106/Tabla3[[#This Row],[II Trimestre ]]</f>
        <v>1</v>
      </c>
      <c r="AM106" s="311" t="s">
        <v>1047</v>
      </c>
      <c r="AN106" s="206"/>
      <c r="AO106" s="184"/>
      <c r="AP106" s="184"/>
      <c r="AQ106" s="206"/>
      <c r="AR106" s="184"/>
      <c r="AS106" s="184"/>
      <c r="AT106" s="146"/>
      <c r="AU106" s="261">
        <f>+(Tabla3[[#This Row],[I Trimestre ]]+Tabla3[[#This Row],[II Trimestre ]]+Tabla3[[#This Row],[III Trimestre ]]+Tabla3[[#This Row],[IV Trimestre ]])/3</f>
        <v>1</v>
      </c>
      <c r="AV106" s="262">
        <f>+(AH106+AK106+AN106+AQ106)/3</f>
        <v>0.33333333333333331</v>
      </c>
      <c r="AW106" s="173">
        <f t="shared" si="11"/>
        <v>0.33333333333333331</v>
      </c>
      <c r="AX106" s="243"/>
    </row>
    <row r="107" spans="2:50" ht="120" customHeight="1" x14ac:dyDescent="0.25">
      <c r="B107" s="63">
        <v>513</v>
      </c>
      <c r="C107" s="70" t="s">
        <v>366</v>
      </c>
      <c r="D107" s="63" t="s">
        <v>367</v>
      </c>
      <c r="E107" s="70" t="s">
        <v>368</v>
      </c>
      <c r="F107" s="63" t="s">
        <v>369</v>
      </c>
      <c r="G107" s="63" t="s">
        <v>962</v>
      </c>
      <c r="H107" s="63" t="s">
        <v>1048</v>
      </c>
      <c r="I107" s="63" t="s">
        <v>1049</v>
      </c>
      <c r="J107" s="63" t="s">
        <v>388</v>
      </c>
      <c r="K107" s="63" t="s">
        <v>965</v>
      </c>
      <c r="L107" s="63" t="s">
        <v>1050</v>
      </c>
      <c r="M107" s="63" t="s">
        <v>1051</v>
      </c>
      <c r="N107" s="63" t="s">
        <v>365</v>
      </c>
      <c r="O107" s="70" t="s">
        <v>1052</v>
      </c>
      <c r="P107" s="64">
        <v>94</v>
      </c>
      <c r="Q107" s="63" t="s">
        <v>1053</v>
      </c>
      <c r="R107" s="63" t="s">
        <v>1054</v>
      </c>
      <c r="S107" s="63" t="s">
        <v>376</v>
      </c>
      <c r="T107" s="63" t="s">
        <v>1055</v>
      </c>
      <c r="U107" s="63" t="s">
        <v>1056</v>
      </c>
      <c r="V107" s="63" t="s">
        <v>1057</v>
      </c>
      <c r="W107" s="65">
        <v>44287</v>
      </c>
      <c r="X107" s="65">
        <v>44560</v>
      </c>
      <c r="Y107" s="66">
        <v>0</v>
      </c>
      <c r="Z107" s="67" t="s">
        <v>365</v>
      </c>
      <c r="AA107" s="325">
        <v>1</v>
      </c>
      <c r="AB107" s="67" t="s">
        <v>1058</v>
      </c>
      <c r="AC107" s="66">
        <v>0</v>
      </c>
      <c r="AD107" s="67" t="s">
        <v>365</v>
      </c>
      <c r="AE107" s="66">
        <v>1</v>
      </c>
      <c r="AF107" s="67" t="s">
        <v>1059</v>
      </c>
      <c r="AG107" s="68" t="s">
        <v>1060</v>
      </c>
      <c r="AH107" s="122"/>
      <c r="AI107" s="227"/>
      <c r="AJ107" s="122"/>
      <c r="AK107" s="353">
        <v>1</v>
      </c>
      <c r="AL107" s="126">
        <f>+AK107/Tabla3[[#This Row],[II Trimestre ]]</f>
        <v>1</v>
      </c>
      <c r="AM107" s="88" t="s">
        <v>1061</v>
      </c>
      <c r="AN107" s="88"/>
      <c r="AO107" s="88"/>
      <c r="AP107" s="88"/>
      <c r="AQ107" s="88"/>
      <c r="AR107" s="88"/>
      <c r="AS107" s="88"/>
      <c r="AT107" s="146"/>
      <c r="AU107" s="259">
        <f>+Tabla3[[#This Row],[I Trimestre ]]+Tabla3[[#This Row],[II Trimestre ]]+Tabla3[[#This Row],[III Trimestre ]]+Tabla3[[#This Row],[IV Trimestre ]]</f>
        <v>2</v>
      </c>
      <c r="AV107" s="259">
        <f t="shared" ref="AV107:AV108" si="18">+AH107+AK107+AN107+AQ107</f>
        <v>1</v>
      </c>
      <c r="AW107" s="173">
        <f t="shared" si="11"/>
        <v>0.5</v>
      </c>
      <c r="AX107" s="260"/>
    </row>
    <row r="108" spans="2:50" ht="120" customHeight="1" x14ac:dyDescent="0.25">
      <c r="B108" s="63">
        <v>513</v>
      </c>
      <c r="C108" s="70" t="s">
        <v>366</v>
      </c>
      <c r="D108" s="63" t="s">
        <v>367</v>
      </c>
      <c r="E108" s="70" t="s">
        <v>368</v>
      </c>
      <c r="F108" s="63" t="s">
        <v>369</v>
      </c>
      <c r="G108" s="63" t="s">
        <v>962</v>
      </c>
      <c r="H108" s="63" t="s">
        <v>1048</v>
      </c>
      <c r="I108" s="63" t="s">
        <v>1049</v>
      </c>
      <c r="J108" s="63" t="s">
        <v>388</v>
      </c>
      <c r="K108" s="63" t="s">
        <v>965</v>
      </c>
      <c r="L108" s="63" t="s">
        <v>1050</v>
      </c>
      <c r="M108" s="63" t="s">
        <v>1062</v>
      </c>
      <c r="N108" s="63" t="s">
        <v>365</v>
      </c>
      <c r="O108" s="70" t="s">
        <v>1063</v>
      </c>
      <c r="P108" s="64">
        <v>95</v>
      </c>
      <c r="Q108" s="63" t="s">
        <v>1064</v>
      </c>
      <c r="R108" s="63" t="s">
        <v>1065</v>
      </c>
      <c r="S108" s="63" t="s">
        <v>376</v>
      </c>
      <c r="T108" s="63" t="s">
        <v>1066</v>
      </c>
      <c r="U108" s="63" t="s">
        <v>1067</v>
      </c>
      <c r="V108" s="63" t="s">
        <v>1057</v>
      </c>
      <c r="W108" s="65">
        <v>44200</v>
      </c>
      <c r="X108" s="65">
        <v>44560</v>
      </c>
      <c r="Y108" s="66">
        <v>1</v>
      </c>
      <c r="Z108" s="67" t="s">
        <v>1068</v>
      </c>
      <c r="AA108" s="325">
        <v>1</v>
      </c>
      <c r="AB108" s="67" t="s">
        <v>1068</v>
      </c>
      <c r="AC108" s="66">
        <v>1</v>
      </c>
      <c r="AD108" s="67" t="s">
        <v>1068</v>
      </c>
      <c r="AE108" s="66">
        <v>1</v>
      </c>
      <c r="AF108" s="67" t="s">
        <v>1068</v>
      </c>
      <c r="AG108" s="68" t="s">
        <v>1060</v>
      </c>
      <c r="AH108" s="122">
        <v>1</v>
      </c>
      <c r="AI108" s="126">
        <f t="shared" ref="AI108:AI111" si="19">+AH108/Y108</f>
        <v>1</v>
      </c>
      <c r="AJ108" s="122" t="s">
        <v>1069</v>
      </c>
      <c r="AK108" s="357">
        <v>1</v>
      </c>
      <c r="AL108" s="126">
        <f>+AK108/Tabla3[[#This Row],[II Trimestre ]]</f>
        <v>1</v>
      </c>
      <c r="AM108" s="88" t="s">
        <v>1070</v>
      </c>
      <c r="AN108" s="88"/>
      <c r="AO108" s="88"/>
      <c r="AP108" s="88"/>
      <c r="AQ108" s="88"/>
      <c r="AR108" s="88"/>
      <c r="AS108" s="88"/>
      <c r="AT108" s="146"/>
      <c r="AU108" s="259">
        <f>+Tabla3[[#This Row],[I Trimestre ]]+Tabla3[[#This Row],[II Trimestre ]]+Tabla3[[#This Row],[III Trimestre ]]+Tabla3[[#This Row],[IV Trimestre ]]</f>
        <v>4</v>
      </c>
      <c r="AV108" s="259">
        <f t="shared" si="18"/>
        <v>2</v>
      </c>
      <c r="AW108" s="173">
        <f t="shared" si="11"/>
        <v>0.5</v>
      </c>
      <c r="AX108" s="260"/>
    </row>
    <row r="109" spans="2:50" ht="261" customHeight="1" x14ac:dyDescent="0.25">
      <c r="B109" s="63" t="s">
        <v>1071</v>
      </c>
      <c r="C109" s="70" t="s">
        <v>366</v>
      </c>
      <c r="D109" s="63" t="s">
        <v>367</v>
      </c>
      <c r="E109" s="70" t="s">
        <v>368</v>
      </c>
      <c r="F109" s="63" t="s">
        <v>1072</v>
      </c>
      <c r="G109" s="63" t="s">
        <v>1073</v>
      </c>
      <c r="H109" s="63" t="s">
        <v>649</v>
      </c>
      <c r="I109" s="63" t="s">
        <v>1074</v>
      </c>
      <c r="J109" s="63" t="s">
        <v>388</v>
      </c>
      <c r="K109" s="63" t="s">
        <v>965</v>
      </c>
      <c r="L109" s="63" t="s">
        <v>776</v>
      </c>
      <c r="M109" s="63" t="s">
        <v>365</v>
      </c>
      <c r="N109" s="63" t="s">
        <v>365</v>
      </c>
      <c r="O109" s="70" t="s">
        <v>1075</v>
      </c>
      <c r="P109" s="64">
        <v>96</v>
      </c>
      <c r="Q109" s="63" t="s">
        <v>1076</v>
      </c>
      <c r="R109" s="63" t="s">
        <v>1077</v>
      </c>
      <c r="S109" s="63" t="s">
        <v>394</v>
      </c>
      <c r="T109" s="63" t="s">
        <v>1078</v>
      </c>
      <c r="U109" s="63" t="s">
        <v>1079</v>
      </c>
      <c r="V109" s="63" t="s">
        <v>1080</v>
      </c>
      <c r="W109" s="65">
        <v>44197</v>
      </c>
      <c r="X109" s="65">
        <v>44561</v>
      </c>
      <c r="Y109" s="69">
        <v>1</v>
      </c>
      <c r="Z109" s="67" t="s">
        <v>1081</v>
      </c>
      <c r="AA109" s="331">
        <v>1</v>
      </c>
      <c r="AB109" s="67" t="s">
        <v>1081</v>
      </c>
      <c r="AC109" s="69">
        <v>1</v>
      </c>
      <c r="AD109" s="67" t="s">
        <v>1081</v>
      </c>
      <c r="AE109" s="69">
        <v>1</v>
      </c>
      <c r="AF109" s="67" t="s">
        <v>1081</v>
      </c>
      <c r="AG109" s="68" t="s">
        <v>68</v>
      </c>
      <c r="AH109" s="228">
        <v>1</v>
      </c>
      <c r="AI109" s="126">
        <f t="shared" si="19"/>
        <v>1</v>
      </c>
      <c r="AJ109" s="122" t="s">
        <v>1082</v>
      </c>
      <c r="AK109" s="350">
        <v>1</v>
      </c>
      <c r="AL109" s="126">
        <f>+AK109/Tabla3[[#This Row],[II Trimestre ]]</f>
        <v>1</v>
      </c>
      <c r="AM109" s="88" t="s">
        <v>1083</v>
      </c>
      <c r="AN109" s="199"/>
      <c r="AO109" s="88"/>
      <c r="AP109" s="88"/>
      <c r="AQ109" s="199"/>
      <c r="AR109" s="88"/>
      <c r="AS109" s="88"/>
      <c r="AT109" s="146"/>
      <c r="AU109" s="261">
        <f>+(Tabla3[[#This Row],[I Trimestre ]]+Tabla3[[#This Row],[II Trimestre ]]+Tabla3[[#This Row],[III Trimestre ]]+Tabla3[[#This Row],[IV Trimestre ]])/4</f>
        <v>1</v>
      </c>
      <c r="AV109" s="262">
        <f>+(AH109+AK109+AN109+AQ109)/4</f>
        <v>0.5</v>
      </c>
      <c r="AW109" s="173">
        <f>+(AV109/AU109)</f>
        <v>0.5</v>
      </c>
      <c r="AX109" s="260"/>
    </row>
    <row r="110" spans="2:50" ht="120" customHeight="1" x14ac:dyDescent="0.25">
      <c r="B110" s="63" t="s">
        <v>365</v>
      </c>
      <c r="C110" s="70" t="s">
        <v>366</v>
      </c>
      <c r="D110" s="63" t="s">
        <v>367</v>
      </c>
      <c r="E110" s="70" t="s">
        <v>368</v>
      </c>
      <c r="F110" s="63" t="s">
        <v>369</v>
      </c>
      <c r="G110" s="63" t="s">
        <v>365</v>
      </c>
      <c r="H110" s="63" t="s">
        <v>441</v>
      </c>
      <c r="I110" s="63" t="s">
        <v>1084</v>
      </c>
      <c r="J110" s="63" t="s">
        <v>365</v>
      </c>
      <c r="K110" s="63" t="s">
        <v>365</v>
      </c>
      <c r="L110" s="63" t="s">
        <v>365</v>
      </c>
      <c r="M110" s="63" t="s">
        <v>365</v>
      </c>
      <c r="N110" s="63" t="s">
        <v>365</v>
      </c>
      <c r="O110" s="70" t="s">
        <v>1085</v>
      </c>
      <c r="P110" s="64">
        <v>97</v>
      </c>
      <c r="Q110" s="63" t="s">
        <v>1086</v>
      </c>
      <c r="R110" s="63" t="s">
        <v>1087</v>
      </c>
      <c r="S110" s="63" t="s">
        <v>376</v>
      </c>
      <c r="T110" s="63" t="s">
        <v>1088</v>
      </c>
      <c r="U110" s="63" t="s">
        <v>1089</v>
      </c>
      <c r="V110" s="63" t="s">
        <v>1090</v>
      </c>
      <c r="W110" s="65">
        <v>44197</v>
      </c>
      <c r="X110" s="65">
        <v>44561</v>
      </c>
      <c r="Y110" s="66">
        <v>3</v>
      </c>
      <c r="Z110" s="67" t="s">
        <v>1091</v>
      </c>
      <c r="AA110" s="325">
        <v>3</v>
      </c>
      <c r="AB110" s="67" t="s">
        <v>1091</v>
      </c>
      <c r="AC110" s="66">
        <v>3</v>
      </c>
      <c r="AD110" s="67" t="s">
        <v>1091</v>
      </c>
      <c r="AE110" s="66">
        <v>3</v>
      </c>
      <c r="AF110" s="67" t="s">
        <v>1091</v>
      </c>
      <c r="AG110" s="68" t="s">
        <v>68</v>
      </c>
      <c r="AH110" s="122">
        <v>3</v>
      </c>
      <c r="AI110" s="126">
        <f t="shared" si="19"/>
        <v>1</v>
      </c>
      <c r="AJ110" s="122" t="s">
        <v>1092</v>
      </c>
      <c r="AK110" s="357">
        <v>3</v>
      </c>
      <c r="AL110" s="126">
        <f>+AK110/Tabla3[[#This Row],[II Trimestre ]]</f>
        <v>1</v>
      </c>
      <c r="AM110" s="88" t="s">
        <v>1093</v>
      </c>
      <c r="AN110" s="88"/>
      <c r="AO110" s="88"/>
      <c r="AP110" s="88"/>
      <c r="AQ110" s="88"/>
      <c r="AR110" s="88"/>
      <c r="AS110" s="88"/>
      <c r="AT110" s="146"/>
      <c r="AU110" s="259">
        <f>+Tabla3[[#This Row],[I Trimestre ]]+Tabla3[[#This Row],[II Trimestre ]]+Tabla3[[#This Row],[III Trimestre ]]+Tabla3[[#This Row],[IV Trimestre ]]</f>
        <v>12</v>
      </c>
      <c r="AV110" s="259">
        <f>+AH110+AK110+AN110+AQ110</f>
        <v>6</v>
      </c>
      <c r="AW110" s="173">
        <f>+(AV110/AU110)</f>
        <v>0.5</v>
      </c>
      <c r="AX110" s="260"/>
    </row>
    <row r="111" spans="2:50" ht="135.75" customHeight="1" x14ac:dyDescent="0.25">
      <c r="B111" s="63">
        <v>513</v>
      </c>
      <c r="C111" s="70" t="s">
        <v>366</v>
      </c>
      <c r="D111" s="63" t="s">
        <v>367</v>
      </c>
      <c r="E111" s="70" t="s">
        <v>1094</v>
      </c>
      <c r="F111" s="63" t="s">
        <v>1072</v>
      </c>
      <c r="G111" s="63" t="s">
        <v>1095</v>
      </c>
      <c r="H111" s="63" t="s">
        <v>777</v>
      </c>
      <c r="I111" s="63" t="s">
        <v>1096</v>
      </c>
      <c r="J111" s="63" t="s">
        <v>388</v>
      </c>
      <c r="K111" s="63" t="s">
        <v>965</v>
      </c>
      <c r="L111" s="63" t="s">
        <v>1097</v>
      </c>
      <c r="M111" s="63" t="s">
        <v>365</v>
      </c>
      <c r="N111" s="63" t="s">
        <v>365</v>
      </c>
      <c r="O111" s="70" t="s">
        <v>1098</v>
      </c>
      <c r="P111" s="64">
        <v>98</v>
      </c>
      <c r="Q111" s="63" t="s">
        <v>1099</v>
      </c>
      <c r="R111" s="63" t="s">
        <v>1100</v>
      </c>
      <c r="S111" s="63" t="s">
        <v>376</v>
      </c>
      <c r="T111" s="63" t="s">
        <v>1101</v>
      </c>
      <c r="U111" s="63" t="s">
        <v>1102</v>
      </c>
      <c r="V111" s="63" t="s">
        <v>1103</v>
      </c>
      <c r="W111" s="65">
        <v>44197</v>
      </c>
      <c r="X111" s="65">
        <v>44561</v>
      </c>
      <c r="Y111" s="69">
        <v>0.25</v>
      </c>
      <c r="Z111" s="67" t="s">
        <v>1104</v>
      </c>
      <c r="AA111" s="327">
        <v>0.25</v>
      </c>
      <c r="AB111" s="67" t="s">
        <v>1104</v>
      </c>
      <c r="AC111" s="67">
        <v>0.25</v>
      </c>
      <c r="AD111" s="67" t="s">
        <v>1104</v>
      </c>
      <c r="AE111" s="67">
        <v>0.25</v>
      </c>
      <c r="AF111" s="67" t="s">
        <v>1104</v>
      </c>
      <c r="AG111" s="68" t="s">
        <v>1105</v>
      </c>
      <c r="AH111" s="228">
        <v>0.25</v>
      </c>
      <c r="AI111" s="126">
        <f t="shared" si="19"/>
        <v>1</v>
      </c>
      <c r="AJ111" s="122" t="s">
        <v>1106</v>
      </c>
      <c r="AK111" s="354">
        <v>0.25</v>
      </c>
      <c r="AL111" s="126">
        <f>+AK111/Tabla3[[#This Row],[II Trimestre ]]</f>
        <v>1</v>
      </c>
      <c r="AM111" s="312" t="s">
        <v>1107</v>
      </c>
      <c r="AN111" s="199"/>
      <c r="AO111" s="88"/>
      <c r="AP111" s="88"/>
      <c r="AQ111" s="199"/>
      <c r="AR111" s="88"/>
      <c r="AS111" s="88"/>
      <c r="AT111" s="146"/>
      <c r="AU111" s="261">
        <f>+(Tabla3[[#This Row],[I Trimestre ]]+Tabla3[[#This Row],[II Trimestre ]]+Tabla3[[#This Row],[III Trimestre ]]+Tabla3[[#This Row],[IV Trimestre ]])</f>
        <v>1</v>
      </c>
      <c r="AV111" s="262">
        <f>+(AH111+AK111+AN111+AQ111)</f>
        <v>0.5</v>
      </c>
      <c r="AW111" s="173">
        <f>+(AV111/AU111)</f>
        <v>0.5</v>
      </c>
      <c r="AX111" s="260"/>
    </row>
    <row r="112" spans="2:50" ht="120" customHeight="1" x14ac:dyDescent="0.25">
      <c r="B112" s="63">
        <v>513</v>
      </c>
      <c r="C112" s="70" t="s">
        <v>366</v>
      </c>
      <c r="D112" s="63" t="s">
        <v>367</v>
      </c>
      <c r="E112" s="70" t="s">
        <v>1094</v>
      </c>
      <c r="F112" s="63" t="s">
        <v>1072</v>
      </c>
      <c r="G112" s="63" t="s">
        <v>1095</v>
      </c>
      <c r="H112" s="63" t="s">
        <v>1108</v>
      </c>
      <c r="I112" s="63" t="s">
        <v>1096</v>
      </c>
      <c r="J112" s="63" t="s">
        <v>388</v>
      </c>
      <c r="K112" s="63" t="s">
        <v>965</v>
      </c>
      <c r="L112" s="63" t="s">
        <v>1097</v>
      </c>
      <c r="M112" s="63" t="s">
        <v>365</v>
      </c>
      <c r="N112" s="63" t="s">
        <v>365</v>
      </c>
      <c r="O112" s="70" t="s">
        <v>1109</v>
      </c>
      <c r="P112" s="64">
        <v>99</v>
      </c>
      <c r="Q112" s="63" t="s">
        <v>1110</v>
      </c>
      <c r="R112" s="63" t="s">
        <v>1111</v>
      </c>
      <c r="S112" s="63" t="s">
        <v>376</v>
      </c>
      <c r="T112" s="63" t="s">
        <v>1112</v>
      </c>
      <c r="U112" s="63" t="s">
        <v>1113</v>
      </c>
      <c r="V112" s="63" t="s">
        <v>1114</v>
      </c>
      <c r="W112" s="65">
        <v>44348</v>
      </c>
      <c r="X112" s="65">
        <v>44561</v>
      </c>
      <c r="Y112" s="66">
        <v>0</v>
      </c>
      <c r="Z112" s="67" t="s">
        <v>365</v>
      </c>
      <c r="AA112" s="325">
        <v>1</v>
      </c>
      <c r="AB112" s="67" t="s">
        <v>1115</v>
      </c>
      <c r="AC112" s="66">
        <v>0</v>
      </c>
      <c r="AD112" s="67" t="s">
        <v>365</v>
      </c>
      <c r="AE112" s="66">
        <v>1</v>
      </c>
      <c r="AF112" s="67" t="s">
        <v>1115</v>
      </c>
      <c r="AG112" s="68" t="s">
        <v>1105</v>
      </c>
      <c r="AH112" s="122"/>
      <c r="AI112" s="227"/>
      <c r="AJ112" s="122"/>
      <c r="AK112" s="357">
        <v>1</v>
      </c>
      <c r="AL112" s="126">
        <f>+AK112/Tabla3[[#This Row],[II Trimestre ]]</f>
        <v>1</v>
      </c>
      <c r="AM112" s="313" t="s">
        <v>1116</v>
      </c>
      <c r="AN112" s="88"/>
      <c r="AO112" s="88"/>
      <c r="AP112" s="88"/>
      <c r="AQ112" s="88"/>
      <c r="AR112" s="88"/>
      <c r="AS112" s="88"/>
      <c r="AT112" s="146"/>
      <c r="AU112" s="259">
        <f>+Tabla3[[#This Row],[I Trimestre ]]+Tabla3[[#This Row],[II Trimestre ]]+Tabla3[[#This Row],[III Trimestre ]]+Tabla3[[#This Row],[IV Trimestre ]]</f>
        <v>2</v>
      </c>
      <c r="AV112" s="259">
        <f>+AH112+AK112+AN112+AQ112</f>
        <v>1</v>
      </c>
      <c r="AW112" s="173">
        <f>+(AV112/AU112)</f>
        <v>0.5</v>
      </c>
      <c r="AX112" s="260"/>
    </row>
    <row r="113" spans="1:207" ht="120" customHeight="1" x14ac:dyDescent="0.25">
      <c r="B113" s="63">
        <v>513</v>
      </c>
      <c r="C113" s="70" t="s">
        <v>366</v>
      </c>
      <c r="D113" s="63" t="s">
        <v>367</v>
      </c>
      <c r="E113" s="70" t="s">
        <v>1094</v>
      </c>
      <c r="F113" s="63" t="s">
        <v>1072</v>
      </c>
      <c r="G113" s="63" t="s">
        <v>1095</v>
      </c>
      <c r="H113" s="63" t="s">
        <v>777</v>
      </c>
      <c r="I113" s="63" t="s">
        <v>1096</v>
      </c>
      <c r="J113" s="63" t="s">
        <v>388</v>
      </c>
      <c r="K113" s="63" t="s">
        <v>965</v>
      </c>
      <c r="L113" s="63" t="s">
        <v>1097</v>
      </c>
      <c r="M113" s="63" t="s">
        <v>365</v>
      </c>
      <c r="N113" s="63" t="s">
        <v>365</v>
      </c>
      <c r="O113" s="70" t="s">
        <v>1117</v>
      </c>
      <c r="P113" s="64">
        <v>100</v>
      </c>
      <c r="Q113" s="63" t="s">
        <v>1118</v>
      </c>
      <c r="R113" s="63" t="s">
        <v>1119</v>
      </c>
      <c r="S113" s="63" t="s">
        <v>376</v>
      </c>
      <c r="T113" s="63" t="s">
        <v>1120</v>
      </c>
      <c r="U113" s="63" t="s">
        <v>1121</v>
      </c>
      <c r="V113" s="63" t="s">
        <v>1122</v>
      </c>
      <c r="W113" s="65">
        <v>44197</v>
      </c>
      <c r="X113" s="65">
        <v>44561</v>
      </c>
      <c r="Y113" s="69">
        <v>0.25</v>
      </c>
      <c r="Z113" s="67" t="s">
        <v>1123</v>
      </c>
      <c r="AA113" s="327">
        <v>0.25</v>
      </c>
      <c r="AB113" s="67" t="s">
        <v>1123</v>
      </c>
      <c r="AC113" s="67">
        <v>0.25</v>
      </c>
      <c r="AD113" s="67" t="s">
        <v>1123</v>
      </c>
      <c r="AE113" s="67">
        <v>0.25</v>
      </c>
      <c r="AF113" s="67" t="s">
        <v>1123</v>
      </c>
      <c r="AG113" s="68" t="s">
        <v>1105</v>
      </c>
      <c r="AH113" s="228">
        <v>0.25</v>
      </c>
      <c r="AI113" s="126">
        <f t="shared" ref="AI113:AI121" si="20">+AH113/Y113</f>
        <v>1</v>
      </c>
      <c r="AJ113" s="122" t="s">
        <v>1124</v>
      </c>
      <c r="AK113" s="350">
        <v>0.25</v>
      </c>
      <c r="AL113" s="126">
        <f>+AK113/Tabla3[[#This Row],[II Trimestre ]]</f>
        <v>1</v>
      </c>
      <c r="AM113" s="313" t="s">
        <v>1125</v>
      </c>
      <c r="AN113" s="199"/>
      <c r="AO113" s="88"/>
      <c r="AP113" s="88"/>
      <c r="AQ113" s="199"/>
      <c r="AR113" s="88"/>
      <c r="AS113" s="88"/>
      <c r="AT113" s="146"/>
      <c r="AU113" s="261">
        <f>+(Tabla3[[#This Row],[I Trimestre ]]+Tabla3[[#This Row],[II Trimestre ]]+Tabla3[[#This Row],[III Trimestre ]]+Tabla3[[#This Row],[IV Trimestre ]])</f>
        <v>1</v>
      </c>
      <c r="AV113" s="262">
        <f>+(AH113+AK113+AN113+AQ113)</f>
        <v>0.5</v>
      </c>
      <c r="AW113" s="173">
        <f>+(AV113/AU113)</f>
        <v>0.5</v>
      </c>
      <c r="AX113" s="260"/>
    </row>
    <row r="114" spans="1:207" ht="120" customHeight="1" x14ac:dyDescent="0.25">
      <c r="B114" s="63" t="s">
        <v>365</v>
      </c>
      <c r="C114" s="70" t="s">
        <v>366</v>
      </c>
      <c r="D114" s="63" t="s">
        <v>367</v>
      </c>
      <c r="E114" s="70" t="s">
        <v>368</v>
      </c>
      <c r="F114" s="63" t="s">
        <v>1072</v>
      </c>
      <c r="G114" s="63" t="s">
        <v>365</v>
      </c>
      <c r="H114" s="63" t="s">
        <v>441</v>
      </c>
      <c r="I114" s="63" t="s">
        <v>1126</v>
      </c>
      <c r="J114" s="63" t="s">
        <v>1127</v>
      </c>
      <c r="K114" s="63" t="s">
        <v>965</v>
      </c>
      <c r="L114" s="63" t="s">
        <v>999</v>
      </c>
      <c r="M114" s="63" t="s">
        <v>1128</v>
      </c>
      <c r="N114" s="63" t="s">
        <v>365</v>
      </c>
      <c r="O114" s="70" t="s">
        <v>1129</v>
      </c>
      <c r="P114" s="64">
        <v>101</v>
      </c>
      <c r="Q114" s="63" t="s">
        <v>1130</v>
      </c>
      <c r="R114" s="63" t="s">
        <v>1129</v>
      </c>
      <c r="S114" s="63" t="s">
        <v>376</v>
      </c>
      <c r="T114" s="63" t="s">
        <v>1131</v>
      </c>
      <c r="U114" s="63" t="s">
        <v>1132</v>
      </c>
      <c r="V114" s="63" t="s">
        <v>1133</v>
      </c>
      <c r="W114" s="65">
        <v>44287</v>
      </c>
      <c r="X114" s="65">
        <v>44377</v>
      </c>
      <c r="Y114" s="66">
        <v>1</v>
      </c>
      <c r="Z114" s="67" t="s">
        <v>365</v>
      </c>
      <c r="AA114" s="325">
        <v>1</v>
      </c>
      <c r="AB114" s="67" t="s">
        <v>1134</v>
      </c>
      <c r="AC114" s="66">
        <v>0</v>
      </c>
      <c r="AD114" s="67" t="s">
        <v>365</v>
      </c>
      <c r="AE114" s="66">
        <v>0</v>
      </c>
      <c r="AF114" s="67" t="s">
        <v>365</v>
      </c>
      <c r="AG114" s="68" t="s">
        <v>1135</v>
      </c>
      <c r="AH114" s="122">
        <v>1</v>
      </c>
      <c r="AI114" s="126">
        <f t="shared" si="20"/>
        <v>1</v>
      </c>
      <c r="AJ114" s="122" t="s">
        <v>1136</v>
      </c>
      <c r="AK114" s="349">
        <v>1</v>
      </c>
      <c r="AL114" s="126">
        <f>+AK114/Tabla3[[#This Row],[II Trimestre ]]</f>
        <v>1</v>
      </c>
      <c r="AM114" s="88" t="s">
        <v>1137</v>
      </c>
      <c r="AN114" s="88"/>
      <c r="AO114" s="88"/>
      <c r="AP114" s="88"/>
      <c r="AQ114" s="88"/>
      <c r="AR114" s="88"/>
      <c r="AS114" s="88"/>
      <c r="AT114" s="146"/>
      <c r="AU114" s="259">
        <f>+Tabla3[[#This Row],[I Trimestre ]]+Tabla3[[#This Row],[II Trimestre ]]+Tabla3[[#This Row],[III Trimestre ]]+Tabla3[[#This Row],[IV Trimestre ]]</f>
        <v>2</v>
      </c>
      <c r="AV114" s="259">
        <f t="shared" ref="AV114:AV116" si="21">+AH114+AK114+AN114+AQ114</f>
        <v>2</v>
      </c>
      <c r="AW114" s="173">
        <f t="shared" si="11"/>
        <v>1</v>
      </c>
      <c r="AX114" s="260"/>
    </row>
    <row r="115" spans="1:207" ht="180" customHeight="1" x14ac:dyDescent="0.25">
      <c r="B115" s="63">
        <v>62</v>
      </c>
      <c r="C115" s="70" t="s">
        <v>366</v>
      </c>
      <c r="D115" s="63" t="s">
        <v>367</v>
      </c>
      <c r="E115" s="70" t="s">
        <v>1094</v>
      </c>
      <c r="F115" s="63" t="s">
        <v>1072</v>
      </c>
      <c r="G115" s="63" t="s">
        <v>1138</v>
      </c>
      <c r="H115" s="63" t="s">
        <v>777</v>
      </c>
      <c r="I115" s="63" t="s">
        <v>1139</v>
      </c>
      <c r="J115" s="63" t="s">
        <v>1127</v>
      </c>
      <c r="K115" s="63" t="s">
        <v>365</v>
      </c>
      <c r="L115" s="63" t="s">
        <v>365</v>
      </c>
      <c r="M115" s="63" t="s">
        <v>365</v>
      </c>
      <c r="N115" s="63" t="s">
        <v>365</v>
      </c>
      <c r="O115" s="70" t="s">
        <v>1140</v>
      </c>
      <c r="P115" s="64">
        <v>102</v>
      </c>
      <c r="Q115" s="63" t="s">
        <v>1141</v>
      </c>
      <c r="R115" s="63" t="s">
        <v>1142</v>
      </c>
      <c r="S115" s="63" t="s">
        <v>376</v>
      </c>
      <c r="T115" s="63" t="s">
        <v>1143</v>
      </c>
      <c r="U115" s="63" t="s">
        <v>1144</v>
      </c>
      <c r="V115" s="63" t="s">
        <v>1145</v>
      </c>
      <c r="W115" s="92">
        <v>44197</v>
      </c>
      <c r="X115" s="92">
        <v>44561</v>
      </c>
      <c r="Y115" s="64">
        <v>3</v>
      </c>
      <c r="Z115" s="63" t="s">
        <v>1146</v>
      </c>
      <c r="AA115" s="334">
        <v>3</v>
      </c>
      <c r="AB115" s="63" t="s">
        <v>1146</v>
      </c>
      <c r="AC115" s="64">
        <v>3</v>
      </c>
      <c r="AD115" s="63" t="s">
        <v>1146</v>
      </c>
      <c r="AE115" s="64">
        <v>3</v>
      </c>
      <c r="AF115" s="63" t="s">
        <v>1146</v>
      </c>
      <c r="AG115" s="68" t="s">
        <v>1147</v>
      </c>
      <c r="AH115" s="122">
        <v>3</v>
      </c>
      <c r="AI115" s="126">
        <f t="shared" si="20"/>
        <v>1</v>
      </c>
      <c r="AJ115" s="122" t="s">
        <v>1148</v>
      </c>
      <c r="AK115" s="357">
        <v>3</v>
      </c>
      <c r="AL115" s="126">
        <f>+AK115/Tabla3[[#This Row],[II Trimestre ]]</f>
        <v>1</v>
      </c>
      <c r="AM115" s="88" t="s">
        <v>1149</v>
      </c>
      <c r="AN115" s="88"/>
      <c r="AO115" s="88"/>
      <c r="AP115" s="88"/>
      <c r="AQ115" s="88"/>
      <c r="AR115" s="88"/>
      <c r="AS115" s="88"/>
      <c r="AT115" s="139"/>
      <c r="AU115" s="259">
        <f>+Tabla3[[#This Row],[I Trimestre ]]+Tabla3[[#This Row],[II Trimestre ]]+Tabla3[[#This Row],[III Trimestre ]]+Tabla3[[#This Row],[IV Trimestre ]]</f>
        <v>12</v>
      </c>
      <c r="AV115" s="259">
        <f t="shared" si="21"/>
        <v>6</v>
      </c>
      <c r="AW115" s="173">
        <f t="shared" si="11"/>
        <v>0.5</v>
      </c>
      <c r="AX115" s="263"/>
    </row>
    <row r="116" spans="1:207" ht="180" customHeight="1" x14ac:dyDescent="0.25">
      <c r="B116" s="63">
        <v>62</v>
      </c>
      <c r="C116" s="70" t="s">
        <v>366</v>
      </c>
      <c r="D116" s="63" t="s">
        <v>367</v>
      </c>
      <c r="E116" s="70" t="s">
        <v>1094</v>
      </c>
      <c r="F116" s="63" t="s">
        <v>1072</v>
      </c>
      <c r="G116" s="63" t="s">
        <v>1138</v>
      </c>
      <c r="H116" s="63" t="s">
        <v>649</v>
      </c>
      <c r="I116" s="63" t="s">
        <v>1139</v>
      </c>
      <c r="J116" s="63" t="s">
        <v>1127</v>
      </c>
      <c r="K116" s="63" t="s">
        <v>1150</v>
      </c>
      <c r="L116" s="63" t="s">
        <v>776</v>
      </c>
      <c r="M116" s="63" t="s">
        <v>365</v>
      </c>
      <c r="N116" s="63" t="s">
        <v>365</v>
      </c>
      <c r="O116" s="70" t="s">
        <v>1151</v>
      </c>
      <c r="P116" s="64">
        <v>103</v>
      </c>
      <c r="Q116" s="63" t="s">
        <v>1152</v>
      </c>
      <c r="R116" s="63" t="s">
        <v>1153</v>
      </c>
      <c r="S116" s="63" t="s">
        <v>376</v>
      </c>
      <c r="T116" s="63" t="s">
        <v>1154</v>
      </c>
      <c r="U116" s="63" t="s">
        <v>1155</v>
      </c>
      <c r="V116" s="63" t="s">
        <v>1156</v>
      </c>
      <c r="W116" s="92">
        <v>44197</v>
      </c>
      <c r="X116" s="92">
        <v>44561</v>
      </c>
      <c r="Y116" s="64">
        <v>1</v>
      </c>
      <c r="Z116" s="63" t="s">
        <v>1157</v>
      </c>
      <c r="AA116" s="334">
        <v>1</v>
      </c>
      <c r="AB116" s="94" t="s">
        <v>1157</v>
      </c>
      <c r="AC116" s="64">
        <v>1</v>
      </c>
      <c r="AD116" s="94" t="s">
        <v>1157</v>
      </c>
      <c r="AE116" s="64">
        <v>1</v>
      </c>
      <c r="AF116" s="94" t="s">
        <v>1157</v>
      </c>
      <c r="AG116" s="68" t="s">
        <v>1147</v>
      </c>
      <c r="AH116" s="122">
        <v>1</v>
      </c>
      <c r="AI116" s="126">
        <f t="shared" si="20"/>
        <v>1</v>
      </c>
      <c r="AJ116" s="122" t="s">
        <v>1158</v>
      </c>
      <c r="AK116" s="357">
        <v>1</v>
      </c>
      <c r="AL116" s="126">
        <f>+AK116/Tabla3[[#This Row],[II Trimestre ]]</f>
        <v>1</v>
      </c>
      <c r="AM116" s="88" t="s">
        <v>1159</v>
      </c>
      <c r="AN116" s="88"/>
      <c r="AO116" s="88"/>
      <c r="AP116" s="88"/>
      <c r="AQ116" s="88"/>
      <c r="AR116" s="88"/>
      <c r="AS116" s="88"/>
      <c r="AT116" s="142"/>
      <c r="AU116" s="259">
        <f>+Tabla3[[#This Row],[I Trimestre ]]+Tabla3[[#This Row],[II Trimestre ]]+Tabla3[[#This Row],[III Trimestre ]]+Tabla3[[#This Row],[IV Trimestre ]]</f>
        <v>4</v>
      </c>
      <c r="AV116" s="259">
        <f t="shared" si="21"/>
        <v>2</v>
      </c>
      <c r="AW116" s="173">
        <f t="shared" si="11"/>
        <v>0.5</v>
      </c>
      <c r="AX116" s="264"/>
    </row>
    <row r="117" spans="1:207" ht="180" customHeight="1" x14ac:dyDescent="0.25">
      <c r="B117" s="63">
        <v>62</v>
      </c>
      <c r="C117" s="70" t="s">
        <v>366</v>
      </c>
      <c r="D117" s="63" t="s">
        <v>367</v>
      </c>
      <c r="E117" s="70" t="s">
        <v>1094</v>
      </c>
      <c r="F117" s="63" t="s">
        <v>1072</v>
      </c>
      <c r="G117" s="63" t="s">
        <v>1138</v>
      </c>
      <c r="H117" s="63" t="s">
        <v>777</v>
      </c>
      <c r="I117" s="63" t="s">
        <v>1139</v>
      </c>
      <c r="J117" s="63" t="s">
        <v>1127</v>
      </c>
      <c r="K117" s="63" t="s">
        <v>1150</v>
      </c>
      <c r="L117" s="63" t="s">
        <v>1160</v>
      </c>
      <c r="M117" s="63" t="s">
        <v>365</v>
      </c>
      <c r="N117" s="63" t="s">
        <v>365</v>
      </c>
      <c r="O117" s="70" t="s">
        <v>1161</v>
      </c>
      <c r="P117" s="64">
        <v>104</v>
      </c>
      <c r="Q117" s="63" t="s">
        <v>1162</v>
      </c>
      <c r="R117" s="63" t="s">
        <v>1163</v>
      </c>
      <c r="S117" s="63" t="s">
        <v>394</v>
      </c>
      <c r="T117" s="63" t="s">
        <v>1164</v>
      </c>
      <c r="U117" s="63" t="s">
        <v>1165</v>
      </c>
      <c r="V117" s="63" t="s">
        <v>1166</v>
      </c>
      <c r="W117" s="65">
        <v>44197</v>
      </c>
      <c r="X117" s="65">
        <v>44561</v>
      </c>
      <c r="Y117" s="69">
        <v>1</v>
      </c>
      <c r="Z117" s="67" t="s">
        <v>1167</v>
      </c>
      <c r="AA117" s="331">
        <v>1</v>
      </c>
      <c r="AB117" s="67" t="s">
        <v>1167</v>
      </c>
      <c r="AC117" s="69">
        <v>1</v>
      </c>
      <c r="AD117" s="67" t="s">
        <v>1167</v>
      </c>
      <c r="AE117" s="69">
        <v>1</v>
      </c>
      <c r="AF117" s="67" t="s">
        <v>1167</v>
      </c>
      <c r="AG117" s="68" t="s">
        <v>1147</v>
      </c>
      <c r="AH117" s="228">
        <v>0.53</v>
      </c>
      <c r="AI117" s="126">
        <f t="shared" si="20"/>
        <v>0.53</v>
      </c>
      <c r="AJ117" s="122" t="s">
        <v>1168</v>
      </c>
      <c r="AK117" s="350">
        <v>0.96</v>
      </c>
      <c r="AL117" s="126">
        <f>+AK117/Tabla3[[#This Row],[II Trimestre ]]</f>
        <v>0.96</v>
      </c>
      <c r="AM117" s="88" t="s">
        <v>1169</v>
      </c>
      <c r="AN117" s="199"/>
      <c r="AO117" s="88"/>
      <c r="AP117" s="88"/>
      <c r="AQ117" s="199"/>
      <c r="AR117" s="88"/>
      <c r="AS117" s="88"/>
      <c r="AT117" s="146"/>
      <c r="AU117" s="261">
        <f>+(Tabla3[[#This Row],[I Trimestre ]]+Tabla3[[#This Row],[II Trimestre ]]+Tabla3[[#This Row],[III Trimestre ]]+Tabla3[[#This Row],[IV Trimestre ]])/4</f>
        <v>1</v>
      </c>
      <c r="AV117" s="262">
        <f>+(AH117+AK117+AN117+AQ117)/4</f>
        <v>0.3725</v>
      </c>
      <c r="AW117" s="173">
        <f t="shared" si="11"/>
        <v>0.3725</v>
      </c>
      <c r="AX117" s="260"/>
    </row>
    <row r="118" spans="1:207" ht="230.25" customHeight="1" x14ac:dyDescent="0.25">
      <c r="B118" s="63">
        <v>412</v>
      </c>
      <c r="C118" s="70" t="s">
        <v>366</v>
      </c>
      <c r="D118" s="63" t="s">
        <v>367</v>
      </c>
      <c r="E118" s="70" t="s">
        <v>840</v>
      </c>
      <c r="F118" s="63" t="s">
        <v>841</v>
      </c>
      <c r="G118" s="63" t="s">
        <v>1170</v>
      </c>
      <c r="H118" s="63"/>
      <c r="I118" s="63" t="s">
        <v>1171</v>
      </c>
      <c r="J118" s="63" t="s">
        <v>388</v>
      </c>
      <c r="K118" s="63" t="s">
        <v>1172</v>
      </c>
      <c r="L118" s="63" t="s">
        <v>1173</v>
      </c>
      <c r="M118" s="63" t="s">
        <v>365</v>
      </c>
      <c r="N118" s="63" t="s">
        <v>365</v>
      </c>
      <c r="O118" s="70" t="s">
        <v>1174</v>
      </c>
      <c r="P118" s="64">
        <v>105</v>
      </c>
      <c r="Q118" s="122" t="s">
        <v>1175</v>
      </c>
      <c r="R118" s="122" t="s">
        <v>1176</v>
      </c>
      <c r="S118" s="122" t="s">
        <v>697</v>
      </c>
      <c r="T118" s="122" t="s">
        <v>1177</v>
      </c>
      <c r="U118" s="122" t="s">
        <v>1178</v>
      </c>
      <c r="V118" s="122" t="s">
        <v>1179</v>
      </c>
      <c r="W118" s="239">
        <v>44228</v>
      </c>
      <c r="X118" s="239">
        <v>44560</v>
      </c>
      <c r="Y118" s="126">
        <v>0.25</v>
      </c>
      <c r="Z118" s="122" t="s">
        <v>1180</v>
      </c>
      <c r="AA118" s="326">
        <v>0.5</v>
      </c>
      <c r="AB118" s="122" t="s">
        <v>1181</v>
      </c>
      <c r="AC118" s="126">
        <v>0.75</v>
      </c>
      <c r="AD118" s="122" t="s">
        <v>1182</v>
      </c>
      <c r="AE118" s="126">
        <v>1</v>
      </c>
      <c r="AF118" s="122" t="s">
        <v>1183</v>
      </c>
      <c r="AG118" s="68" t="s">
        <v>1184</v>
      </c>
      <c r="AH118" s="228">
        <v>0</v>
      </c>
      <c r="AI118" s="126">
        <f t="shared" si="20"/>
        <v>0</v>
      </c>
      <c r="AJ118" s="242" t="s">
        <v>1185</v>
      </c>
      <c r="AK118" s="365">
        <v>0.5</v>
      </c>
      <c r="AL118" s="126">
        <f>+AK118/Tabla3[[#This Row],[II Trimestre ]]</f>
        <v>1</v>
      </c>
      <c r="AM118" s="314" t="s">
        <v>1186</v>
      </c>
      <c r="AN118" s="199"/>
      <c r="AO118" s="88"/>
      <c r="AP118" s="88"/>
      <c r="AQ118" s="199"/>
      <c r="AR118" s="88"/>
      <c r="AS118" s="88"/>
      <c r="AT118" s="139"/>
      <c r="AU118" s="261">
        <f>+Tabla3[[#This Row],[IV Trimestre ]]</f>
        <v>1</v>
      </c>
      <c r="AV118" s="262">
        <f t="shared" ref="AV118:AV124" si="22">+(AH118+AK118+AN118+AQ118)/4</f>
        <v>0.125</v>
      </c>
      <c r="AW118" s="173">
        <f t="shared" si="11"/>
        <v>0.125</v>
      </c>
      <c r="AX118" s="263"/>
    </row>
    <row r="119" spans="1:207" ht="120" customHeight="1" x14ac:dyDescent="0.25">
      <c r="B119" s="63">
        <v>412</v>
      </c>
      <c r="C119" s="70" t="s">
        <v>366</v>
      </c>
      <c r="D119" s="63" t="s">
        <v>367</v>
      </c>
      <c r="E119" s="70" t="s">
        <v>840</v>
      </c>
      <c r="F119" s="63" t="s">
        <v>841</v>
      </c>
      <c r="G119" s="63" t="s">
        <v>1170</v>
      </c>
      <c r="H119" s="63"/>
      <c r="I119" s="63" t="s">
        <v>1171</v>
      </c>
      <c r="J119" s="63" t="s">
        <v>388</v>
      </c>
      <c r="K119" s="63" t="s">
        <v>1172</v>
      </c>
      <c r="L119" s="63" t="s">
        <v>1173</v>
      </c>
      <c r="M119" s="63" t="s">
        <v>365</v>
      </c>
      <c r="N119" s="63" t="s">
        <v>365</v>
      </c>
      <c r="O119" s="70" t="s">
        <v>1187</v>
      </c>
      <c r="P119" s="64">
        <v>106</v>
      </c>
      <c r="Q119" s="122" t="s">
        <v>1188</v>
      </c>
      <c r="R119" s="122" t="s">
        <v>1189</v>
      </c>
      <c r="S119" s="122" t="s">
        <v>697</v>
      </c>
      <c r="T119" s="122" t="s">
        <v>1190</v>
      </c>
      <c r="U119" s="122" t="s">
        <v>1191</v>
      </c>
      <c r="V119" s="122" t="s">
        <v>1192</v>
      </c>
      <c r="W119" s="239">
        <v>44228</v>
      </c>
      <c r="X119" s="239">
        <v>44560</v>
      </c>
      <c r="Y119" s="126">
        <v>0.25</v>
      </c>
      <c r="Z119" s="122" t="s">
        <v>1193</v>
      </c>
      <c r="AA119" s="326">
        <v>0.5</v>
      </c>
      <c r="AB119" s="240" t="s">
        <v>1193</v>
      </c>
      <c r="AC119" s="126">
        <v>0.75</v>
      </c>
      <c r="AD119" s="240" t="s">
        <v>1193</v>
      </c>
      <c r="AE119" s="126">
        <v>1</v>
      </c>
      <c r="AF119" s="240" t="s">
        <v>1193</v>
      </c>
      <c r="AG119" s="68" t="s">
        <v>1184</v>
      </c>
      <c r="AH119" s="228">
        <v>0.25</v>
      </c>
      <c r="AI119" s="126">
        <f t="shared" si="20"/>
        <v>1</v>
      </c>
      <c r="AJ119" s="242" t="s">
        <v>1194</v>
      </c>
      <c r="AK119" s="350">
        <v>0.5</v>
      </c>
      <c r="AL119" s="126">
        <f>+AK119/Tabla3[[#This Row],[II Trimestre ]]</f>
        <v>1</v>
      </c>
      <c r="AM119" s="304" t="s">
        <v>1195</v>
      </c>
      <c r="AN119" s="199"/>
      <c r="AO119" s="88"/>
      <c r="AP119" s="88"/>
      <c r="AQ119" s="199"/>
      <c r="AR119" s="88"/>
      <c r="AS119" s="88"/>
      <c r="AT119" s="142"/>
      <c r="AU119" s="261">
        <f>+Tabla3[[#This Row],[IV Trimestre ]]</f>
        <v>1</v>
      </c>
      <c r="AV119" s="262">
        <f>+Tabla1[[#This Row],[II seguimiento ( abril a junio)]]</f>
        <v>0.5</v>
      </c>
      <c r="AW119" s="173">
        <f t="shared" si="11"/>
        <v>0.5</v>
      </c>
      <c r="AX119" s="264"/>
    </row>
    <row r="120" spans="1:207" ht="305.25" customHeight="1" x14ac:dyDescent="0.25">
      <c r="B120" s="63">
        <v>412</v>
      </c>
      <c r="C120" s="70" t="s">
        <v>366</v>
      </c>
      <c r="D120" s="63" t="s">
        <v>367</v>
      </c>
      <c r="E120" s="70" t="s">
        <v>840</v>
      </c>
      <c r="F120" s="63" t="s">
        <v>841</v>
      </c>
      <c r="G120" s="63" t="s">
        <v>1170</v>
      </c>
      <c r="H120" s="63"/>
      <c r="I120" s="63" t="s">
        <v>1171</v>
      </c>
      <c r="J120" s="63" t="s">
        <v>388</v>
      </c>
      <c r="K120" s="63" t="s">
        <v>1172</v>
      </c>
      <c r="L120" s="63" t="s">
        <v>1173</v>
      </c>
      <c r="M120" s="63" t="s">
        <v>365</v>
      </c>
      <c r="N120" s="63" t="s">
        <v>365</v>
      </c>
      <c r="O120" s="70" t="s">
        <v>1196</v>
      </c>
      <c r="P120" s="64">
        <v>107</v>
      </c>
      <c r="Q120" s="122" t="s">
        <v>1197</v>
      </c>
      <c r="R120" s="122" t="s">
        <v>1198</v>
      </c>
      <c r="S120" s="122" t="s">
        <v>697</v>
      </c>
      <c r="T120" s="122" t="s">
        <v>1199</v>
      </c>
      <c r="U120" s="122" t="s">
        <v>1200</v>
      </c>
      <c r="V120" s="122" t="s">
        <v>1201</v>
      </c>
      <c r="W120" s="65">
        <v>44256</v>
      </c>
      <c r="X120" s="65">
        <v>44560</v>
      </c>
      <c r="Y120" s="67">
        <v>0.25</v>
      </c>
      <c r="Z120" s="67" t="s">
        <v>1202</v>
      </c>
      <c r="AA120" s="326">
        <v>0.5</v>
      </c>
      <c r="AB120" s="67" t="s">
        <v>1203</v>
      </c>
      <c r="AC120" s="126">
        <v>0.75</v>
      </c>
      <c r="AD120" s="67" t="s">
        <v>1203</v>
      </c>
      <c r="AE120" s="126">
        <v>1</v>
      </c>
      <c r="AF120" s="67" t="s">
        <v>1203</v>
      </c>
      <c r="AG120" s="68" t="s">
        <v>1184</v>
      </c>
      <c r="AH120" s="228">
        <v>0.25</v>
      </c>
      <c r="AI120" s="126">
        <f t="shared" si="20"/>
        <v>1</v>
      </c>
      <c r="AJ120" s="243" t="s">
        <v>1204</v>
      </c>
      <c r="AK120" s="350">
        <v>0.5</v>
      </c>
      <c r="AL120" s="126">
        <f>+AK120/Tabla3[[#This Row],[II Trimestre ]]</f>
        <v>1</v>
      </c>
      <c r="AM120" s="315" t="s">
        <v>1205</v>
      </c>
      <c r="AN120" s="199"/>
      <c r="AO120" s="88"/>
      <c r="AP120" s="88"/>
      <c r="AQ120" s="199"/>
      <c r="AR120" s="88"/>
      <c r="AS120" s="88"/>
      <c r="AT120" s="146"/>
      <c r="AU120" s="261">
        <f>+Tabla3[[#This Row],[IV Trimestre ]]</f>
        <v>1</v>
      </c>
      <c r="AV120" s="262">
        <f t="shared" si="22"/>
        <v>0.1875</v>
      </c>
      <c r="AW120" s="173">
        <f t="shared" si="11"/>
        <v>0.1875</v>
      </c>
      <c r="AX120" s="260"/>
    </row>
    <row r="121" spans="1:207" s="151" customFormat="1" ht="240" x14ac:dyDescent="0.25">
      <c r="B121" s="169">
        <v>513</v>
      </c>
      <c r="C121" s="70" t="s">
        <v>366</v>
      </c>
      <c r="D121" s="63" t="s">
        <v>367</v>
      </c>
      <c r="E121" s="70" t="s">
        <v>368</v>
      </c>
      <c r="F121" s="63" t="s">
        <v>369</v>
      </c>
      <c r="G121" s="73" t="s">
        <v>365</v>
      </c>
      <c r="H121" s="73" t="s">
        <v>114</v>
      </c>
      <c r="I121" s="73" t="s">
        <v>387</v>
      </c>
      <c r="J121" s="73" t="s">
        <v>388</v>
      </c>
      <c r="K121" s="63" t="s">
        <v>1172</v>
      </c>
      <c r="L121" s="73" t="s">
        <v>1206</v>
      </c>
      <c r="M121" s="73" t="s">
        <v>1207</v>
      </c>
      <c r="N121" s="73" t="s">
        <v>365</v>
      </c>
      <c r="O121" s="109" t="s">
        <v>1208</v>
      </c>
      <c r="P121" s="64">
        <v>108</v>
      </c>
      <c r="Q121" s="73" t="s">
        <v>1209</v>
      </c>
      <c r="R121" s="73" t="s">
        <v>1210</v>
      </c>
      <c r="S121" s="63" t="s">
        <v>697</v>
      </c>
      <c r="T121" s="73" t="s">
        <v>1211</v>
      </c>
      <c r="U121" s="73" t="s">
        <v>1212</v>
      </c>
      <c r="V121" s="73" t="s">
        <v>1213</v>
      </c>
      <c r="W121" s="110">
        <v>44228</v>
      </c>
      <c r="X121" s="110">
        <v>44499</v>
      </c>
      <c r="Y121" s="69">
        <v>0.25</v>
      </c>
      <c r="Z121" s="73" t="s">
        <v>1214</v>
      </c>
      <c r="AA121" s="326">
        <v>0.5</v>
      </c>
      <c r="AB121" s="73" t="s">
        <v>1214</v>
      </c>
      <c r="AC121" s="93">
        <v>0.75</v>
      </c>
      <c r="AD121" s="73" t="s">
        <v>1214</v>
      </c>
      <c r="AE121" s="93">
        <v>1</v>
      </c>
      <c r="AF121" s="73" t="s">
        <v>365</v>
      </c>
      <c r="AG121" s="74" t="s">
        <v>1215</v>
      </c>
      <c r="AH121" s="244">
        <v>0.25</v>
      </c>
      <c r="AI121" s="126">
        <f t="shared" si="20"/>
        <v>1</v>
      </c>
      <c r="AJ121" s="245" t="s">
        <v>1216</v>
      </c>
      <c r="AK121" s="366">
        <v>0.5</v>
      </c>
      <c r="AL121" s="126">
        <f>+AK121/Tabla3[[#This Row],[II Trimestre ]]</f>
        <v>1</v>
      </c>
      <c r="AM121" s="87" t="s">
        <v>1217</v>
      </c>
      <c r="AN121" s="207"/>
      <c r="AO121" s="87"/>
      <c r="AP121" s="87"/>
      <c r="AQ121" s="207"/>
      <c r="AR121" s="87"/>
      <c r="AS121" s="87"/>
      <c r="AT121" s="150"/>
      <c r="AU121" s="261">
        <f>+Tabla3[[#This Row],[IV Trimestre ]]</f>
        <v>1</v>
      </c>
      <c r="AV121" s="262">
        <f t="shared" si="22"/>
        <v>0.1875</v>
      </c>
      <c r="AW121" s="173">
        <f t="shared" si="11"/>
        <v>0.1875</v>
      </c>
      <c r="AX121" s="170"/>
    </row>
    <row r="122" spans="1:207" ht="157.5" customHeight="1" x14ac:dyDescent="0.25">
      <c r="B122" s="63">
        <v>62</v>
      </c>
      <c r="C122" s="70" t="s">
        <v>366</v>
      </c>
      <c r="D122" s="63" t="s">
        <v>367</v>
      </c>
      <c r="E122" s="70" t="s">
        <v>368</v>
      </c>
      <c r="F122" s="63" t="s">
        <v>369</v>
      </c>
      <c r="G122" s="63" t="s">
        <v>1218</v>
      </c>
      <c r="H122" s="63" t="s">
        <v>976</v>
      </c>
      <c r="I122" s="63" t="s">
        <v>977</v>
      </c>
      <c r="J122" s="63" t="s">
        <v>388</v>
      </c>
      <c r="K122" s="63" t="s">
        <v>965</v>
      </c>
      <c r="L122" s="63" t="s">
        <v>1050</v>
      </c>
      <c r="M122" s="63" t="s">
        <v>979</v>
      </c>
      <c r="N122" s="63" t="s">
        <v>365</v>
      </c>
      <c r="O122" s="70" t="s">
        <v>1219</v>
      </c>
      <c r="P122" s="64">
        <v>109</v>
      </c>
      <c r="Q122" s="63" t="s">
        <v>1220</v>
      </c>
      <c r="R122" s="63" t="s">
        <v>1221</v>
      </c>
      <c r="S122" s="63" t="s">
        <v>697</v>
      </c>
      <c r="T122" s="63" t="s">
        <v>1222</v>
      </c>
      <c r="U122" s="63" t="s">
        <v>1223</v>
      </c>
      <c r="V122" s="63" t="s">
        <v>984</v>
      </c>
      <c r="W122" s="92">
        <v>44287</v>
      </c>
      <c r="X122" s="92">
        <v>44438</v>
      </c>
      <c r="Y122" s="93">
        <v>0</v>
      </c>
      <c r="Z122" s="63" t="s">
        <v>365</v>
      </c>
      <c r="AA122" s="326">
        <v>0.5</v>
      </c>
      <c r="AB122" s="94" t="s">
        <v>1224</v>
      </c>
      <c r="AC122" s="93">
        <v>1</v>
      </c>
      <c r="AD122" s="94" t="s">
        <v>1225</v>
      </c>
      <c r="AE122" s="93">
        <v>0</v>
      </c>
      <c r="AF122" s="94" t="s">
        <v>365</v>
      </c>
      <c r="AG122" s="68" t="s">
        <v>987</v>
      </c>
      <c r="AH122" s="67"/>
      <c r="AI122" s="67"/>
      <c r="AJ122" s="122"/>
      <c r="AK122" s="361">
        <v>0.5</v>
      </c>
      <c r="AL122" s="126">
        <f>+AK122/Tabla3[[#This Row],[II Trimestre ]]</f>
        <v>1</v>
      </c>
      <c r="AM122" s="316" t="s">
        <v>1226</v>
      </c>
      <c r="AN122" s="199"/>
      <c r="AO122" s="88"/>
      <c r="AP122" s="88"/>
      <c r="AQ122" s="199"/>
      <c r="AR122" s="88"/>
      <c r="AS122" s="88"/>
      <c r="AT122" s="142"/>
      <c r="AU122" s="261">
        <f>+Tabla3[[#This Row],[III Trimestre ]]</f>
        <v>1</v>
      </c>
      <c r="AV122" s="262">
        <f t="shared" si="22"/>
        <v>0.125</v>
      </c>
      <c r="AW122" s="173">
        <f t="shared" si="11"/>
        <v>0.125</v>
      </c>
      <c r="AX122" s="264"/>
    </row>
    <row r="123" spans="1:207" s="153" customFormat="1" ht="131.25" customHeight="1" x14ac:dyDescent="0.25">
      <c r="A123" s="152"/>
      <c r="B123" s="280" t="s">
        <v>790</v>
      </c>
      <c r="C123" s="272" t="s">
        <v>366</v>
      </c>
      <c r="D123" s="280" t="s">
        <v>367</v>
      </c>
      <c r="E123" s="272" t="s">
        <v>368</v>
      </c>
      <c r="F123" s="280" t="s">
        <v>369</v>
      </c>
      <c r="G123" s="280" t="s">
        <v>790</v>
      </c>
      <c r="H123" s="280" t="s">
        <v>790</v>
      </c>
      <c r="I123" s="280" t="s">
        <v>55</v>
      </c>
      <c r="J123" s="280" t="s">
        <v>388</v>
      </c>
      <c r="K123" s="280" t="s">
        <v>965</v>
      </c>
      <c r="L123" s="280" t="s">
        <v>790</v>
      </c>
      <c r="M123" s="280" t="s">
        <v>365</v>
      </c>
      <c r="N123" s="280" t="s">
        <v>365</v>
      </c>
      <c r="O123" s="272" t="s">
        <v>1227</v>
      </c>
      <c r="P123" s="281">
        <v>110</v>
      </c>
      <c r="Q123" s="280" t="s">
        <v>1228</v>
      </c>
      <c r="R123" s="280" t="s">
        <v>1229</v>
      </c>
      <c r="S123" s="282" t="s">
        <v>833</v>
      </c>
      <c r="T123" s="280" t="s">
        <v>1230</v>
      </c>
      <c r="U123" s="280" t="s">
        <v>1231</v>
      </c>
      <c r="V123" s="280" t="s">
        <v>1232</v>
      </c>
      <c r="W123" s="283">
        <v>44197</v>
      </c>
      <c r="X123" s="283">
        <v>44561</v>
      </c>
      <c r="Y123" s="284">
        <v>0.2</v>
      </c>
      <c r="Z123" s="173" t="s">
        <v>1233</v>
      </c>
      <c r="AA123" s="335">
        <v>0.2</v>
      </c>
      <c r="AB123" s="173" t="s">
        <v>1233</v>
      </c>
      <c r="AC123" s="67">
        <v>0.2</v>
      </c>
      <c r="AD123" s="67" t="s">
        <v>1233</v>
      </c>
      <c r="AE123" s="67">
        <v>0.2</v>
      </c>
      <c r="AF123" s="67" t="s">
        <v>1233</v>
      </c>
      <c r="AG123" s="285" t="s">
        <v>1234</v>
      </c>
      <c r="AH123" s="262">
        <v>0.32600000000000001</v>
      </c>
      <c r="AI123" s="261">
        <v>1</v>
      </c>
      <c r="AJ123" s="264" t="s">
        <v>1235</v>
      </c>
      <c r="AK123" s="367">
        <v>0.2712</v>
      </c>
      <c r="AL123" s="126">
        <v>1</v>
      </c>
      <c r="AM123" s="279" t="s">
        <v>1236</v>
      </c>
      <c r="AN123" s="199"/>
      <c r="AO123" s="88"/>
      <c r="AP123" s="88"/>
      <c r="AQ123" s="199"/>
      <c r="AR123" s="88"/>
      <c r="AS123" s="88"/>
      <c r="AT123" s="146"/>
      <c r="AU123" s="261">
        <f>+(Tabla3[[#This Row],[I Trimestre ]]+Tabla3[[#This Row],[II Trimestre ]]+Tabla3[[#This Row],[III Trimestre ]]+Tabla3[[#This Row],[IV Trimestre ]])</f>
        <v>0.8</v>
      </c>
      <c r="AV123" s="262">
        <f>+(AH123+AK123+AN123+AQ123)</f>
        <v>0.59719999999999995</v>
      </c>
      <c r="AW123" s="173">
        <f t="shared" si="11"/>
        <v>0.74649999999999994</v>
      </c>
      <c r="AX123" s="260"/>
      <c r="AY123" s="152"/>
      <c r="AZ123" s="152"/>
      <c r="BA123" s="152"/>
      <c r="BB123" s="152"/>
      <c r="BC123" s="152"/>
      <c r="BD123" s="152"/>
      <c r="BE123" s="152"/>
      <c r="BF123" s="152"/>
      <c r="BG123" s="152"/>
      <c r="BH123" s="152"/>
      <c r="BI123" s="152"/>
      <c r="BJ123" s="152"/>
      <c r="BK123" s="152"/>
      <c r="BL123" s="152"/>
      <c r="BM123" s="152"/>
      <c r="BN123" s="152"/>
      <c r="BO123" s="152"/>
      <c r="BP123" s="152"/>
      <c r="BQ123" s="152"/>
      <c r="BR123" s="152"/>
      <c r="BS123" s="152"/>
      <c r="BT123" s="152"/>
      <c r="BU123" s="152"/>
      <c r="BV123" s="152"/>
      <c r="BW123" s="152"/>
      <c r="BX123" s="152"/>
      <c r="BY123" s="152"/>
      <c r="BZ123" s="152"/>
      <c r="CA123" s="152"/>
      <c r="CB123" s="152"/>
      <c r="CC123" s="152"/>
      <c r="CD123" s="152"/>
      <c r="CE123" s="152"/>
      <c r="CF123" s="152"/>
      <c r="CG123" s="152"/>
      <c r="CH123" s="152"/>
      <c r="CI123" s="152"/>
      <c r="CJ123" s="152"/>
      <c r="CK123" s="152"/>
      <c r="CL123" s="152"/>
      <c r="CM123" s="152"/>
      <c r="CN123" s="152"/>
      <c r="CO123" s="152"/>
      <c r="CP123" s="152"/>
      <c r="CQ123" s="152"/>
      <c r="CR123" s="152"/>
      <c r="CS123" s="152"/>
      <c r="CT123" s="152"/>
      <c r="CU123" s="152"/>
      <c r="CV123" s="152"/>
      <c r="CW123" s="152"/>
      <c r="CX123" s="152"/>
      <c r="CY123" s="152"/>
      <c r="CZ123" s="152"/>
      <c r="DA123" s="152"/>
      <c r="DB123" s="152"/>
      <c r="DC123" s="152"/>
      <c r="DD123" s="152"/>
      <c r="DE123" s="152"/>
      <c r="DF123" s="152"/>
      <c r="DG123" s="152"/>
      <c r="DH123" s="152"/>
      <c r="DI123" s="152"/>
      <c r="DJ123" s="152"/>
      <c r="DK123" s="152"/>
      <c r="DL123" s="152"/>
      <c r="DM123" s="152"/>
      <c r="DN123" s="152"/>
      <c r="DO123" s="152"/>
      <c r="DP123" s="152"/>
      <c r="DQ123" s="152"/>
      <c r="DR123" s="152"/>
      <c r="DS123" s="152"/>
      <c r="DT123" s="152"/>
      <c r="DU123" s="152"/>
      <c r="DV123" s="152"/>
      <c r="DW123" s="152"/>
      <c r="DX123" s="152"/>
      <c r="DY123" s="152"/>
      <c r="DZ123" s="152"/>
      <c r="EA123" s="152"/>
      <c r="EB123" s="152"/>
      <c r="EC123" s="152"/>
      <c r="ED123" s="152"/>
      <c r="EE123" s="152"/>
      <c r="EF123" s="152"/>
      <c r="EG123" s="152"/>
      <c r="EH123" s="152"/>
      <c r="EI123" s="152"/>
      <c r="EJ123" s="152"/>
      <c r="EK123" s="152"/>
      <c r="EL123" s="152"/>
      <c r="EM123" s="152"/>
      <c r="EN123" s="152"/>
      <c r="EO123" s="152"/>
      <c r="EP123" s="152"/>
      <c r="EQ123" s="152"/>
      <c r="ER123" s="152"/>
      <c r="ES123" s="152"/>
      <c r="ET123" s="152"/>
      <c r="EU123" s="152"/>
      <c r="EV123" s="152"/>
      <c r="EW123" s="152"/>
      <c r="EX123" s="152"/>
      <c r="EY123" s="152"/>
      <c r="EZ123" s="152"/>
      <c r="FA123" s="152"/>
      <c r="FB123" s="152"/>
      <c r="FC123" s="152"/>
      <c r="FD123" s="152"/>
      <c r="FE123" s="152"/>
      <c r="FF123" s="152"/>
      <c r="FG123" s="152"/>
      <c r="FH123" s="152"/>
      <c r="FI123" s="152"/>
      <c r="FJ123" s="152"/>
      <c r="FK123" s="152"/>
      <c r="FL123" s="152"/>
      <c r="FM123" s="152"/>
      <c r="FN123" s="152"/>
      <c r="FO123" s="152"/>
      <c r="FP123" s="152"/>
      <c r="FQ123" s="152"/>
      <c r="FR123" s="152"/>
      <c r="FS123" s="152"/>
      <c r="FT123" s="152"/>
      <c r="FU123" s="152"/>
      <c r="FV123" s="152"/>
      <c r="FW123" s="152"/>
      <c r="FX123" s="152"/>
      <c r="FY123" s="152"/>
      <c r="FZ123" s="152"/>
      <c r="GA123" s="152"/>
      <c r="GB123" s="152"/>
      <c r="GC123" s="152"/>
      <c r="GD123" s="152"/>
      <c r="GE123" s="152"/>
      <c r="GF123" s="152"/>
      <c r="GG123" s="152"/>
      <c r="GH123" s="152"/>
      <c r="GI123" s="152"/>
      <c r="GJ123" s="152"/>
      <c r="GK123" s="152"/>
      <c r="GL123" s="152"/>
      <c r="GM123" s="152"/>
      <c r="GN123" s="152"/>
      <c r="GO123" s="152"/>
      <c r="GP123" s="152"/>
      <c r="GQ123" s="152"/>
      <c r="GR123" s="152"/>
      <c r="GS123" s="152"/>
      <c r="GT123" s="152"/>
      <c r="GU123" s="152"/>
      <c r="GV123" s="152"/>
      <c r="GW123" s="152"/>
      <c r="GX123" s="152"/>
      <c r="GY123" s="152"/>
    </row>
    <row r="124" spans="1:207" s="153" customFormat="1" ht="221.25" customHeight="1" x14ac:dyDescent="0.25">
      <c r="A124" s="152"/>
      <c r="B124" s="280" t="s">
        <v>790</v>
      </c>
      <c r="C124" s="272" t="s">
        <v>366</v>
      </c>
      <c r="D124" s="280" t="s">
        <v>367</v>
      </c>
      <c r="E124" s="272" t="s">
        <v>368</v>
      </c>
      <c r="F124" s="280" t="s">
        <v>369</v>
      </c>
      <c r="G124" s="280" t="s">
        <v>790</v>
      </c>
      <c r="H124" s="280" t="s">
        <v>790</v>
      </c>
      <c r="I124" s="280" t="s">
        <v>55</v>
      </c>
      <c r="J124" s="280" t="s">
        <v>388</v>
      </c>
      <c r="K124" s="280" t="s">
        <v>965</v>
      </c>
      <c r="L124" s="280" t="s">
        <v>790</v>
      </c>
      <c r="M124" s="280" t="s">
        <v>365</v>
      </c>
      <c r="N124" s="280" t="s">
        <v>365</v>
      </c>
      <c r="O124" s="272" t="s">
        <v>1237</v>
      </c>
      <c r="P124" s="281">
        <v>111</v>
      </c>
      <c r="Q124" s="264" t="s">
        <v>1238</v>
      </c>
      <c r="R124" s="264" t="s">
        <v>1239</v>
      </c>
      <c r="S124" s="264" t="s">
        <v>833</v>
      </c>
      <c r="T124" s="264" t="s">
        <v>1240</v>
      </c>
      <c r="U124" s="264" t="s">
        <v>1241</v>
      </c>
      <c r="V124" s="264" t="s">
        <v>1242</v>
      </c>
      <c r="W124" s="283">
        <v>44197</v>
      </c>
      <c r="X124" s="283">
        <v>44561</v>
      </c>
      <c r="Y124" s="173">
        <v>1</v>
      </c>
      <c r="Z124" s="173" t="s">
        <v>1233</v>
      </c>
      <c r="AA124" s="335">
        <v>1</v>
      </c>
      <c r="AB124" s="173" t="s">
        <v>1233</v>
      </c>
      <c r="AC124" s="67">
        <v>1</v>
      </c>
      <c r="AD124" s="67" t="s">
        <v>1233</v>
      </c>
      <c r="AE124" s="67">
        <v>1</v>
      </c>
      <c r="AF124" s="67" t="s">
        <v>1233</v>
      </c>
      <c r="AG124" s="285" t="s">
        <v>1234</v>
      </c>
      <c r="AH124" s="262">
        <v>0.8387</v>
      </c>
      <c r="AI124" s="261">
        <f t="shared" ref="AI124:AI125" si="23">+AH124/Y124</f>
        <v>0.8387</v>
      </c>
      <c r="AJ124" s="264" t="s">
        <v>1243</v>
      </c>
      <c r="AK124" s="367">
        <v>1</v>
      </c>
      <c r="AL124" s="126">
        <f>+AK124/Tabla3[[#This Row],[II Trimestre ]]</f>
        <v>1</v>
      </c>
      <c r="AM124" s="148" t="s">
        <v>1244</v>
      </c>
      <c r="AN124" s="199"/>
      <c r="AO124" s="88"/>
      <c r="AP124" s="88"/>
      <c r="AQ124" s="199"/>
      <c r="AR124" s="88"/>
      <c r="AS124" s="88"/>
      <c r="AT124" s="146"/>
      <c r="AU124" s="261">
        <f>+(Tabla3[[#This Row],[I Trimestre ]]+Tabla3[[#This Row],[II Trimestre ]]+Tabla3[[#This Row],[III Trimestre ]]+Tabla3[[#This Row],[IV Trimestre ]])/4</f>
        <v>1</v>
      </c>
      <c r="AV124" s="262">
        <f t="shared" si="22"/>
        <v>0.459675</v>
      </c>
      <c r="AW124" s="173">
        <f t="shared" si="11"/>
        <v>0.459675</v>
      </c>
      <c r="AX124" s="260"/>
      <c r="AY124" s="152"/>
      <c r="AZ124" s="152"/>
      <c r="BA124" s="152"/>
      <c r="BB124" s="152"/>
      <c r="BC124" s="152"/>
      <c r="BD124" s="152"/>
      <c r="BE124" s="152"/>
      <c r="BF124" s="152"/>
      <c r="BG124" s="152"/>
      <c r="BH124" s="152"/>
      <c r="BI124" s="152"/>
      <c r="BJ124" s="152"/>
      <c r="BK124" s="152"/>
      <c r="BL124" s="152"/>
      <c r="BM124" s="152"/>
      <c r="BN124" s="152"/>
      <c r="BO124" s="152"/>
      <c r="BP124" s="152"/>
      <c r="BQ124" s="152"/>
      <c r="BR124" s="152"/>
      <c r="BS124" s="152"/>
      <c r="BT124" s="152"/>
      <c r="BU124" s="152"/>
      <c r="BV124" s="152"/>
      <c r="BW124" s="152"/>
      <c r="BX124" s="152"/>
      <c r="BY124" s="152"/>
      <c r="BZ124" s="152"/>
      <c r="CA124" s="152"/>
      <c r="CB124" s="152"/>
      <c r="CC124" s="152"/>
      <c r="CD124" s="152"/>
      <c r="CE124" s="152"/>
      <c r="CF124" s="152"/>
      <c r="CG124" s="152"/>
      <c r="CH124" s="152"/>
      <c r="CI124" s="152"/>
      <c r="CJ124" s="152"/>
      <c r="CK124" s="152"/>
      <c r="CL124" s="152"/>
      <c r="CM124" s="152"/>
      <c r="CN124" s="152"/>
      <c r="CO124" s="152"/>
      <c r="CP124" s="152"/>
      <c r="CQ124" s="152"/>
      <c r="CR124" s="152"/>
      <c r="CS124" s="152"/>
      <c r="CT124" s="152"/>
      <c r="CU124" s="152"/>
      <c r="CV124" s="152"/>
      <c r="CW124" s="152"/>
      <c r="CX124" s="152"/>
      <c r="CY124" s="152"/>
      <c r="CZ124" s="152"/>
      <c r="DA124" s="152"/>
      <c r="DB124" s="152"/>
      <c r="DC124" s="152"/>
      <c r="DD124" s="152"/>
      <c r="DE124" s="152"/>
      <c r="DF124" s="152"/>
      <c r="DG124" s="152"/>
      <c r="DH124" s="152"/>
      <c r="DI124" s="152"/>
      <c r="DJ124" s="152"/>
      <c r="DK124" s="152"/>
      <c r="DL124" s="152"/>
      <c r="DM124" s="152"/>
      <c r="DN124" s="152"/>
      <c r="DO124" s="152"/>
      <c r="DP124" s="152"/>
      <c r="DQ124" s="152"/>
      <c r="DR124" s="152"/>
      <c r="DS124" s="152"/>
      <c r="DT124" s="152"/>
      <c r="DU124" s="152"/>
      <c r="DV124" s="152"/>
      <c r="DW124" s="152"/>
      <c r="DX124" s="152"/>
      <c r="DY124" s="152"/>
      <c r="DZ124" s="152"/>
      <c r="EA124" s="152"/>
      <c r="EB124" s="152"/>
      <c r="EC124" s="152"/>
      <c r="ED124" s="152"/>
      <c r="EE124" s="152"/>
      <c r="EF124" s="152"/>
      <c r="EG124" s="152"/>
      <c r="EH124" s="152"/>
      <c r="EI124" s="152"/>
      <c r="EJ124" s="152"/>
      <c r="EK124" s="152"/>
      <c r="EL124" s="152"/>
      <c r="EM124" s="152"/>
      <c r="EN124" s="152"/>
      <c r="EO124" s="152"/>
      <c r="EP124" s="152"/>
      <c r="EQ124" s="152"/>
      <c r="ER124" s="152"/>
      <c r="ES124" s="152"/>
      <c r="ET124" s="152"/>
      <c r="EU124" s="152"/>
      <c r="EV124" s="152"/>
      <c r="EW124" s="152"/>
      <c r="EX124" s="152"/>
      <c r="EY124" s="152"/>
      <c r="EZ124" s="152"/>
      <c r="FA124" s="152"/>
      <c r="FB124" s="152"/>
      <c r="FC124" s="152"/>
      <c r="FD124" s="152"/>
      <c r="FE124" s="152"/>
      <c r="FF124" s="152"/>
      <c r="FG124" s="152"/>
      <c r="FH124" s="152"/>
      <c r="FI124" s="152"/>
      <c r="FJ124" s="152"/>
      <c r="FK124" s="152"/>
      <c r="FL124" s="152"/>
      <c r="FM124" s="152"/>
      <c r="FN124" s="152"/>
      <c r="FO124" s="152"/>
      <c r="FP124" s="152"/>
      <c r="FQ124" s="152"/>
      <c r="FR124" s="152"/>
      <c r="FS124" s="152"/>
      <c r="FT124" s="152"/>
      <c r="FU124" s="152"/>
      <c r="FV124" s="152"/>
      <c r="FW124" s="152"/>
      <c r="FX124" s="152"/>
      <c r="FY124" s="152"/>
      <c r="FZ124" s="152"/>
      <c r="GA124" s="152"/>
      <c r="GB124" s="152"/>
      <c r="GC124" s="152"/>
      <c r="GD124" s="152"/>
      <c r="GE124" s="152"/>
      <c r="GF124" s="152"/>
      <c r="GG124" s="152"/>
      <c r="GH124" s="152"/>
      <c r="GI124" s="152"/>
      <c r="GJ124" s="152"/>
      <c r="GK124" s="152"/>
      <c r="GL124" s="152"/>
      <c r="GM124" s="152"/>
      <c r="GN124" s="152"/>
      <c r="GO124" s="152"/>
      <c r="GP124" s="152"/>
      <c r="GQ124" s="152"/>
      <c r="GR124" s="152"/>
      <c r="GS124" s="152"/>
      <c r="GT124" s="152"/>
      <c r="GU124" s="152"/>
      <c r="GV124" s="152"/>
      <c r="GW124" s="152"/>
      <c r="GX124" s="152"/>
      <c r="GY124" s="152"/>
    </row>
    <row r="125" spans="1:207" s="153" customFormat="1" ht="221.25" customHeight="1" x14ac:dyDescent="0.25">
      <c r="A125" s="152"/>
      <c r="B125" s="280" t="s">
        <v>790</v>
      </c>
      <c r="C125" s="272" t="s">
        <v>366</v>
      </c>
      <c r="D125" s="280" t="s">
        <v>367</v>
      </c>
      <c r="E125" s="272" t="s">
        <v>368</v>
      </c>
      <c r="F125" s="280" t="s">
        <v>369</v>
      </c>
      <c r="G125" s="280" t="s">
        <v>790</v>
      </c>
      <c r="H125" s="280" t="s">
        <v>790</v>
      </c>
      <c r="I125" s="280" t="s">
        <v>55</v>
      </c>
      <c r="J125" s="280" t="s">
        <v>388</v>
      </c>
      <c r="K125" s="280" t="s">
        <v>965</v>
      </c>
      <c r="L125" s="280" t="s">
        <v>790</v>
      </c>
      <c r="M125" s="280" t="s">
        <v>365</v>
      </c>
      <c r="N125" s="280" t="s">
        <v>365</v>
      </c>
      <c r="O125" s="272" t="s">
        <v>1245</v>
      </c>
      <c r="P125" s="281">
        <v>112</v>
      </c>
      <c r="Q125" s="280" t="s">
        <v>1246</v>
      </c>
      <c r="R125" s="280" t="s">
        <v>1247</v>
      </c>
      <c r="S125" s="280" t="s">
        <v>376</v>
      </c>
      <c r="T125" s="280" t="s">
        <v>1248</v>
      </c>
      <c r="U125" s="280" t="s">
        <v>1249</v>
      </c>
      <c r="V125" s="280" t="s">
        <v>1250</v>
      </c>
      <c r="W125" s="283">
        <v>44228</v>
      </c>
      <c r="X125" s="283">
        <v>44530</v>
      </c>
      <c r="Y125" s="278">
        <v>2</v>
      </c>
      <c r="Z125" s="173" t="s">
        <v>1251</v>
      </c>
      <c r="AA125" s="336">
        <v>3</v>
      </c>
      <c r="AB125" s="173" t="s">
        <v>1252</v>
      </c>
      <c r="AC125" s="66">
        <v>3</v>
      </c>
      <c r="AD125" s="67" t="s">
        <v>1251</v>
      </c>
      <c r="AE125" s="66">
        <v>2</v>
      </c>
      <c r="AF125" s="67" t="s">
        <v>1251</v>
      </c>
      <c r="AG125" s="285" t="s">
        <v>1234</v>
      </c>
      <c r="AH125" s="278">
        <v>2</v>
      </c>
      <c r="AI125" s="261">
        <f t="shared" si="23"/>
        <v>1</v>
      </c>
      <c r="AJ125" s="264" t="s">
        <v>1253</v>
      </c>
      <c r="AK125" s="368">
        <v>3</v>
      </c>
      <c r="AL125" s="126">
        <f>+AK125/Tabla3[[#This Row],[II Trimestre ]]</f>
        <v>1</v>
      </c>
      <c r="AM125" s="148" t="s">
        <v>1254</v>
      </c>
      <c r="AN125" s="88"/>
      <c r="AO125" s="88"/>
      <c r="AP125" s="88"/>
      <c r="AQ125" s="88"/>
      <c r="AR125" s="88"/>
      <c r="AS125" s="88"/>
      <c r="AT125" s="146"/>
      <c r="AU125" s="259">
        <f>+Tabla3[[#This Row],[I Trimestre ]]+Tabla3[[#This Row],[II Trimestre ]]+Tabla3[[#This Row],[III Trimestre ]]+Tabla3[[#This Row],[IV Trimestre ]]</f>
        <v>10</v>
      </c>
      <c r="AV125" s="259">
        <f t="shared" ref="AV125:AV126" si="24">+AH125+AK125+AN125+AQ125</f>
        <v>5</v>
      </c>
      <c r="AW125" s="173">
        <f t="shared" si="11"/>
        <v>0.5</v>
      </c>
      <c r="AX125" s="260"/>
      <c r="AY125" s="152"/>
      <c r="AZ125" s="152"/>
      <c r="BA125" s="152"/>
      <c r="BB125" s="152"/>
      <c r="BC125" s="152"/>
      <c r="BD125" s="152"/>
      <c r="BE125" s="152"/>
      <c r="BF125" s="152"/>
      <c r="BG125" s="152"/>
      <c r="BH125" s="152"/>
      <c r="BI125" s="152"/>
      <c r="BJ125" s="152"/>
      <c r="BK125" s="152"/>
      <c r="BL125" s="152"/>
      <c r="BM125" s="152"/>
      <c r="BN125" s="152"/>
      <c r="BO125" s="152"/>
      <c r="BP125" s="152"/>
      <c r="BQ125" s="152"/>
      <c r="BR125" s="152"/>
      <c r="BS125" s="152"/>
      <c r="BT125" s="152"/>
      <c r="BU125" s="152"/>
      <c r="BV125" s="152"/>
      <c r="BW125" s="152"/>
      <c r="BX125" s="152"/>
      <c r="BY125" s="152"/>
      <c r="BZ125" s="152"/>
      <c r="CA125" s="152"/>
      <c r="CB125" s="152"/>
      <c r="CC125" s="152"/>
      <c r="CD125" s="152"/>
      <c r="CE125" s="152"/>
      <c r="CF125" s="152"/>
      <c r="CG125" s="152"/>
      <c r="CH125" s="152"/>
      <c r="CI125" s="152"/>
      <c r="CJ125" s="152"/>
      <c r="CK125" s="152"/>
      <c r="CL125" s="152"/>
      <c r="CM125" s="152"/>
      <c r="CN125" s="152"/>
      <c r="CO125" s="152"/>
      <c r="CP125" s="152"/>
      <c r="CQ125" s="152"/>
      <c r="CR125" s="152"/>
      <c r="CS125" s="152"/>
      <c r="CT125" s="152"/>
      <c r="CU125" s="152"/>
      <c r="CV125" s="152"/>
      <c r="CW125" s="152"/>
      <c r="CX125" s="152"/>
      <c r="CY125" s="152"/>
      <c r="CZ125" s="152"/>
      <c r="DA125" s="152"/>
      <c r="DB125" s="152"/>
      <c r="DC125" s="152"/>
      <c r="DD125" s="152"/>
      <c r="DE125" s="152"/>
      <c r="DF125" s="152"/>
      <c r="DG125" s="152"/>
      <c r="DH125" s="152"/>
      <c r="DI125" s="152"/>
      <c r="DJ125" s="152"/>
      <c r="DK125" s="152"/>
      <c r="DL125" s="152"/>
      <c r="DM125" s="152"/>
      <c r="DN125" s="152"/>
      <c r="DO125" s="152"/>
      <c r="DP125" s="152"/>
      <c r="DQ125" s="152"/>
      <c r="DR125" s="152"/>
      <c r="DS125" s="152"/>
      <c r="DT125" s="152"/>
      <c r="DU125" s="152"/>
      <c r="DV125" s="152"/>
      <c r="DW125" s="152"/>
      <c r="DX125" s="152"/>
      <c r="DY125" s="152"/>
      <c r="DZ125" s="152"/>
      <c r="EA125" s="152"/>
      <c r="EB125" s="152"/>
      <c r="EC125" s="152"/>
      <c r="ED125" s="152"/>
      <c r="EE125" s="152"/>
      <c r="EF125" s="152"/>
      <c r="EG125" s="152"/>
      <c r="EH125" s="152"/>
      <c r="EI125" s="152"/>
      <c r="EJ125" s="152"/>
      <c r="EK125" s="152"/>
      <c r="EL125" s="152"/>
      <c r="EM125" s="152"/>
      <c r="EN125" s="152"/>
      <c r="EO125" s="152"/>
      <c r="EP125" s="152"/>
      <c r="EQ125" s="152"/>
      <c r="ER125" s="152"/>
      <c r="ES125" s="152"/>
      <c r="ET125" s="152"/>
      <c r="EU125" s="152"/>
      <c r="EV125" s="152"/>
      <c r="EW125" s="152"/>
      <c r="EX125" s="152"/>
      <c r="EY125" s="152"/>
      <c r="EZ125" s="152"/>
      <c r="FA125" s="152"/>
      <c r="FB125" s="152"/>
      <c r="FC125" s="152"/>
      <c r="FD125" s="152"/>
      <c r="FE125" s="152"/>
      <c r="FF125" s="152"/>
      <c r="FG125" s="152"/>
      <c r="FH125" s="152"/>
      <c r="FI125" s="152"/>
      <c r="FJ125" s="152"/>
      <c r="FK125" s="152"/>
      <c r="FL125" s="152"/>
      <c r="FM125" s="152"/>
      <c r="FN125" s="152"/>
      <c r="FO125" s="152"/>
      <c r="FP125" s="152"/>
      <c r="FQ125" s="152"/>
      <c r="FR125" s="152"/>
      <c r="FS125" s="152"/>
      <c r="FT125" s="152"/>
      <c r="FU125" s="152"/>
      <c r="FV125" s="152"/>
      <c r="FW125" s="152"/>
      <c r="FX125" s="152"/>
      <c r="FY125" s="152"/>
      <c r="FZ125" s="152"/>
      <c r="GA125" s="152"/>
      <c r="GB125" s="152"/>
      <c r="GC125" s="152"/>
      <c r="GD125" s="152"/>
      <c r="GE125" s="152"/>
      <c r="GF125" s="152"/>
      <c r="GG125" s="152"/>
      <c r="GH125" s="152"/>
      <c r="GI125" s="152"/>
      <c r="GJ125" s="152"/>
      <c r="GK125" s="152"/>
      <c r="GL125" s="152"/>
      <c r="GM125" s="152"/>
      <c r="GN125" s="152"/>
      <c r="GO125" s="152"/>
      <c r="GP125" s="152"/>
      <c r="GQ125" s="152"/>
      <c r="GR125" s="152"/>
      <c r="GS125" s="152"/>
      <c r="GT125" s="152"/>
      <c r="GU125" s="152"/>
      <c r="GV125" s="152"/>
      <c r="GW125" s="152"/>
      <c r="GX125" s="152"/>
      <c r="GY125" s="152"/>
    </row>
    <row r="126" spans="1:207" s="154" customFormat="1" ht="165" customHeight="1" x14ac:dyDescent="0.25">
      <c r="A126" s="168"/>
      <c r="B126" s="111" t="s">
        <v>365</v>
      </c>
      <c r="C126" s="70" t="s">
        <v>366</v>
      </c>
      <c r="D126" s="63" t="s">
        <v>367</v>
      </c>
      <c r="E126" s="70" t="s">
        <v>368</v>
      </c>
      <c r="F126" s="63" t="s">
        <v>369</v>
      </c>
      <c r="G126" s="111" t="s">
        <v>365</v>
      </c>
      <c r="H126" s="111" t="s">
        <v>1255</v>
      </c>
      <c r="I126" s="111" t="s">
        <v>1256</v>
      </c>
      <c r="J126" s="111" t="s">
        <v>388</v>
      </c>
      <c r="K126" s="63" t="s">
        <v>1172</v>
      </c>
      <c r="L126" s="111" t="s">
        <v>299</v>
      </c>
      <c r="M126" s="111" t="s">
        <v>166</v>
      </c>
      <c r="N126" s="111" t="s">
        <v>365</v>
      </c>
      <c r="O126" s="112" t="s">
        <v>1257</v>
      </c>
      <c r="P126" s="64">
        <v>113</v>
      </c>
      <c r="Q126" s="111" t="s">
        <v>1258</v>
      </c>
      <c r="R126" s="111" t="s">
        <v>1259</v>
      </c>
      <c r="S126" s="111" t="s">
        <v>376</v>
      </c>
      <c r="T126" s="111" t="s">
        <v>1260</v>
      </c>
      <c r="U126" s="111" t="s">
        <v>1261</v>
      </c>
      <c r="V126" s="111" t="s">
        <v>1262</v>
      </c>
      <c r="W126" s="75">
        <v>44287</v>
      </c>
      <c r="X126" s="75">
        <v>44499</v>
      </c>
      <c r="Y126" s="66">
        <v>0</v>
      </c>
      <c r="Z126" s="76" t="s">
        <v>365</v>
      </c>
      <c r="AA126" s="325">
        <v>1</v>
      </c>
      <c r="AB126" s="76" t="s">
        <v>1263</v>
      </c>
      <c r="AC126" s="66">
        <v>1</v>
      </c>
      <c r="AD126" s="76" t="s">
        <v>1263</v>
      </c>
      <c r="AE126" s="66">
        <v>1</v>
      </c>
      <c r="AF126" s="76" t="s">
        <v>1263</v>
      </c>
      <c r="AG126" s="77" t="s">
        <v>1215</v>
      </c>
      <c r="AH126" s="246"/>
      <c r="AI126" s="247"/>
      <c r="AJ126" s="248"/>
      <c r="AK126" s="369">
        <v>1</v>
      </c>
      <c r="AL126" s="126">
        <f>+AK126/Tabla3[[#This Row],[II Trimestre ]]</f>
        <v>1</v>
      </c>
      <c r="AM126" s="189" t="s">
        <v>1264</v>
      </c>
      <c r="AN126" s="189"/>
      <c r="AO126" s="189"/>
      <c r="AP126" s="189"/>
      <c r="AQ126" s="189"/>
      <c r="AR126" s="189"/>
      <c r="AS126" s="189"/>
      <c r="AT126" s="190"/>
      <c r="AU126" s="259">
        <f>+Tabla3[[#This Row],[I Trimestre ]]+Tabla3[[#This Row],[II Trimestre ]]+Tabla3[[#This Row],[III Trimestre ]]+Tabla3[[#This Row],[IV Trimestre ]]</f>
        <v>3</v>
      </c>
      <c r="AV126" s="259">
        <f t="shared" si="24"/>
        <v>1</v>
      </c>
      <c r="AW126" s="173">
        <f t="shared" si="11"/>
        <v>0.33333333333333331</v>
      </c>
      <c r="AX126" s="266"/>
      <c r="AY126" s="168"/>
      <c r="AZ126" s="168"/>
      <c r="BA126" s="168"/>
      <c r="BB126" s="168"/>
      <c r="BC126" s="168"/>
      <c r="BD126" s="168"/>
      <c r="BE126" s="168"/>
      <c r="BF126" s="168"/>
      <c r="BG126" s="168"/>
      <c r="BH126" s="168"/>
      <c r="BI126" s="168"/>
      <c r="BJ126" s="168"/>
      <c r="BK126" s="168"/>
      <c r="BL126" s="168"/>
      <c r="BM126" s="168"/>
      <c r="BN126" s="168"/>
      <c r="BO126" s="168"/>
      <c r="BP126" s="168"/>
      <c r="BQ126" s="168"/>
      <c r="BR126" s="168"/>
      <c r="BS126" s="168"/>
      <c r="BT126" s="168"/>
      <c r="BU126" s="168"/>
      <c r="BV126" s="168"/>
      <c r="BW126" s="168"/>
      <c r="BX126" s="168"/>
      <c r="BY126" s="168"/>
      <c r="BZ126" s="168"/>
      <c r="CA126" s="168"/>
      <c r="CB126" s="168"/>
      <c r="CC126" s="168"/>
      <c r="CD126" s="168"/>
      <c r="CE126" s="168"/>
      <c r="CF126" s="168"/>
      <c r="CG126" s="168"/>
      <c r="CH126" s="168"/>
      <c r="CI126" s="168"/>
      <c r="CJ126" s="168"/>
      <c r="CK126" s="168"/>
      <c r="CL126" s="168"/>
      <c r="CM126" s="168"/>
      <c r="CN126" s="168"/>
      <c r="CO126" s="168"/>
      <c r="CP126" s="168"/>
      <c r="CQ126" s="168"/>
      <c r="CR126" s="168"/>
      <c r="CS126" s="168"/>
      <c r="CT126" s="168"/>
      <c r="CU126" s="168"/>
      <c r="CV126" s="168"/>
      <c r="CW126" s="168"/>
      <c r="CX126" s="168"/>
      <c r="CY126" s="168"/>
      <c r="CZ126" s="168"/>
      <c r="DA126" s="168"/>
      <c r="DB126" s="168"/>
      <c r="DC126" s="168"/>
      <c r="DD126" s="168"/>
      <c r="DE126" s="168"/>
      <c r="DF126" s="168"/>
      <c r="DG126" s="168"/>
      <c r="DH126" s="168"/>
      <c r="DI126" s="168"/>
      <c r="DJ126" s="168"/>
      <c r="DK126" s="168"/>
      <c r="DL126" s="168"/>
      <c r="DM126" s="168"/>
      <c r="DN126" s="168"/>
      <c r="DO126" s="168"/>
      <c r="DP126" s="168"/>
      <c r="DQ126" s="168"/>
      <c r="DR126" s="168"/>
      <c r="DS126" s="168"/>
      <c r="DT126" s="168"/>
      <c r="DU126" s="168"/>
      <c r="DV126" s="168"/>
      <c r="DW126" s="168"/>
      <c r="DX126" s="168"/>
      <c r="DY126" s="168"/>
      <c r="DZ126" s="168"/>
      <c r="EA126" s="168"/>
      <c r="EB126" s="168"/>
      <c r="EC126" s="168"/>
      <c r="ED126" s="168"/>
      <c r="EE126" s="168"/>
      <c r="EF126" s="168"/>
      <c r="EG126" s="168"/>
      <c r="EH126" s="168"/>
      <c r="EI126" s="168"/>
      <c r="EJ126" s="168"/>
      <c r="EK126" s="168"/>
      <c r="EL126" s="168"/>
      <c r="EM126" s="168"/>
      <c r="EN126" s="168"/>
      <c r="EO126" s="168"/>
      <c r="EP126" s="168"/>
      <c r="EQ126" s="168"/>
      <c r="ER126" s="168"/>
      <c r="ES126" s="168"/>
      <c r="ET126" s="168"/>
      <c r="EU126" s="168"/>
      <c r="EV126" s="168"/>
      <c r="EW126" s="168"/>
      <c r="EX126" s="168"/>
      <c r="EY126" s="168"/>
      <c r="EZ126" s="168"/>
      <c r="FA126" s="168"/>
      <c r="FB126" s="168"/>
      <c r="FC126" s="168"/>
      <c r="FD126" s="168"/>
      <c r="FE126" s="168"/>
      <c r="FF126" s="168"/>
      <c r="FG126" s="168"/>
      <c r="FH126" s="168"/>
      <c r="FI126" s="168"/>
      <c r="FJ126" s="168"/>
      <c r="FK126" s="168"/>
      <c r="FL126" s="168"/>
      <c r="FM126" s="168"/>
      <c r="FN126" s="168"/>
      <c r="FO126" s="168"/>
      <c r="FP126" s="168"/>
      <c r="FQ126" s="168"/>
      <c r="FR126" s="168"/>
      <c r="FS126" s="168"/>
      <c r="FT126" s="168"/>
      <c r="FU126" s="168"/>
      <c r="FV126" s="168"/>
      <c r="FW126" s="168"/>
      <c r="FX126" s="168"/>
      <c r="FY126" s="168"/>
      <c r="FZ126" s="168"/>
      <c r="GA126" s="168"/>
      <c r="GB126" s="168"/>
      <c r="GC126" s="168"/>
      <c r="GD126" s="168"/>
      <c r="GE126" s="168"/>
      <c r="GF126" s="168"/>
      <c r="GG126" s="168"/>
      <c r="GH126" s="168"/>
      <c r="GI126" s="168"/>
      <c r="GJ126" s="168"/>
      <c r="GK126" s="168"/>
      <c r="GL126" s="168"/>
      <c r="GM126" s="168"/>
      <c r="GN126" s="168"/>
      <c r="GO126" s="168"/>
      <c r="GP126" s="168"/>
      <c r="GQ126" s="168"/>
      <c r="GR126" s="168"/>
      <c r="GS126" s="168"/>
      <c r="GT126" s="168"/>
      <c r="GU126" s="168"/>
      <c r="GV126" s="168"/>
      <c r="GW126" s="168"/>
      <c r="GX126" s="168"/>
      <c r="GY126" s="168"/>
    </row>
    <row r="127" spans="1:207" s="154" customFormat="1" ht="153.94999999999999" customHeight="1" x14ac:dyDescent="0.25">
      <c r="A127" s="168"/>
      <c r="B127" s="111" t="s">
        <v>365</v>
      </c>
      <c r="C127" s="70" t="s">
        <v>366</v>
      </c>
      <c r="D127" s="63" t="s">
        <v>367</v>
      </c>
      <c r="E127" s="70" t="s">
        <v>840</v>
      </c>
      <c r="F127" s="63" t="s">
        <v>841</v>
      </c>
      <c r="G127" s="111" t="s">
        <v>365</v>
      </c>
      <c r="H127" s="111" t="s">
        <v>1265</v>
      </c>
      <c r="I127" s="111" t="s">
        <v>1266</v>
      </c>
      <c r="J127" s="111" t="s">
        <v>388</v>
      </c>
      <c r="K127" s="63" t="s">
        <v>1172</v>
      </c>
      <c r="L127" s="111" t="s">
        <v>1267</v>
      </c>
      <c r="M127" s="111" t="s">
        <v>365</v>
      </c>
      <c r="N127" s="111" t="s">
        <v>365</v>
      </c>
      <c r="O127" s="112" t="s">
        <v>1268</v>
      </c>
      <c r="P127" s="64">
        <v>114</v>
      </c>
      <c r="Q127" s="111" t="s">
        <v>1269</v>
      </c>
      <c r="R127" s="111" t="s">
        <v>1270</v>
      </c>
      <c r="S127" s="111" t="s">
        <v>833</v>
      </c>
      <c r="T127" s="111" t="s">
        <v>1271</v>
      </c>
      <c r="U127" s="111" t="s">
        <v>1272</v>
      </c>
      <c r="V127" s="111" t="s">
        <v>1273</v>
      </c>
      <c r="W127" s="75">
        <v>44197</v>
      </c>
      <c r="X127" s="75">
        <v>44560</v>
      </c>
      <c r="Y127" s="76">
        <v>1</v>
      </c>
      <c r="Z127" s="76" t="s">
        <v>1274</v>
      </c>
      <c r="AA127" s="337">
        <v>1</v>
      </c>
      <c r="AB127" s="76" t="s">
        <v>1274</v>
      </c>
      <c r="AC127" s="76">
        <v>1</v>
      </c>
      <c r="AD127" s="76" t="s">
        <v>1274</v>
      </c>
      <c r="AE127" s="76">
        <v>1</v>
      </c>
      <c r="AF127" s="76" t="s">
        <v>1274</v>
      </c>
      <c r="AG127" s="77" t="s">
        <v>1215</v>
      </c>
      <c r="AH127" s="244">
        <v>1</v>
      </c>
      <c r="AI127" s="126">
        <f t="shared" ref="AI127:AI128" si="25">+AH127/Y127</f>
        <v>1</v>
      </c>
      <c r="AJ127" s="245" t="s">
        <v>1275</v>
      </c>
      <c r="AK127" s="370">
        <v>1</v>
      </c>
      <c r="AL127" s="126">
        <f>+AK127/Tabla3[[#This Row],[II Trimestre ]]</f>
        <v>1</v>
      </c>
      <c r="AM127" s="189" t="s">
        <v>1276</v>
      </c>
      <c r="AN127" s="201"/>
      <c r="AO127" s="189"/>
      <c r="AP127" s="189"/>
      <c r="AQ127" s="201"/>
      <c r="AR127" s="189"/>
      <c r="AS127" s="189"/>
      <c r="AT127" s="190"/>
      <c r="AU127" s="261">
        <f>+(Tabla3[[#This Row],[I Trimestre ]]+Tabla3[[#This Row],[II Trimestre ]]+Tabla3[[#This Row],[III Trimestre ]]+Tabla3[[#This Row],[IV Trimestre ]])/4</f>
        <v>1</v>
      </c>
      <c r="AV127" s="262">
        <f t="shared" ref="AV127:AV135" si="26">+(AH127+AK127+AN127+AQ127)/4</f>
        <v>0.5</v>
      </c>
      <c r="AW127" s="173">
        <f t="shared" si="11"/>
        <v>0.5</v>
      </c>
      <c r="AX127" s="267"/>
      <c r="AY127" s="168"/>
      <c r="AZ127" s="168"/>
      <c r="BA127" s="168"/>
      <c r="BB127" s="168"/>
      <c r="BC127" s="168"/>
      <c r="BD127" s="168"/>
      <c r="BE127" s="168"/>
      <c r="BF127" s="168"/>
      <c r="BG127" s="168"/>
      <c r="BH127" s="168"/>
      <c r="BI127" s="168"/>
      <c r="BJ127" s="168"/>
      <c r="BK127" s="168"/>
      <c r="BL127" s="168"/>
      <c r="BM127" s="168"/>
      <c r="BN127" s="168"/>
      <c r="BO127" s="168"/>
      <c r="BP127" s="168"/>
      <c r="BQ127" s="168"/>
      <c r="BR127" s="168"/>
      <c r="BS127" s="168"/>
      <c r="BT127" s="168"/>
      <c r="BU127" s="168"/>
      <c r="BV127" s="168"/>
      <c r="BW127" s="168"/>
      <c r="BX127" s="168"/>
      <c r="BY127" s="168"/>
      <c r="BZ127" s="168"/>
      <c r="CA127" s="168"/>
      <c r="CB127" s="168"/>
      <c r="CC127" s="168"/>
      <c r="CD127" s="168"/>
      <c r="CE127" s="168"/>
      <c r="CF127" s="168"/>
      <c r="CG127" s="168"/>
      <c r="CH127" s="168"/>
      <c r="CI127" s="168"/>
      <c r="CJ127" s="168"/>
      <c r="CK127" s="168"/>
      <c r="CL127" s="168"/>
      <c r="CM127" s="168"/>
      <c r="CN127" s="168"/>
      <c r="CO127" s="168"/>
      <c r="CP127" s="168"/>
      <c r="CQ127" s="168"/>
      <c r="CR127" s="168"/>
      <c r="CS127" s="168"/>
      <c r="CT127" s="168"/>
      <c r="CU127" s="168"/>
      <c r="CV127" s="168"/>
      <c r="CW127" s="168"/>
      <c r="CX127" s="168"/>
      <c r="CY127" s="168"/>
      <c r="CZ127" s="168"/>
      <c r="DA127" s="168"/>
      <c r="DB127" s="168"/>
      <c r="DC127" s="168"/>
      <c r="DD127" s="168"/>
      <c r="DE127" s="168"/>
      <c r="DF127" s="168"/>
      <c r="DG127" s="168"/>
      <c r="DH127" s="168"/>
      <c r="DI127" s="168"/>
      <c r="DJ127" s="168"/>
      <c r="DK127" s="168"/>
      <c r="DL127" s="168"/>
      <c r="DM127" s="168"/>
      <c r="DN127" s="168"/>
      <c r="DO127" s="168"/>
      <c r="DP127" s="168"/>
      <c r="DQ127" s="168"/>
      <c r="DR127" s="168"/>
      <c r="DS127" s="168"/>
      <c r="DT127" s="168"/>
      <c r="DU127" s="168"/>
      <c r="DV127" s="168"/>
      <c r="DW127" s="168"/>
      <c r="DX127" s="168"/>
      <c r="DY127" s="168"/>
      <c r="DZ127" s="168"/>
      <c r="EA127" s="168"/>
      <c r="EB127" s="168"/>
      <c r="EC127" s="168"/>
      <c r="ED127" s="168"/>
      <c r="EE127" s="168"/>
      <c r="EF127" s="168"/>
      <c r="EG127" s="168"/>
      <c r="EH127" s="168"/>
      <c r="EI127" s="168"/>
      <c r="EJ127" s="168"/>
      <c r="EK127" s="168"/>
      <c r="EL127" s="168"/>
      <c r="EM127" s="168"/>
      <c r="EN127" s="168"/>
      <c r="EO127" s="168"/>
      <c r="EP127" s="168"/>
      <c r="EQ127" s="168"/>
      <c r="ER127" s="168"/>
      <c r="ES127" s="168"/>
      <c r="ET127" s="168"/>
      <c r="EU127" s="168"/>
      <c r="EV127" s="168"/>
      <c r="EW127" s="168"/>
      <c r="EX127" s="168"/>
      <c r="EY127" s="168"/>
      <c r="EZ127" s="168"/>
      <c r="FA127" s="168"/>
      <c r="FB127" s="168"/>
      <c r="FC127" s="168"/>
      <c r="FD127" s="168"/>
      <c r="FE127" s="168"/>
      <c r="FF127" s="168"/>
      <c r="FG127" s="168"/>
      <c r="FH127" s="168"/>
      <c r="FI127" s="168"/>
      <c r="FJ127" s="168"/>
      <c r="FK127" s="168"/>
      <c r="FL127" s="168"/>
      <c r="FM127" s="168"/>
      <c r="FN127" s="168"/>
      <c r="FO127" s="168"/>
      <c r="FP127" s="168"/>
      <c r="FQ127" s="168"/>
      <c r="FR127" s="168"/>
      <c r="FS127" s="168"/>
      <c r="FT127" s="168"/>
      <c r="FU127" s="168"/>
      <c r="FV127" s="168"/>
      <c r="FW127" s="168"/>
      <c r="FX127" s="168"/>
      <c r="FY127" s="168"/>
      <c r="FZ127" s="168"/>
      <c r="GA127" s="168"/>
      <c r="GB127" s="168"/>
      <c r="GC127" s="168"/>
      <c r="GD127" s="168"/>
      <c r="GE127" s="168"/>
      <c r="GF127" s="168"/>
      <c r="GG127" s="168"/>
      <c r="GH127" s="168"/>
      <c r="GI127" s="168"/>
      <c r="GJ127" s="168"/>
      <c r="GK127" s="168"/>
      <c r="GL127" s="168"/>
      <c r="GM127" s="168"/>
      <c r="GN127" s="168"/>
      <c r="GO127" s="168"/>
      <c r="GP127" s="168"/>
      <c r="GQ127" s="168"/>
      <c r="GR127" s="168"/>
      <c r="GS127" s="168"/>
      <c r="GT127" s="168"/>
      <c r="GU127" s="168"/>
      <c r="GV127" s="168"/>
      <c r="GW127" s="168"/>
      <c r="GX127" s="168"/>
      <c r="GY127" s="168"/>
    </row>
    <row r="128" spans="1:207" s="154" customFormat="1" ht="179.25" customHeight="1" x14ac:dyDescent="0.25">
      <c r="A128" s="168"/>
      <c r="B128" s="111" t="s">
        <v>365</v>
      </c>
      <c r="C128" s="70" t="s">
        <v>366</v>
      </c>
      <c r="D128" s="63" t="s">
        <v>367</v>
      </c>
      <c r="E128" s="70" t="s">
        <v>840</v>
      </c>
      <c r="F128" s="63" t="s">
        <v>369</v>
      </c>
      <c r="G128" s="111" t="s">
        <v>365</v>
      </c>
      <c r="H128" s="111" t="s">
        <v>1277</v>
      </c>
      <c r="I128" s="111" t="s">
        <v>387</v>
      </c>
      <c r="J128" s="111" t="s">
        <v>388</v>
      </c>
      <c r="K128" s="63" t="s">
        <v>1172</v>
      </c>
      <c r="L128" s="111" t="s">
        <v>1278</v>
      </c>
      <c r="M128" s="111" t="s">
        <v>30</v>
      </c>
      <c r="N128" s="111" t="s">
        <v>365</v>
      </c>
      <c r="O128" s="112" t="s">
        <v>1279</v>
      </c>
      <c r="P128" s="64">
        <v>115</v>
      </c>
      <c r="Q128" s="111" t="s">
        <v>1280</v>
      </c>
      <c r="R128" s="111" t="s">
        <v>1281</v>
      </c>
      <c r="S128" s="111" t="s">
        <v>376</v>
      </c>
      <c r="T128" s="111" t="s">
        <v>1282</v>
      </c>
      <c r="U128" s="111" t="s">
        <v>1283</v>
      </c>
      <c r="V128" s="111" t="s">
        <v>1284</v>
      </c>
      <c r="W128" s="75">
        <v>44228</v>
      </c>
      <c r="X128" s="75">
        <v>44561</v>
      </c>
      <c r="Y128" s="76">
        <v>0.18</v>
      </c>
      <c r="Z128" s="76" t="s">
        <v>1285</v>
      </c>
      <c r="AA128" s="337">
        <v>0.27</v>
      </c>
      <c r="AB128" s="76" t="s">
        <v>1285</v>
      </c>
      <c r="AC128" s="76">
        <v>0.27</v>
      </c>
      <c r="AD128" s="76" t="s">
        <v>1285</v>
      </c>
      <c r="AE128" s="76">
        <v>0.28000000000000003</v>
      </c>
      <c r="AF128" s="76" t="s">
        <v>1285</v>
      </c>
      <c r="AG128" s="77" t="s">
        <v>1215</v>
      </c>
      <c r="AH128" s="244">
        <v>0.18</v>
      </c>
      <c r="AI128" s="126">
        <f t="shared" si="25"/>
        <v>1</v>
      </c>
      <c r="AJ128" s="248" t="s">
        <v>1286</v>
      </c>
      <c r="AK128" s="370">
        <v>0.27</v>
      </c>
      <c r="AL128" s="126">
        <f>+AK128/Tabla3[[#This Row],[II Trimestre ]]</f>
        <v>1</v>
      </c>
      <c r="AM128" s="189" t="s">
        <v>1287</v>
      </c>
      <c r="AN128" s="201"/>
      <c r="AO128" s="189"/>
      <c r="AP128" s="189"/>
      <c r="AQ128" s="201"/>
      <c r="AR128" s="189"/>
      <c r="AS128" s="189"/>
      <c r="AT128" s="190"/>
      <c r="AU128" s="261">
        <f>+(Tabla3[[#This Row],[I Trimestre ]]+Tabla3[[#This Row],[II Trimestre ]]+Tabla3[[#This Row],[III Trimestre ]]+Tabla3[[#This Row],[IV Trimestre ]])</f>
        <v>1</v>
      </c>
      <c r="AV128" s="262">
        <f t="shared" ref="AV128:AV134" si="27">+(AH128+AK128+AN128+AQ128)</f>
        <v>0.45</v>
      </c>
      <c r="AW128" s="173">
        <f t="shared" si="11"/>
        <v>0.45</v>
      </c>
      <c r="AX128" s="267"/>
      <c r="AY128" s="168"/>
      <c r="AZ128" s="168"/>
      <c r="BA128" s="168"/>
      <c r="BB128" s="168"/>
      <c r="BC128" s="168"/>
      <c r="BD128" s="168"/>
      <c r="BE128" s="168"/>
      <c r="BF128" s="168"/>
      <c r="BG128" s="168"/>
      <c r="BH128" s="168"/>
      <c r="BI128" s="168"/>
      <c r="BJ128" s="168"/>
      <c r="BK128" s="168"/>
      <c r="BL128" s="168"/>
      <c r="BM128" s="168"/>
      <c r="BN128" s="168"/>
      <c r="BO128" s="168"/>
      <c r="BP128" s="168"/>
      <c r="BQ128" s="168"/>
      <c r="BR128" s="168"/>
      <c r="BS128" s="168"/>
      <c r="BT128" s="168"/>
      <c r="BU128" s="168"/>
      <c r="BV128" s="168"/>
      <c r="BW128" s="168"/>
      <c r="BX128" s="168"/>
      <c r="BY128" s="168"/>
      <c r="BZ128" s="168"/>
      <c r="CA128" s="168"/>
      <c r="CB128" s="168"/>
      <c r="CC128" s="168"/>
      <c r="CD128" s="168"/>
      <c r="CE128" s="168"/>
      <c r="CF128" s="168"/>
      <c r="CG128" s="168"/>
      <c r="CH128" s="168"/>
      <c r="CI128" s="168"/>
      <c r="CJ128" s="168"/>
      <c r="CK128" s="168"/>
      <c r="CL128" s="168"/>
      <c r="CM128" s="168"/>
      <c r="CN128" s="168"/>
      <c r="CO128" s="168"/>
      <c r="CP128" s="168"/>
      <c r="CQ128" s="168"/>
      <c r="CR128" s="168"/>
      <c r="CS128" s="168"/>
      <c r="CT128" s="168"/>
      <c r="CU128" s="168"/>
      <c r="CV128" s="168"/>
      <c r="CW128" s="168"/>
      <c r="CX128" s="168"/>
      <c r="CY128" s="168"/>
      <c r="CZ128" s="168"/>
      <c r="DA128" s="168"/>
      <c r="DB128" s="168"/>
      <c r="DC128" s="168"/>
      <c r="DD128" s="168"/>
      <c r="DE128" s="168"/>
      <c r="DF128" s="168"/>
      <c r="DG128" s="168"/>
      <c r="DH128" s="168"/>
      <c r="DI128" s="168"/>
      <c r="DJ128" s="168"/>
      <c r="DK128" s="168"/>
      <c r="DL128" s="168"/>
      <c r="DM128" s="168"/>
      <c r="DN128" s="168"/>
      <c r="DO128" s="168"/>
      <c r="DP128" s="168"/>
      <c r="DQ128" s="168"/>
      <c r="DR128" s="168"/>
      <c r="DS128" s="168"/>
      <c r="DT128" s="168"/>
      <c r="DU128" s="168"/>
      <c r="DV128" s="168"/>
      <c r="DW128" s="168"/>
      <c r="DX128" s="168"/>
      <c r="DY128" s="168"/>
      <c r="DZ128" s="168"/>
      <c r="EA128" s="168"/>
      <c r="EB128" s="168"/>
      <c r="EC128" s="168"/>
      <c r="ED128" s="168"/>
      <c r="EE128" s="168"/>
      <c r="EF128" s="168"/>
      <c r="EG128" s="168"/>
      <c r="EH128" s="168"/>
      <c r="EI128" s="168"/>
      <c r="EJ128" s="168"/>
      <c r="EK128" s="168"/>
      <c r="EL128" s="168"/>
      <c r="EM128" s="168"/>
      <c r="EN128" s="168"/>
      <c r="EO128" s="168"/>
      <c r="EP128" s="168"/>
      <c r="EQ128" s="168"/>
      <c r="ER128" s="168"/>
      <c r="ES128" s="168"/>
      <c r="ET128" s="168"/>
      <c r="EU128" s="168"/>
      <c r="EV128" s="168"/>
      <c r="EW128" s="168"/>
      <c r="EX128" s="168"/>
      <c r="EY128" s="168"/>
      <c r="EZ128" s="168"/>
      <c r="FA128" s="168"/>
      <c r="FB128" s="168"/>
      <c r="FC128" s="168"/>
      <c r="FD128" s="168"/>
      <c r="FE128" s="168"/>
      <c r="FF128" s="168"/>
      <c r="FG128" s="168"/>
      <c r="FH128" s="168"/>
      <c r="FI128" s="168"/>
      <c r="FJ128" s="168"/>
      <c r="FK128" s="168"/>
      <c r="FL128" s="168"/>
      <c r="FM128" s="168"/>
      <c r="FN128" s="168"/>
      <c r="FO128" s="168"/>
      <c r="FP128" s="168"/>
      <c r="FQ128" s="168"/>
      <c r="FR128" s="168"/>
      <c r="FS128" s="168"/>
      <c r="FT128" s="168"/>
      <c r="FU128" s="168"/>
      <c r="FV128" s="168"/>
      <c r="FW128" s="168"/>
      <c r="FX128" s="168"/>
      <c r="FY128" s="168"/>
      <c r="FZ128" s="168"/>
      <c r="GA128" s="168"/>
      <c r="GB128" s="168"/>
      <c r="GC128" s="168"/>
      <c r="GD128" s="168"/>
      <c r="GE128" s="168"/>
      <c r="GF128" s="168"/>
      <c r="GG128" s="168"/>
      <c r="GH128" s="168"/>
      <c r="GI128" s="168"/>
      <c r="GJ128" s="168"/>
      <c r="GK128" s="168"/>
      <c r="GL128" s="168"/>
      <c r="GM128" s="168"/>
      <c r="GN128" s="168"/>
      <c r="GO128" s="168"/>
      <c r="GP128" s="168"/>
      <c r="GQ128" s="168"/>
      <c r="GR128" s="168"/>
      <c r="GS128" s="168"/>
      <c r="GT128" s="168"/>
      <c r="GU128" s="168"/>
      <c r="GV128" s="168"/>
      <c r="GW128" s="168"/>
      <c r="GX128" s="168"/>
      <c r="GY128" s="168"/>
    </row>
    <row r="129" spans="1:207" s="154" customFormat="1" ht="218.25" customHeight="1" x14ac:dyDescent="0.25">
      <c r="A129" s="168"/>
      <c r="B129" s="111" t="s">
        <v>365</v>
      </c>
      <c r="C129" s="70" t="s">
        <v>366</v>
      </c>
      <c r="D129" s="63" t="s">
        <v>367</v>
      </c>
      <c r="E129" s="70" t="s">
        <v>368</v>
      </c>
      <c r="F129" s="63" t="s">
        <v>384</v>
      </c>
      <c r="G129" s="111" t="s">
        <v>365</v>
      </c>
      <c r="H129" s="111" t="s">
        <v>1288</v>
      </c>
      <c r="I129" s="111" t="s">
        <v>365</v>
      </c>
      <c r="J129" s="111" t="s">
        <v>1289</v>
      </c>
      <c r="K129" s="63" t="s">
        <v>1172</v>
      </c>
      <c r="L129" s="111" t="s">
        <v>1278</v>
      </c>
      <c r="M129" s="111" t="s">
        <v>1290</v>
      </c>
      <c r="N129" s="111" t="s">
        <v>365</v>
      </c>
      <c r="O129" s="112" t="s">
        <v>1291</v>
      </c>
      <c r="P129" s="64">
        <v>116</v>
      </c>
      <c r="Q129" s="111" t="s">
        <v>1292</v>
      </c>
      <c r="R129" s="111" t="s">
        <v>1293</v>
      </c>
      <c r="S129" s="111" t="s">
        <v>658</v>
      </c>
      <c r="T129" s="111" t="s">
        <v>1294</v>
      </c>
      <c r="U129" s="111" t="s">
        <v>1295</v>
      </c>
      <c r="V129" s="111" t="s">
        <v>1296</v>
      </c>
      <c r="W129" s="75">
        <v>44287</v>
      </c>
      <c r="X129" s="75">
        <v>44561</v>
      </c>
      <c r="Y129" s="76">
        <v>0</v>
      </c>
      <c r="Z129" s="76" t="s">
        <v>365</v>
      </c>
      <c r="AA129" s="337">
        <v>0.33</v>
      </c>
      <c r="AB129" s="76" t="s">
        <v>1297</v>
      </c>
      <c r="AC129" s="76">
        <v>0.66</v>
      </c>
      <c r="AD129" s="76" t="s">
        <v>1297</v>
      </c>
      <c r="AE129" s="76">
        <v>1</v>
      </c>
      <c r="AF129" s="76" t="s">
        <v>1297</v>
      </c>
      <c r="AG129" s="77" t="s">
        <v>1215</v>
      </c>
      <c r="AH129" s="244"/>
      <c r="AI129" s="248"/>
      <c r="AJ129" s="248"/>
      <c r="AK129" s="371">
        <v>0.33</v>
      </c>
      <c r="AL129" s="126">
        <f>+AK129/Tabla3[[#This Row],[II Trimestre ]]</f>
        <v>1</v>
      </c>
      <c r="AM129" s="273" t="s">
        <v>1298</v>
      </c>
      <c r="AN129" s="201"/>
      <c r="AO129" s="189"/>
      <c r="AP129" s="189"/>
      <c r="AQ129" s="201"/>
      <c r="AR129" s="189"/>
      <c r="AS129" s="189"/>
      <c r="AT129" s="190"/>
      <c r="AU129" s="261">
        <f>+Tabla3[[#This Row],[IV Trimestre ]]</f>
        <v>1</v>
      </c>
      <c r="AV129" s="262">
        <f t="shared" si="27"/>
        <v>0.33</v>
      </c>
      <c r="AW129" s="173">
        <f t="shared" si="11"/>
        <v>0.33</v>
      </c>
      <c r="AX129" s="267"/>
      <c r="AY129" s="168"/>
      <c r="AZ129" s="168"/>
      <c r="BA129" s="168"/>
      <c r="BB129" s="168"/>
      <c r="BC129" s="168"/>
      <c r="BD129" s="168"/>
      <c r="BE129" s="168"/>
      <c r="BF129" s="168"/>
      <c r="BG129" s="168"/>
      <c r="BH129" s="168"/>
      <c r="BI129" s="168"/>
      <c r="BJ129" s="168"/>
      <c r="BK129" s="168"/>
      <c r="BL129" s="168"/>
      <c r="BM129" s="168"/>
      <c r="BN129" s="168"/>
      <c r="BO129" s="168"/>
      <c r="BP129" s="168"/>
      <c r="BQ129" s="168"/>
      <c r="BR129" s="168"/>
      <c r="BS129" s="168"/>
      <c r="BT129" s="168"/>
      <c r="BU129" s="168"/>
      <c r="BV129" s="168"/>
      <c r="BW129" s="168"/>
      <c r="BX129" s="168"/>
      <c r="BY129" s="168"/>
      <c r="BZ129" s="168"/>
      <c r="CA129" s="168"/>
      <c r="CB129" s="168"/>
      <c r="CC129" s="168"/>
      <c r="CD129" s="168"/>
      <c r="CE129" s="168"/>
      <c r="CF129" s="168"/>
      <c r="CG129" s="168"/>
      <c r="CH129" s="168"/>
      <c r="CI129" s="168"/>
      <c r="CJ129" s="168"/>
      <c r="CK129" s="168"/>
      <c r="CL129" s="168"/>
      <c r="CM129" s="168"/>
      <c r="CN129" s="168"/>
      <c r="CO129" s="168"/>
      <c r="CP129" s="168"/>
      <c r="CQ129" s="168"/>
      <c r="CR129" s="168"/>
      <c r="CS129" s="168"/>
      <c r="CT129" s="168"/>
      <c r="CU129" s="168"/>
      <c r="CV129" s="168"/>
      <c r="CW129" s="168"/>
      <c r="CX129" s="168"/>
      <c r="CY129" s="168"/>
      <c r="CZ129" s="168"/>
      <c r="DA129" s="168"/>
      <c r="DB129" s="168"/>
      <c r="DC129" s="168"/>
      <c r="DD129" s="168"/>
      <c r="DE129" s="168"/>
      <c r="DF129" s="168"/>
      <c r="DG129" s="168"/>
      <c r="DH129" s="168"/>
      <c r="DI129" s="168"/>
      <c r="DJ129" s="168"/>
      <c r="DK129" s="168"/>
      <c r="DL129" s="168"/>
      <c r="DM129" s="168"/>
      <c r="DN129" s="168"/>
      <c r="DO129" s="168"/>
      <c r="DP129" s="168"/>
      <c r="DQ129" s="168"/>
      <c r="DR129" s="168"/>
      <c r="DS129" s="168"/>
      <c r="DT129" s="168"/>
      <c r="DU129" s="168"/>
      <c r="DV129" s="168"/>
      <c r="DW129" s="168"/>
      <c r="DX129" s="168"/>
      <c r="DY129" s="168"/>
      <c r="DZ129" s="168"/>
      <c r="EA129" s="168"/>
      <c r="EB129" s="168"/>
      <c r="EC129" s="168"/>
      <c r="ED129" s="168"/>
      <c r="EE129" s="168"/>
      <c r="EF129" s="168"/>
      <c r="EG129" s="168"/>
      <c r="EH129" s="168"/>
      <c r="EI129" s="168"/>
      <c r="EJ129" s="168"/>
      <c r="EK129" s="168"/>
      <c r="EL129" s="168"/>
      <c r="EM129" s="168"/>
      <c r="EN129" s="168"/>
      <c r="EO129" s="168"/>
      <c r="EP129" s="168"/>
      <c r="EQ129" s="168"/>
      <c r="ER129" s="168"/>
      <c r="ES129" s="168"/>
      <c r="ET129" s="168"/>
      <c r="EU129" s="168"/>
      <c r="EV129" s="168"/>
      <c r="EW129" s="168"/>
      <c r="EX129" s="168"/>
      <c r="EY129" s="168"/>
      <c r="EZ129" s="168"/>
      <c r="FA129" s="168"/>
      <c r="FB129" s="168"/>
      <c r="FC129" s="168"/>
      <c r="FD129" s="168"/>
      <c r="FE129" s="168"/>
      <c r="FF129" s="168"/>
      <c r="FG129" s="168"/>
      <c r="FH129" s="168"/>
      <c r="FI129" s="168"/>
      <c r="FJ129" s="168"/>
      <c r="FK129" s="168"/>
      <c r="FL129" s="168"/>
      <c r="FM129" s="168"/>
      <c r="FN129" s="168"/>
      <c r="FO129" s="168"/>
      <c r="FP129" s="168"/>
      <c r="FQ129" s="168"/>
      <c r="FR129" s="168"/>
      <c r="FS129" s="168"/>
      <c r="FT129" s="168"/>
      <c r="FU129" s="168"/>
      <c r="FV129" s="168"/>
      <c r="FW129" s="168"/>
      <c r="FX129" s="168"/>
      <c r="FY129" s="168"/>
      <c r="FZ129" s="168"/>
      <c r="GA129" s="168"/>
      <c r="GB129" s="168"/>
      <c r="GC129" s="168"/>
      <c r="GD129" s="168"/>
      <c r="GE129" s="168"/>
      <c r="GF129" s="168"/>
      <c r="GG129" s="168"/>
      <c r="GH129" s="168"/>
      <c r="GI129" s="168"/>
      <c r="GJ129" s="168"/>
      <c r="GK129" s="168"/>
      <c r="GL129" s="168"/>
      <c r="GM129" s="168"/>
      <c r="GN129" s="168"/>
      <c r="GO129" s="168"/>
      <c r="GP129" s="168"/>
      <c r="GQ129" s="168"/>
      <c r="GR129" s="168"/>
      <c r="GS129" s="168"/>
      <c r="GT129" s="168"/>
      <c r="GU129" s="168"/>
      <c r="GV129" s="168"/>
      <c r="GW129" s="168"/>
      <c r="GX129" s="168"/>
      <c r="GY129" s="168"/>
    </row>
    <row r="130" spans="1:207" s="154" customFormat="1" ht="213.75" customHeight="1" x14ac:dyDescent="0.25">
      <c r="A130" s="168"/>
      <c r="B130" s="111" t="s">
        <v>365</v>
      </c>
      <c r="C130" s="70" t="s">
        <v>366</v>
      </c>
      <c r="D130" s="63" t="s">
        <v>367</v>
      </c>
      <c r="E130" s="70" t="s">
        <v>840</v>
      </c>
      <c r="F130" s="63" t="s">
        <v>384</v>
      </c>
      <c r="G130" s="111" t="s">
        <v>365</v>
      </c>
      <c r="H130" s="111" t="s">
        <v>649</v>
      </c>
      <c r="I130" s="111" t="s">
        <v>387</v>
      </c>
      <c r="J130" s="111" t="s">
        <v>388</v>
      </c>
      <c r="K130" s="63" t="s">
        <v>1172</v>
      </c>
      <c r="L130" s="111" t="s">
        <v>1278</v>
      </c>
      <c r="M130" s="111" t="s">
        <v>365</v>
      </c>
      <c r="N130" s="111" t="s">
        <v>365</v>
      </c>
      <c r="O130" s="112" t="s">
        <v>1299</v>
      </c>
      <c r="P130" s="64">
        <v>117</v>
      </c>
      <c r="Q130" s="111" t="s">
        <v>1300</v>
      </c>
      <c r="R130" s="111" t="s">
        <v>1301</v>
      </c>
      <c r="S130" s="111" t="s">
        <v>658</v>
      </c>
      <c r="T130" s="111" t="s">
        <v>1302</v>
      </c>
      <c r="U130" s="111" t="s">
        <v>1303</v>
      </c>
      <c r="V130" s="111" t="s">
        <v>1304</v>
      </c>
      <c r="W130" s="75">
        <v>44211</v>
      </c>
      <c r="X130" s="75">
        <v>44561</v>
      </c>
      <c r="Y130" s="76">
        <v>0.25</v>
      </c>
      <c r="Z130" s="76" t="s">
        <v>1305</v>
      </c>
      <c r="AA130" s="337">
        <v>0.5</v>
      </c>
      <c r="AB130" s="76" t="s">
        <v>1305</v>
      </c>
      <c r="AC130" s="76">
        <v>0.75</v>
      </c>
      <c r="AD130" s="76" t="s">
        <v>1305</v>
      </c>
      <c r="AE130" s="76">
        <v>1</v>
      </c>
      <c r="AF130" s="76" t="s">
        <v>1305</v>
      </c>
      <c r="AG130" s="77" t="s">
        <v>1215</v>
      </c>
      <c r="AH130" s="244">
        <v>0.25</v>
      </c>
      <c r="AI130" s="126">
        <f t="shared" ref="AI130:AI131" si="28">+AH130/Y130</f>
        <v>1</v>
      </c>
      <c r="AJ130" s="245" t="s">
        <v>1306</v>
      </c>
      <c r="AK130" s="370">
        <v>0.5</v>
      </c>
      <c r="AL130" s="126">
        <f>+AK130/Tabla3[[#This Row],[II Trimestre ]]</f>
        <v>1</v>
      </c>
      <c r="AM130" s="318" t="s">
        <v>1307</v>
      </c>
      <c r="AN130" s="201"/>
      <c r="AO130" s="189"/>
      <c r="AP130" s="189"/>
      <c r="AQ130" s="201"/>
      <c r="AR130" s="189"/>
      <c r="AS130" s="189"/>
      <c r="AT130" s="190"/>
      <c r="AU130" s="261">
        <f>+Tabla3[[#This Row],[IV Trimestre ]]</f>
        <v>1</v>
      </c>
      <c r="AV130" s="262">
        <f>+Tabla1[[#This Row],[II seguimiento ( abril a junio)]]</f>
        <v>0.5</v>
      </c>
      <c r="AW130" s="173">
        <f t="shared" si="11"/>
        <v>0.5</v>
      </c>
      <c r="AX130" s="267"/>
      <c r="AY130" s="168"/>
      <c r="AZ130" s="168"/>
      <c r="BA130" s="168"/>
      <c r="BB130" s="168"/>
      <c r="BC130" s="168"/>
      <c r="BD130" s="168"/>
      <c r="BE130" s="168"/>
      <c r="BF130" s="168"/>
      <c r="BG130" s="168"/>
      <c r="BH130" s="168"/>
      <c r="BI130" s="168"/>
      <c r="BJ130" s="168"/>
      <c r="BK130" s="168"/>
      <c r="BL130" s="168"/>
      <c r="BM130" s="168"/>
      <c r="BN130" s="168"/>
      <c r="BO130" s="168"/>
      <c r="BP130" s="168"/>
      <c r="BQ130" s="168"/>
      <c r="BR130" s="168"/>
      <c r="BS130" s="168"/>
      <c r="BT130" s="168"/>
      <c r="BU130" s="168"/>
      <c r="BV130" s="168"/>
      <c r="BW130" s="168"/>
      <c r="BX130" s="168"/>
      <c r="BY130" s="168"/>
      <c r="BZ130" s="168"/>
      <c r="CA130" s="168"/>
      <c r="CB130" s="168"/>
      <c r="CC130" s="168"/>
      <c r="CD130" s="168"/>
      <c r="CE130" s="168"/>
      <c r="CF130" s="168"/>
      <c r="CG130" s="168"/>
      <c r="CH130" s="168"/>
      <c r="CI130" s="168"/>
      <c r="CJ130" s="168"/>
      <c r="CK130" s="168"/>
      <c r="CL130" s="168"/>
      <c r="CM130" s="168"/>
      <c r="CN130" s="168"/>
      <c r="CO130" s="168"/>
      <c r="CP130" s="168"/>
      <c r="CQ130" s="168"/>
      <c r="CR130" s="168"/>
      <c r="CS130" s="168"/>
      <c r="CT130" s="168"/>
      <c r="CU130" s="168"/>
      <c r="CV130" s="168"/>
      <c r="CW130" s="168"/>
      <c r="CX130" s="168"/>
      <c r="CY130" s="168"/>
      <c r="CZ130" s="168"/>
      <c r="DA130" s="168"/>
      <c r="DB130" s="168"/>
      <c r="DC130" s="168"/>
      <c r="DD130" s="168"/>
      <c r="DE130" s="168"/>
      <c r="DF130" s="168"/>
      <c r="DG130" s="168"/>
      <c r="DH130" s="168"/>
      <c r="DI130" s="168"/>
      <c r="DJ130" s="168"/>
      <c r="DK130" s="168"/>
      <c r="DL130" s="168"/>
      <c r="DM130" s="168"/>
      <c r="DN130" s="168"/>
      <c r="DO130" s="168"/>
      <c r="DP130" s="168"/>
      <c r="DQ130" s="168"/>
      <c r="DR130" s="168"/>
      <c r="DS130" s="168"/>
      <c r="DT130" s="168"/>
      <c r="DU130" s="168"/>
      <c r="DV130" s="168"/>
      <c r="DW130" s="168"/>
      <c r="DX130" s="168"/>
      <c r="DY130" s="168"/>
      <c r="DZ130" s="168"/>
      <c r="EA130" s="168"/>
      <c r="EB130" s="168"/>
      <c r="EC130" s="168"/>
      <c r="ED130" s="168"/>
      <c r="EE130" s="168"/>
      <c r="EF130" s="168"/>
      <c r="EG130" s="168"/>
      <c r="EH130" s="168"/>
      <c r="EI130" s="168"/>
      <c r="EJ130" s="168"/>
      <c r="EK130" s="168"/>
      <c r="EL130" s="168"/>
      <c r="EM130" s="168"/>
      <c r="EN130" s="168"/>
      <c r="EO130" s="168"/>
      <c r="EP130" s="168"/>
      <c r="EQ130" s="168"/>
      <c r="ER130" s="168"/>
      <c r="ES130" s="168"/>
      <c r="ET130" s="168"/>
      <c r="EU130" s="168"/>
      <c r="EV130" s="168"/>
      <c r="EW130" s="168"/>
      <c r="EX130" s="168"/>
      <c r="EY130" s="168"/>
      <c r="EZ130" s="168"/>
      <c r="FA130" s="168"/>
      <c r="FB130" s="168"/>
      <c r="FC130" s="168"/>
      <c r="FD130" s="168"/>
      <c r="FE130" s="168"/>
      <c r="FF130" s="168"/>
      <c r="FG130" s="168"/>
      <c r="FH130" s="168"/>
      <c r="FI130" s="168"/>
      <c r="FJ130" s="168"/>
      <c r="FK130" s="168"/>
      <c r="FL130" s="168"/>
      <c r="FM130" s="168"/>
      <c r="FN130" s="168"/>
      <c r="FO130" s="168"/>
      <c r="FP130" s="168"/>
      <c r="FQ130" s="168"/>
      <c r="FR130" s="168"/>
      <c r="FS130" s="168"/>
      <c r="FT130" s="168"/>
      <c r="FU130" s="168"/>
      <c r="FV130" s="168"/>
      <c r="FW130" s="168"/>
      <c r="FX130" s="168"/>
      <c r="FY130" s="168"/>
      <c r="FZ130" s="168"/>
      <c r="GA130" s="168"/>
      <c r="GB130" s="168"/>
      <c r="GC130" s="168"/>
      <c r="GD130" s="168"/>
      <c r="GE130" s="168"/>
      <c r="GF130" s="168"/>
      <c r="GG130" s="168"/>
      <c r="GH130" s="168"/>
      <c r="GI130" s="168"/>
      <c r="GJ130" s="168"/>
      <c r="GK130" s="168"/>
      <c r="GL130" s="168"/>
      <c r="GM130" s="168"/>
      <c r="GN130" s="168"/>
      <c r="GO130" s="168"/>
      <c r="GP130" s="168"/>
      <c r="GQ130" s="168"/>
      <c r="GR130" s="168"/>
      <c r="GS130" s="168"/>
      <c r="GT130" s="168"/>
      <c r="GU130" s="168"/>
      <c r="GV130" s="168"/>
      <c r="GW130" s="168"/>
      <c r="GX130" s="168"/>
      <c r="GY130" s="168"/>
    </row>
    <row r="131" spans="1:207" s="154" customFormat="1" ht="223.5" customHeight="1" x14ac:dyDescent="0.25">
      <c r="A131" s="168"/>
      <c r="B131" s="111" t="s">
        <v>365</v>
      </c>
      <c r="C131" s="70" t="s">
        <v>366</v>
      </c>
      <c r="D131" s="63" t="s">
        <v>367</v>
      </c>
      <c r="E131" s="70" t="s">
        <v>840</v>
      </c>
      <c r="F131" s="63" t="s">
        <v>384</v>
      </c>
      <c r="G131" s="111" t="s">
        <v>365</v>
      </c>
      <c r="H131" s="111" t="s">
        <v>649</v>
      </c>
      <c r="I131" s="111" t="s">
        <v>387</v>
      </c>
      <c r="J131" s="111" t="s">
        <v>388</v>
      </c>
      <c r="K131" s="63" t="s">
        <v>1172</v>
      </c>
      <c r="L131" s="111" t="s">
        <v>1278</v>
      </c>
      <c r="M131" s="111" t="s">
        <v>365</v>
      </c>
      <c r="N131" s="111" t="s">
        <v>365</v>
      </c>
      <c r="O131" s="112" t="s">
        <v>1308</v>
      </c>
      <c r="P131" s="64">
        <v>118</v>
      </c>
      <c r="Q131" s="111" t="s">
        <v>1309</v>
      </c>
      <c r="R131" s="111" t="s">
        <v>1310</v>
      </c>
      <c r="S131" s="111" t="s">
        <v>658</v>
      </c>
      <c r="T131" s="111" t="s">
        <v>1311</v>
      </c>
      <c r="U131" s="111" t="s">
        <v>1312</v>
      </c>
      <c r="V131" s="111" t="s">
        <v>1304</v>
      </c>
      <c r="W131" s="75">
        <v>44211</v>
      </c>
      <c r="X131" s="75">
        <v>44561</v>
      </c>
      <c r="Y131" s="76">
        <v>0.25</v>
      </c>
      <c r="Z131" s="76" t="s">
        <v>1313</v>
      </c>
      <c r="AA131" s="337">
        <v>0.5</v>
      </c>
      <c r="AB131" s="76" t="s">
        <v>1313</v>
      </c>
      <c r="AC131" s="76">
        <v>0.75</v>
      </c>
      <c r="AD131" s="76" t="s">
        <v>1313</v>
      </c>
      <c r="AE131" s="76">
        <v>1</v>
      </c>
      <c r="AF131" s="76" t="s">
        <v>1313</v>
      </c>
      <c r="AG131" s="77" t="s">
        <v>1215</v>
      </c>
      <c r="AH131" s="244">
        <v>0.25</v>
      </c>
      <c r="AI131" s="126">
        <f t="shared" si="28"/>
        <v>1</v>
      </c>
      <c r="AJ131" s="245" t="s">
        <v>1314</v>
      </c>
      <c r="AK131" s="370">
        <v>0.5</v>
      </c>
      <c r="AL131" s="126">
        <f>+AK131/Tabla3[[#This Row],[II Trimestre ]]</f>
        <v>1</v>
      </c>
      <c r="AM131" s="319" t="s">
        <v>1315</v>
      </c>
      <c r="AN131" s="201"/>
      <c r="AO131" s="189"/>
      <c r="AP131" s="189"/>
      <c r="AQ131" s="201"/>
      <c r="AR131" s="189"/>
      <c r="AS131" s="189"/>
      <c r="AT131" s="190"/>
      <c r="AU131" s="261">
        <f>+Tabla3[[#This Row],[IV Trimestre ]]</f>
        <v>1</v>
      </c>
      <c r="AV131" s="262">
        <f>+Tabla1[[#This Row],[II seguimiento ( abril a junio)]]</f>
        <v>0.5</v>
      </c>
      <c r="AW131" s="173">
        <f t="shared" si="11"/>
        <v>0.5</v>
      </c>
      <c r="AX131" s="267"/>
      <c r="AY131" s="168"/>
      <c r="AZ131" s="168"/>
      <c r="BA131" s="168"/>
      <c r="BB131" s="168"/>
      <c r="BC131" s="168"/>
      <c r="BD131" s="168"/>
      <c r="BE131" s="168"/>
      <c r="BF131" s="168"/>
      <c r="BG131" s="168"/>
      <c r="BH131" s="168"/>
      <c r="BI131" s="168"/>
      <c r="BJ131" s="168"/>
      <c r="BK131" s="168"/>
      <c r="BL131" s="168"/>
      <c r="BM131" s="168"/>
      <c r="BN131" s="168"/>
      <c r="BO131" s="168"/>
      <c r="BP131" s="168"/>
      <c r="BQ131" s="168"/>
      <c r="BR131" s="168"/>
      <c r="BS131" s="168"/>
      <c r="BT131" s="168"/>
      <c r="BU131" s="168"/>
      <c r="BV131" s="168"/>
      <c r="BW131" s="168"/>
      <c r="BX131" s="168"/>
      <c r="BY131" s="168"/>
      <c r="BZ131" s="168"/>
      <c r="CA131" s="168"/>
      <c r="CB131" s="168"/>
      <c r="CC131" s="168"/>
      <c r="CD131" s="168"/>
      <c r="CE131" s="168"/>
      <c r="CF131" s="168"/>
      <c r="CG131" s="168"/>
      <c r="CH131" s="168"/>
      <c r="CI131" s="168"/>
      <c r="CJ131" s="168"/>
      <c r="CK131" s="168"/>
      <c r="CL131" s="168"/>
      <c r="CM131" s="168"/>
      <c r="CN131" s="168"/>
      <c r="CO131" s="168"/>
      <c r="CP131" s="168"/>
      <c r="CQ131" s="168"/>
      <c r="CR131" s="168"/>
      <c r="CS131" s="168"/>
      <c r="CT131" s="168"/>
      <c r="CU131" s="168"/>
      <c r="CV131" s="168"/>
      <c r="CW131" s="168"/>
      <c r="CX131" s="168"/>
      <c r="CY131" s="168"/>
      <c r="CZ131" s="168"/>
      <c r="DA131" s="168"/>
      <c r="DB131" s="168"/>
      <c r="DC131" s="168"/>
      <c r="DD131" s="168"/>
      <c r="DE131" s="168"/>
      <c r="DF131" s="168"/>
      <c r="DG131" s="168"/>
      <c r="DH131" s="168"/>
      <c r="DI131" s="168"/>
      <c r="DJ131" s="168"/>
      <c r="DK131" s="168"/>
      <c r="DL131" s="168"/>
      <c r="DM131" s="168"/>
      <c r="DN131" s="168"/>
      <c r="DO131" s="168"/>
      <c r="DP131" s="168"/>
      <c r="DQ131" s="168"/>
      <c r="DR131" s="168"/>
      <c r="DS131" s="168"/>
      <c r="DT131" s="168"/>
      <c r="DU131" s="168"/>
      <c r="DV131" s="168"/>
      <c r="DW131" s="168"/>
      <c r="DX131" s="168"/>
      <c r="DY131" s="168"/>
      <c r="DZ131" s="168"/>
      <c r="EA131" s="168"/>
      <c r="EB131" s="168"/>
      <c r="EC131" s="168"/>
      <c r="ED131" s="168"/>
      <c r="EE131" s="168"/>
      <c r="EF131" s="168"/>
      <c r="EG131" s="168"/>
      <c r="EH131" s="168"/>
      <c r="EI131" s="168"/>
      <c r="EJ131" s="168"/>
      <c r="EK131" s="168"/>
      <c r="EL131" s="168"/>
      <c r="EM131" s="168"/>
      <c r="EN131" s="168"/>
      <c r="EO131" s="168"/>
      <c r="EP131" s="168"/>
      <c r="EQ131" s="168"/>
      <c r="ER131" s="168"/>
      <c r="ES131" s="168"/>
      <c r="ET131" s="168"/>
      <c r="EU131" s="168"/>
      <c r="EV131" s="168"/>
      <c r="EW131" s="168"/>
      <c r="EX131" s="168"/>
      <c r="EY131" s="168"/>
      <c r="EZ131" s="168"/>
      <c r="FA131" s="168"/>
      <c r="FB131" s="168"/>
      <c r="FC131" s="168"/>
      <c r="FD131" s="168"/>
      <c r="FE131" s="168"/>
      <c r="FF131" s="168"/>
      <c r="FG131" s="168"/>
      <c r="FH131" s="168"/>
      <c r="FI131" s="168"/>
      <c r="FJ131" s="168"/>
      <c r="FK131" s="168"/>
      <c r="FL131" s="168"/>
      <c r="FM131" s="168"/>
      <c r="FN131" s="168"/>
      <c r="FO131" s="168"/>
      <c r="FP131" s="168"/>
      <c r="FQ131" s="168"/>
      <c r="FR131" s="168"/>
      <c r="FS131" s="168"/>
      <c r="FT131" s="168"/>
      <c r="FU131" s="168"/>
      <c r="FV131" s="168"/>
      <c r="FW131" s="168"/>
      <c r="FX131" s="168"/>
      <c r="FY131" s="168"/>
      <c r="FZ131" s="168"/>
      <c r="GA131" s="168"/>
      <c r="GB131" s="168"/>
      <c r="GC131" s="168"/>
      <c r="GD131" s="168"/>
      <c r="GE131" s="168"/>
      <c r="GF131" s="168"/>
      <c r="GG131" s="168"/>
      <c r="GH131" s="168"/>
      <c r="GI131" s="168"/>
      <c r="GJ131" s="168"/>
      <c r="GK131" s="168"/>
      <c r="GL131" s="168"/>
      <c r="GM131" s="168"/>
      <c r="GN131" s="168"/>
      <c r="GO131" s="168"/>
      <c r="GP131" s="168"/>
      <c r="GQ131" s="168"/>
      <c r="GR131" s="168"/>
      <c r="GS131" s="168"/>
      <c r="GT131" s="168"/>
      <c r="GU131" s="168"/>
      <c r="GV131" s="168"/>
      <c r="GW131" s="168"/>
      <c r="GX131" s="168"/>
      <c r="GY131" s="168"/>
    </row>
    <row r="132" spans="1:207" s="154" customFormat="1" ht="138" customHeight="1" x14ac:dyDescent="0.25">
      <c r="A132" s="168"/>
      <c r="B132" s="111" t="s">
        <v>365</v>
      </c>
      <c r="C132" s="70" t="s">
        <v>366</v>
      </c>
      <c r="D132" s="63" t="s">
        <v>367</v>
      </c>
      <c r="E132" s="70" t="s">
        <v>368</v>
      </c>
      <c r="F132" s="63" t="s">
        <v>369</v>
      </c>
      <c r="G132" s="111" t="s">
        <v>365</v>
      </c>
      <c r="H132" s="111" t="s">
        <v>114</v>
      </c>
      <c r="I132" s="111" t="s">
        <v>387</v>
      </c>
      <c r="J132" s="111" t="s">
        <v>388</v>
      </c>
      <c r="K132" s="63" t="s">
        <v>1172</v>
      </c>
      <c r="L132" s="111" t="s">
        <v>365</v>
      </c>
      <c r="M132" s="111" t="s">
        <v>1316</v>
      </c>
      <c r="N132" s="111" t="s">
        <v>365</v>
      </c>
      <c r="O132" s="112" t="s">
        <v>1317</v>
      </c>
      <c r="P132" s="64">
        <v>119</v>
      </c>
      <c r="Q132" s="111" t="s">
        <v>1318</v>
      </c>
      <c r="R132" s="111" t="s">
        <v>1319</v>
      </c>
      <c r="S132" s="111" t="s">
        <v>658</v>
      </c>
      <c r="T132" s="111" t="s">
        <v>1320</v>
      </c>
      <c r="U132" s="111" t="s">
        <v>1321</v>
      </c>
      <c r="V132" s="111" t="s">
        <v>1322</v>
      </c>
      <c r="W132" s="75">
        <v>44378</v>
      </c>
      <c r="X132" s="75">
        <v>44561</v>
      </c>
      <c r="Y132" s="76">
        <v>0</v>
      </c>
      <c r="Z132" s="76" t="s">
        <v>365</v>
      </c>
      <c r="AA132" s="76">
        <v>0</v>
      </c>
      <c r="AB132" s="76" t="s">
        <v>365</v>
      </c>
      <c r="AC132" s="76">
        <v>0.5</v>
      </c>
      <c r="AD132" s="76" t="s">
        <v>1323</v>
      </c>
      <c r="AE132" s="76">
        <v>1</v>
      </c>
      <c r="AF132" s="76" t="s">
        <v>1324</v>
      </c>
      <c r="AG132" s="77" t="s">
        <v>1215</v>
      </c>
      <c r="AH132" s="249"/>
      <c r="AI132" s="249"/>
      <c r="AJ132" s="248"/>
      <c r="AK132" s="201">
        <v>0.25</v>
      </c>
      <c r="AL132" s="126">
        <v>0.25</v>
      </c>
      <c r="AM132" s="320" t="s">
        <v>1325</v>
      </c>
      <c r="AN132" s="201"/>
      <c r="AO132" s="189"/>
      <c r="AP132" s="189"/>
      <c r="AQ132" s="201"/>
      <c r="AR132" s="189"/>
      <c r="AS132" s="189"/>
      <c r="AT132" s="190"/>
      <c r="AU132" s="261">
        <f>+Tabla3[[#This Row],[IV Trimestre ]]</f>
        <v>1</v>
      </c>
      <c r="AV132" s="262">
        <f t="shared" si="27"/>
        <v>0.25</v>
      </c>
      <c r="AW132" s="173">
        <f t="shared" si="11"/>
        <v>0.25</v>
      </c>
      <c r="AX132" s="267"/>
      <c r="AY132" s="168"/>
      <c r="AZ132" s="168"/>
      <c r="BA132" s="168"/>
      <c r="BB132" s="168"/>
      <c r="BC132" s="168"/>
      <c r="BD132" s="168"/>
      <c r="BE132" s="168"/>
      <c r="BF132" s="168"/>
      <c r="BG132" s="168"/>
      <c r="BH132" s="168"/>
      <c r="BI132" s="168"/>
      <c r="BJ132" s="168"/>
      <c r="BK132" s="168"/>
      <c r="BL132" s="168"/>
      <c r="BM132" s="168"/>
      <c r="BN132" s="168"/>
      <c r="BO132" s="168"/>
      <c r="BP132" s="168"/>
      <c r="BQ132" s="168"/>
      <c r="BR132" s="168"/>
      <c r="BS132" s="168"/>
      <c r="BT132" s="168"/>
      <c r="BU132" s="168"/>
      <c r="BV132" s="168"/>
      <c r="BW132" s="168"/>
      <c r="BX132" s="168"/>
      <c r="BY132" s="168"/>
      <c r="BZ132" s="168"/>
      <c r="CA132" s="168"/>
      <c r="CB132" s="168"/>
      <c r="CC132" s="168"/>
      <c r="CD132" s="168"/>
      <c r="CE132" s="168"/>
      <c r="CF132" s="168"/>
      <c r="CG132" s="168"/>
      <c r="CH132" s="168"/>
      <c r="CI132" s="168"/>
      <c r="CJ132" s="168"/>
      <c r="CK132" s="168"/>
      <c r="CL132" s="168"/>
      <c r="CM132" s="168"/>
      <c r="CN132" s="168"/>
      <c r="CO132" s="168"/>
      <c r="CP132" s="168"/>
      <c r="CQ132" s="168"/>
      <c r="CR132" s="168"/>
      <c r="CS132" s="168"/>
      <c r="CT132" s="168"/>
      <c r="CU132" s="168"/>
      <c r="CV132" s="168"/>
      <c r="CW132" s="168"/>
      <c r="CX132" s="168"/>
      <c r="CY132" s="168"/>
      <c r="CZ132" s="168"/>
      <c r="DA132" s="168"/>
      <c r="DB132" s="168"/>
      <c r="DC132" s="168"/>
      <c r="DD132" s="168"/>
      <c r="DE132" s="168"/>
      <c r="DF132" s="168"/>
      <c r="DG132" s="168"/>
      <c r="DH132" s="168"/>
      <c r="DI132" s="168"/>
      <c r="DJ132" s="168"/>
      <c r="DK132" s="168"/>
      <c r="DL132" s="168"/>
      <c r="DM132" s="168"/>
      <c r="DN132" s="168"/>
      <c r="DO132" s="168"/>
      <c r="DP132" s="168"/>
      <c r="DQ132" s="168"/>
      <c r="DR132" s="168"/>
      <c r="DS132" s="168"/>
      <c r="DT132" s="168"/>
      <c r="DU132" s="168"/>
      <c r="DV132" s="168"/>
      <c r="DW132" s="168"/>
      <c r="DX132" s="168"/>
      <c r="DY132" s="168"/>
      <c r="DZ132" s="168"/>
      <c r="EA132" s="168"/>
      <c r="EB132" s="168"/>
      <c r="EC132" s="168"/>
      <c r="ED132" s="168"/>
      <c r="EE132" s="168"/>
      <c r="EF132" s="168"/>
      <c r="EG132" s="168"/>
      <c r="EH132" s="168"/>
      <c r="EI132" s="168"/>
      <c r="EJ132" s="168"/>
      <c r="EK132" s="168"/>
      <c r="EL132" s="168"/>
      <c r="EM132" s="168"/>
      <c r="EN132" s="168"/>
      <c r="EO132" s="168"/>
      <c r="EP132" s="168"/>
      <c r="EQ132" s="168"/>
      <c r="ER132" s="168"/>
      <c r="ES132" s="168"/>
      <c r="ET132" s="168"/>
      <c r="EU132" s="168"/>
      <c r="EV132" s="168"/>
      <c r="EW132" s="168"/>
      <c r="EX132" s="168"/>
      <c r="EY132" s="168"/>
      <c r="EZ132" s="168"/>
      <c r="FA132" s="168"/>
      <c r="FB132" s="168"/>
      <c r="FC132" s="168"/>
      <c r="FD132" s="168"/>
      <c r="FE132" s="168"/>
      <c r="FF132" s="168"/>
      <c r="FG132" s="168"/>
      <c r="FH132" s="168"/>
      <c r="FI132" s="168"/>
      <c r="FJ132" s="168"/>
      <c r="FK132" s="168"/>
      <c r="FL132" s="168"/>
      <c r="FM132" s="168"/>
      <c r="FN132" s="168"/>
      <c r="FO132" s="168"/>
      <c r="FP132" s="168"/>
      <c r="FQ132" s="168"/>
      <c r="FR132" s="168"/>
      <c r="FS132" s="168"/>
      <c r="FT132" s="168"/>
      <c r="FU132" s="168"/>
      <c r="FV132" s="168"/>
      <c r="FW132" s="168"/>
      <c r="FX132" s="168"/>
      <c r="FY132" s="168"/>
      <c r="FZ132" s="168"/>
      <c r="GA132" s="168"/>
      <c r="GB132" s="168"/>
      <c r="GC132" s="168"/>
      <c r="GD132" s="168"/>
      <c r="GE132" s="168"/>
      <c r="GF132" s="168"/>
      <c r="GG132" s="168"/>
      <c r="GH132" s="168"/>
      <c r="GI132" s="168"/>
      <c r="GJ132" s="168"/>
      <c r="GK132" s="168"/>
      <c r="GL132" s="168"/>
      <c r="GM132" s="168"/>
      <c r="GN132" s="168"/>
      <c r="GO132" s="168"/>
      <c r="GP132" s="168"/>
      <c r="GQ132" s="168"/>
      <c r="GR132" s="168"/>
      <c r="GS132" s="168"/>
      <c r="GT132" s="168"/>
      <c r="GU132" s="168"/>
      <c r="GV132" s="168"/>
      <c r="GW132" s="168"/>
      <c r="GX132" s="168"/>
      <c r="GY132" s="168"/>
    </row>
    <row r="133" spans="1:207" s="154" customFormat="1" ht="146.25" customHeight="1" x14ac:dyDescent="0.25">
      <c r="A133" s="168"/>
      <c r="B133" s="111" t="s">
        <v>365</v>
      </c>
      <c r="C133" s="70" t="s">
        <v>366</v>
      </c>
      <c r="D133" s="63" t="s">
        <v>367</v>
      </c>
      <c r="E133" s="70" t="s">
        <v>368</v>
      </c>
      <c r="F133" s="63" t="s">
        <v>369</v>
      </c>
      <c r="G133" s="111" t="s">
        <v>365</v>
      </c>
      <c r="H133" s="111" t="s">
        <v>106</v>
      </c>
      <c r="I133" s="111" t="s">
        <v>387</v>
      </c>
      <c r="J133" s="111" t="s">
        <v>388</v>
      </c>
      <c r="K133" s="63" t="s">
        <v>1172</v>
      </c>
      <c r="L133" s="111" t="s">
        <v>365</v>
      </c>
      <c r="M133" s="111" t="s">
        <v>365</v>
      </c>
      <c r="N133" s="111" t="s">
        <v>365</v>
      </c>
      <c r="O133" s="112" t="s">
        <v>1326</v>
      </c>
      <c r="P133" s="64">
        <v>120</v>
      </c>
      <c r="Q133" s="111" t="s">
        <v>1327</v>
      </c>
      <c r="R133" s="111" t="s">
        <v>1328</v>
      </c>
      <c r="S133" s="111" t="s">
        <v>658</v>
      </c>
      <c r="T133" s="111" t="s">
        <v>1329</v>
      </c>
      <c r="U133" s="111" t="s">
        <v>1330</v>
      </c>
      <c r="V133" s="111" t="s">
        <v>1331</v>
      </c>
      <c r="W133" s="75">
        <v>44470</v>
      </c>
      <c r="X133" s="75">
        <v>44561</v>
      </c>
      <c r="Y133" s="76">
        <v>0.25</v>
      </c>
      <c r="Z133" s="76" t="s">
        <v>1332</v>
      </c>
      <c r="AA133" s="337">
        <v>0.5</v>
      </c>
      <c r="AB133" s="76" t="s">
        <v>1333</v>
      </c>
      <c r="AC133" s="76">
        <v>0.75</v>
      </c>
      <c r="AD133" s="76" t="s">
        <v>1334</v>
      </c>
      <c r="AE133" s="76">
        <v>1</v>
      </c>
      <c r="AF133" s="76" t="s">
        <v>1335</v>
      </c>
      <c r="AG133" s="77" t="s">
        <v>1215</v>
      </c>
      <c r="AH133" s="244">
        <v>0.25</v>
      </c>
      <c r="AI133" s="126">
        <f t="shared" ref="AI133:AI135" si="29">+AH133/Y133</f>
        <v>1</v>
      </c>
      <c r="AJ133" s="245" t="s">
        <v>1336</v>
      </c>
      <c r="AK133" s="370">
        <v>0.35</v>
      </c>
      <c r="AL133" s="126">
        <f>+AK133/Tabla3[[#This Row],[II Trimestre ]]</f>
        <v>0.7</v>
      </c>
      <c r="AM133" s="324" t="s">
        <v>1337</v>
      </c>
      <c r="AN133" s="201"/>
      <c r="AO133" s="189"/>
      <c r="AP133" s="189"/>
      <c r="AQ133" s="201"/>
      <c r="AR133" s="189"/>
      <c r="AS133" s="189"/>
      <c r="AT133" s="190"/>
      <c r="AU133" s="261">
        <f>+Tabla3[[#This Row],[IV Trimestre ]]</f>
        <v>1</v>
      </c>
      <c r="AV133" s="262">
        <f>+Tabla1[[#This Row],[II seguimiento ( abril a junio)]]</f>
        <v>0.35</v>
      </c>
      <c r="AW133" s="173">
        <f t="shared" si="11"/>
        <v>0.35</v>
      </c>
      <c r="AX133" s="267"/>
      <c r="AY133" s="168"/>
      <c r="AZ133" s="168"/>
      <c r="BA133" s="168"/>
      <c r="BB133" s="168"/>
      <c r="BC133" s="168"/>
      <c r="BD133" s="168"/>
      <c r="BE133" s="168"/>
      <c r="BF133" s="168"/>
      <c r="BG133" s="168"/>
      <c r="BH133" s="168"/>
      <c r="BI133" s="168"/>
      <c r="BJ133" s="168"/>
      <c r="BK133" s="168"/>
      <c r="BL133" s="168"/>
      <c r="BM133" s="168"/>
      <c r="BN133" s="168"/>
      <c r="BO133" s="168"/>
      <c r="BP133" s="168"/>
      <c r="BQ133" s="168"/>
      <c r="BR133" s="168"/>
      <c r="BS133" s="168"/>
      <c r="BT133" s="168"/>
      <c r="BU133" s="168"/>
      <c r="BV133" s="168"/>
      <c r="BW133" s="168"/>
      <c r="BX133" s="168"/>
      <c r="BY133" s="168"/>
      <c r="BZ133" s="168"/>
      <c r="CA133" s="168"/>
      <c r="CB133" s="168"/>
      <c r="CC133" s="168"/>
      <c r="CD133" s="168"/>
      <c r="CE133" s="168"/>
      <c r="CF133" s="168"/>
      <c r="CG133" s="168"/>
      <c r="CH133" s="168"/>
      <c r="CI133" s="168"/>
      <c r="CJ133" s="168"/>
      <c r="CK133" s="168"/>
      <c r="CL133" s="168"/>
      <c r="CM133" s="168"/>
      <c r="CN133" s="168"/>
      <c r="CO133" s="168"/>
      <c r="CP133" s="168"/>
      <c r="CQ133" s="168"/>
      <c r="CR133" s="168"/>
      <c r="CS133" s="168"/>
      <c r="CT133" s="168"/>
      <c r="CU133" s="168"/>
      <c r="CV133" s="168"/>
      <c r="CW133" s="168"/>
      <c r="CX133" s="168"/>
      <c r="CY133" s="168"/>
      <c r="CZ133" s="168"/>
      <c r="DA133" s="168"/>
      <c r="DB133" s="168"/>
      <c r="DC133" s="168"/>
      <c r="DD133" s="168"/>
      <c r="DE133" s="168"/>
      <c r="DF133" s="168"/>
      <c r="DG133" s="168"/>
      <c r="DH133" s="168"/>
      <c r="DI133" s="168"/>
      <c r="DJ133" s="168"/>
      <c r="DK133" s="168"/>
      <c r="DL133" s="168"/>
      <c r="DM133" s="168"/>
      <c r="DN133" s="168"/>
      <c r="DO133" s="168"/>
      <c r="DP133" s="168"/>
      <c r="DQ133" s="168"/>
      <c r="DR133" s="168"/>
      <c r="DS133" s="168"/>
      <c r="DT133" s="168"/>
      <c r="DU133" s="168"/>
      <c r="DV133" s="168"/>
      <c r="DW133" s="168"/>
      <c r="DX133" s="168"/>
      <c r="DY133" s="168"/>
      <c r="DZ133" s="168"/>
      <c r="EA133" s="168"/>
      <c r="EB133" s="168"/>
      <c r="EC133" s="168"/>
      <c r="ED133" s="168"/>
      <c r="EE133" s="168"/>
      <c r="EF133" s="168"/>
      <c r="EG133" s="168"/>
      <c r="EH133" s="168"/>
      <c r="EI133" s="168"/>
      <c r="EJ133" s="168"/>
      <c r="EK133" s="168"/>
      <c r="EL133" s="168"/>
      <c r="EM133" s="168"/>
      <c r="EN133" s="168"/>
      <c r="EO133" s="168"/>
      <c r="EP133" s="168"/>
      <c r="EQ133" s="168"/>
      <c r="ER133" s="168"/>
      <c r="ES133" s="168"/>
      <c r="ET133" s="168"/>
      <c r="EU133" s="168"/>
      <c r="EV133" s="168"/>
      <c r="EW133" s="168"/>
      <c r="EX133" s="168"/>
      <c r="EY133" s="168"/>
      <c r="EZ133" s="168"/>
      <c r="FA133" s="168"/>
      <c r="FB133" s="168"/>
      <c r="FC133" s="168"/>
      <c r="FD133" s="168"/>
      <c r="FE133" s="168"/>
      <c r="FF133" s="168"/>
      <c r="FG133" s="168"/>
      <c r="FH133" s="168"/>
      <c r="FI133" s="168"/>
      <c r="FJ133" s="168"/>
      <c r="FK133" s="168"/>
      <c r="FL133" s="168"/>
      <c r="FM133" s="168"/>
      <c r="FN133" s="168"/>
      <c r="FO133" s="168"/>
      <c r="FP133" s="168"/>
      <c r="FQ133" s="168"/>
      <c r="FR133" s="168"/>
      <c r="FS133" s="168"/>
      <c r="FT133" s="168"/>
      <c r="FU133" s="168"/>
      <c r="FV133" s="168"/>
      <c r="FW133" s="168"/>
      <c r="FX133" s="168"/>
      <c r="FY133" s="168"/>
      <c r="FZ133" s="168"/>
      <c r="GA133" s="168"/>
      <c r="GB133" s="168"/>
      <c r="GC133" s="168"/>
      <c r="GD133" s="168"/>
      <c r="GE133" s="168"/>
      <c r="GF133" s="168"/>
      <c r="GG133" s="168"/>
      <c r="GH133" s="168"/>
      <c r="GI133" s="168"/>
      <c r="GJ133" s="168"/>
      <c r="GK133" s="168"/>
      <c r="GL133" s="168"/>
      <c r="GM133" s="168"/>
      <c r="GN133" s="168"/>
      <c r="GO133" s="168"/>
      <c r="GP133" s="168"/>
      <c r="GQ133" s="168"/>
      <c r="GR133" s="168"/>
      <c r="GS133" s="168"/>
      <c r="GT133" s="168"/>
      <c r="GU133" s="168"/>
      <c r="GV133" s="168"/>
      <c r="GW133" s="168"/>
      <c r="GX133" s="168"/>
      <c r="GY133" s="168"/>
    </row>
    <row r="134" spans="1:207" s="154" customFormat="1" ht="147.75" customHeight="1" x14ac:dyDescent="0.25">
      <c r="A134" s="168"/>
      <c r="B134" s="111" t="s">
        <v>365</v>
      </c>
      <c r="C134" s="70" t="s">
        <v>366</v>
      </c>
      <c r="D134" s="63" t="s">
        <v>367</v>
      </c>
      <c r="E134" s="70" t="s">
        <v>646</v>
      </c>
      <c r="F134" s="63" t="s">
        <v>647</v>
      </c>
      <c r="G134" s="111" t="s">
        <v>1338</v>
      </c>
      <c r="H134" s="111" t="s">
        <v>777</v>
      </c>
      <c r="I134" s="111" t="s">
        <v>1339</v>
      </c>
      <c r="J134" s="111" t="s">
        <v>388</v>
      </c>
      <c r="K134" s="63" t="s">
        <v>1172</v>
      </c>
      <c r="L134" s="111" t="s">
        <v>1340</v>
      </c>
      <c r="M134" s="111" t="s">
        <v>365</v>
      </c>
      <c r="N134" s="111" t="s">
        <v>365</v>
      </c>
      <c r="O134" s="112" t="s">
        <v>1341</v>
      </c>
      <c r="P134" s="64">
        <v>121</v>
      </c>
      <c r="Q134" s="111" t="s">
        <v>1342</v>
      </c>
      <c r="R134" s="111" t="s">
        <v>1343</v>
      </c>
      <c r="S134" s="111" t="s">
        <v>658</v>
      </c>
      <c r="T134" s="111" t="s">
        <v>1344</v>
      </c>
      <c r="U134" s="111" t="s">
        <v>1345</v>
      </c>
      <c r="V134" s="111" t="s">
        <v>1346</v>
      </c>
      <c r="W134" s="75">
        <v>44228</v>
      </c>
      <c r="X134" s="75">
        <v>44561</v>
      </c>
      <c r="Y134" s="76">
        <v>0.2</v>
      </c>
      <c r="Z134" s="76" t="s">
        <v>1347</v>
      </c>
      <c r="AA134" s="337">
        <v>0.4</v>
      </c>
      <c r="AB134" s="76" t="s">
        <v>1347</v>
      </c>
      <c r="AC134" s="76">
        <v>0.7</v>
      </c>
      <c r="AD134" s="76" t="s">
        <v>1348</v>
      </c>
      <c r="AE134" s="76">
        <v>1</v>
      </c>
      <c r="AF134" s="76" t="s">
        <v>1348</v>
      </c>
      <c r="AG134" s="77" t="s">
        <v>1215</v>
      </c>
      <c r="AH134" s="244">
        <v>0.2</v>
      </c>
      <c r="AI134" s="126">
        <f t="shared" si="29"/>
        <v>1</v>
      </c>
      <c r="AJ134" s="245" t="s">
        <v>1349</v>
      </c>
      <c r="AK134" s="370">
        <v>0.4</v>
      </c>
      <c r="AL134" s="126">
        <f>+AK134/Tabla3[[#This Row],[II Trimestre ]]</f>
        <v>1</v>
      </c>
      <c r="AM134" s="319" t="s">
        <v>1350</v>
      </c>
      <c r="AN134" s="201"/>
      <c r="AO134" s="189"/>
      <c r="AP134" s="189"/>
      <c r="AQ134" s="201"/>
      <c r="AR134" s="189"/>
      <c r="AS134" s="189"/>
      <c r="AT134" s="190"/>
      <c r="AU134" s="261">
        <f>+Tabla3[[#This Row],[IV Trimestre ]]</f>
        <v>1</v>
      </c>
      <c r="AV134" s="262">
        <f t="shared" si="27"/>
        <v>0.60000000000000009</v>
      </c>
      <c r="AW134" s="173">
        <f t="shared" si="11"/>
        <v>0.60000000000000009</v>
      </c>
      <c r="AX134" s="267"/>
      <c r="AY134" s="168"/>
      <c r="AZ134" s="168"/>
      <c r="BA134" s="168"/>
      <c r="BB134" s="168"/>
      <c r="BC134" s="168"/>
      <c r="BD134" s="168"/>
      <c r="BE134" s="168"/>
      <c r="BF134" s="168"/>
      <c r="BG134" s="168"/>
      <c r="BH134" s="168"/>
      <c r="BI134" s="168"/>
      <c r="BJ134" s="168"/>
      <c r="BK134" s="168"/>
      <c r="BL134" s="168"/>
      <c r="BM134" s="168"/>
      <c r="BN134" s="168"/>
      <c r="BO134" s="168"/>
      <c r="BP134" s="168"/>
      <c r="BQ134" s="168"/>
      <c r="BR134" s="168"/>
      <c r="BS134" s="168"/>
      <c r="BT134" s="168"/>
      <c r="BU134" s="168"/>
      <c r="BV134" s="168"/>
      <c r="BW134" s="168"/>
      <c r="BX134" s="168"/>
      <c r="BY134" s="168"/>
      <c r="BZ134" s="168"/>
      <c r="CA134" s="168"/>
      <c r="CB134" s="168"/>
      <c r="CC134" s="168"/>
      <c r="CD134" s="168"/>
      <c r="CE134" s="168"/>
      <c r="CF134" s="168"/>
      <c r="CG134" s="168"/>
      <c r="CH134" s="168"/>
      <c r="CI134" s="168"/>
      <c r="CJ134" s="168"/>
      <c r="CK134" s="168"/>
      <c r="CL134" s="168"/>
      <c r="CM134" s="168"/>
      <c r="CN134" s="168"/>
      <c r="CO134" s="168"/>
      <c r="CP134" s="168"/>
      <c r="CQ134" s="168"/>
      <c r="CR134" s="168"/>
      <c r="CS134" s="168"/>
      <c r="CT134" s="168"/>
      <c r="CU134" s="168"/>
      <c r="CV134" s="168"/>
      <c r="CW134" s="168"/>
      <c r="CX134" s="168"/>
      <c r="CY134" s="168"/>
      <c r="CZ134" s="168"/>
      <c r="DA134" s="168"/>
      <c r="DB134" s="168"/>
      <c r="DC134" s="168"/>
      <c r="DD134" s="168"/>
      <c r="DE134" s="168"/>
      <c r="DF134" s="168"/>
      <c r="DG134" s="168"/>
      <c r="DH134" s="168"/>
      <c r="DI134" s="168"/>
      <c r="DJ134" s="168"/>
      <c r="DK134" s="168"/>
      <c r="DL134" s="168"/>
      <c r="DM134" s="168"/>
      <c r="DN134" s="168"/>
      <c r="DO134" s="168"/>
      <c r="DP134" s="168"/>
      <c r="DQ134" s="168"/>
      <c r="DR134" s="168"/>
      <c r="DS134" s="168"/>
      <c r="DT134" s="168"/>
      <c r="DU134" s="168"/>
      <c r="DV134" s="168"/>
      <c r="DW134" s="168"/>
      <c r="DX134" s="168"/>
      <c r="DY134" s="168"/>
      <c r="DZ134" s="168"/>
      <c r="EA134" s="168"/>
      <c r="EB134" s="168"/>
      <c r="EC134" s="168"/>
      <c r="ED134" s="168"/>
      <c r="EE134" s="168"/>
      <c r="EF134" s="168"/>
      <c r="EG134" s="168"/>
      <c r="EH134" s="168"/>
      <c r="EI134" s="168"/>
      <c r="EJ134" s="168"/>
      <c r="EK134" s="168"/>
      <c r="EL134" s="168"/>
      <c r="EM134" s="168"/>
      <c r="EN134" s="168"/>
      <c r="EO134" s="168"/>
      <c r="EP134" s="168"/>
      <c r="EQ134" s="168"/>
      <c r="ER134" s="168"/>
      <c r="ES134" s="168"/>
      <c r="ET134" s="168"/>
      <c r="EU134" s="168"/>
      <c r="EV134" s="168"/>
      <c r="EW134" s="168"/>
      <c r="EX134" s="168"/>
      <c r="EY134" s="168"/>
      <c r="EZ134" s="168"/>
      <c r="FA134" s="168"/>
      <c r="FB134" s="168"/>
      <c r="FC134" s="168"/>
      <c r="FD134" s="168"/>
      <c r="FE134" s="168"/>
      <c r="FF134" s="168"/>
      <c r="FG134" s="168"/>
      <c r="FH134" s="168"/>
      <c r="FI134" s="168"/>
      <c r="FJ134" s="168"/>
      <c r="FK134" s="168"/>
      <c r="FL134" s="168"/>
      <c r="FM134" s="168"/>
      <c r="FN134" s="168"/>
      <c r="FO134" s="168"/>
      <c r="FP134" s="168"/>
      <c r="FQ134" s="168"/>
      <c r="FR134" s="168"/>
      <c r="FS134" s="168"/>
      <c r="FT134" s="168"/>
      <c r="FU134" s="168"/>
      <c r="FV134" s="168"/>
      <c r="FW134" s="168"/>
      <c r="FX134" s="168"/>
      <c r="FY134" s="168"/>
      <c r="FZ134" s="168"/>
      <c r="GA134" s="168"/>
      <c r="GB134" s="168"/>
      <c r="GC134" s="168"/>
      <c r="GD134" s="168"/>
      <c r="GE134" s="168"/>
      <c r="GF134" s="168"/>
      <c r="GG134" s="168"/>
      <c r="GH134" s="168"/>
      <c r="GI134" s="168"/>
      <c r="GJ134" s="168"/>
      <c r="GK134" s="168"/>
      <c r="GL134" s="168"/>
      <c r="GM134" s="168"/>
      <c r="GN134" s="168"/>
      <c r="GO134" s="168"/>
      <c r="GP134" s="168"/>
      <c r="GQ134" s="168"/>
      <c r="GR134" s="168"/>
      <c r="GS134" s="168"/>
      <c r="GT134" s="168"/>
      <c r="GU134" s="168"/>
      <c r="GV134" s="168"/>
      <c r="GW134" s="168"/>
      <c r="GX134" s="168"/>
      <c r="GY134" s="168"/>
    </row>
    <row r="135" spans="1:207" s="154" customFormat="1" ht="141.75" customHeight="1" x14ac:dyDescent="0.25">
      <c r="A135" s="168"/>
      <c r="B135" s="111" t="s">
        <v>365</v>
      </c>
      <c r="C135" s="70" t="s">
        <v>366</v>
      </c>
      <c r="D135" s="63" t="s">
        <v>367</v>
      </c>
      <c r="E135" s="70" t="s">
        <v>368</v>
      </c>
      <c r="F135" s="63" t="s">
        <v>369</v>
      </c>
      <c r="G135" s="111" t="s">
        <v>365</v>
      </c>
      <c r="H135" s="111" t="s">
        <v>122</v>
      </c>
      <c r="I135" s="111" t="s">
        <v>1351</v>
      </c>
      <c r="J135" s="111" t="s">
        <v>388</v>
      </c>
      <c r="K135" s="63" t="s">
        <v>1172</v>
      </c>
      <c r="L135" s="111" t="s">
        <v>365</v>
      </c>
      <c r="M135" s="111" t="s">
        <v>365</v>
      </c>
      <c r="N135" s="111" t="s">
        <v>365</v>
      </c>
      <c r="O135" s="112" t="s">
        <v>1352</v>
      </c>
      <c r="P135" s="64">
        <v>122</v>
      </c>
      <c r="Q135" s="111" t="s">
        <v>1353</v>
      </c>
      <c r="R135" s="111" t="s">
        <v>1354</v>
      </c>
      <c r="S135" s="111" t="s">
        <v>833</v>
      </c>
      <c r="T135" s="111" t="s">
        <v>1355</v>
      </c>
      <c r="U135" s="111" t="s">
        <v>1356</v>
      </c>
      <c r="V135" s="111" t="s">
        <v>1357</v>
      </c>
      <c r="W135" s="75">
        <v>44197</v>
      </c>
      <c r="X135" s="75">
        <v>44561</v>
      </c>
      <c r="Y135" s="76">
        <v>1</v>
      </c>
      <c r="Z135" s="76" t="s">
        <v>1358</v>
      </c>
      <c r="AA135" s="337">
        <v>1</v>
      </c>
      <c r="AB135" s="76" t="s">
        <v>1358</v>
      </c>
      <c r="AC135" s="76">
        <v>1</v>
      </c>
      <c r="AD135" s="76" t="s">
        <v>1358</v>
      </c>
      <c r="AE135" s="76">
        <v>1</v>
      </c>
      <c r="AF135" s="76" t="s">
        <v>1358</v>
      </c>
      <c r="AG135" s="77" t="s">
        <v>1215</v>
      </c>
      <c r="AH135" s="244">
        <v>1</v>
      </c>
      <c r="AI135" s="126">
        <f t="shared" si="29"/>
        <v>1</v>
      </c>
      <c r="AJ135" s="248" t="s">
        <v>1359</v>
      </c>
      <c r="AK135" s="370">
        <v>1</v>
      </c>
      <c r="AL135" s="126">
        <f>+AK135/Tabla3[[#This Row],[II Trimestre ]]</f>
        <v>1</v>
      </c>
      <c r="AM135" s="318" t="s">
        <v>1360</v>
      </c>
      <c r="AN135" s="201"/>
      <c r="AO135" s="189"/>
      <c r="AP135" s="189"/>
      <c r="AQ135" s="201"/>
      <c r="AR135" s="189"/>
      <c r="AS135" s="189"/>
      <c r="AT135" s="190"/>
      <c r="AU135" s="261">
        <f>+(Tabla3[[#This Row],[I Trimestre ]]+Tabla3[[#This Row],[II Trimestre ]]+Tabla3[[#This Row],[III Trimestre ]]+Tabla3[[#This Row],[IV Trimestre ]])/4</f>
        <v>1</v>
      </c>
      <c r="AV135" s="262">
        <f t="shared" si="26"/>
        <v>0.5</v>
      </c>
      <c r="AW135" s="173">
        <f t="shared" si="11"/>
        <v>0.5</v>
      </c>
      <c r="AX135" s="267"/>
      <c r="AY135" s="168"/>
      <c r="AZ135" s="168"/>
      <c r="BA135" s="168"/>
      <c r="BB135" s="168"/>
      <c r="BC135" s="168"/>
      <c r="BD135" s="168"/>
      <c r="BE135" s="168"/>
      <c r="BF135" s="168"/>
      <c r="BG135" s="168"/>
      <c r="BH135" s="168"/>
      <c r="BI135" s="168"/>
      <c r="BJ135" s="168"/>
      <c r="BK135" s="168"/>
      <c r="BL135" s="168"/>
      <c r="BM135" s="168"/>
      <c r="BN135" s="168"/>
      <c r="BO135" s="168"/>
      <c r="BP135" s="168"/>
      <c r="BQ135" s="168"/>
      <c r="BR135" s="168"/>
      <c r="BS135" s="168"/>
      <c r="BT135" s="168"/>
      <c r="BU135" s="168"/>
      <c r="BV135" s="168"/>
      <c r="BW135" s="168"/>
      <c r="BX135" s="168"/>
      <c r="BY135" s="168"/>
      <c r="BZ135" s="168"/>
      <c r="CA135" s="168"/>
      <c r="CB135" s="168"/>
      <c r="CC135" s="168"/>
      <c r="CD135" s="168"/>
      <c r="CE135" s="168"/>
      <c r="CF135" s="168"/>
      <c r="CG135" s="168"/>
      <c r="CH135" s="168"/>
      <c r="CI135" s="168"/>
      <c r="CJ135" s="168"/>
      <c r="CK135" s="168"/>
      <c r="CL135" s="168"/>
      <c r="CM135" s="168"/>
      <c r="CN135" s="168"/>
      <c r="CO135" s="168"/>
      <c r="CP135" s="168"/>
      <c r="CQ135" s="168"/>
      <c r="CR135" s="168"/>
      <c r="CS135" s="168"/>
      <c r="CT135" s="168"/>
      <c r="CU135" s="168"/>
      <c r="CV135" s="168"/>
      <c r="CW135" s="168"/>
      <c r="CX135" s="168"/>
      <c r="CY135" s="168"/>
      <c r="CZ135" s="168"/>
      <c r="DA135" s="168"/>
      <c r="DB135" s="168"/>
      <c r="DC135" s="168"/>
      <c r="DD135" s="168"/>
      <c r="DE135" s="168"/>
      <c r="DF135" s="168"/>
      <c r="DG135" s="168"/>
      <c r="DH135" s="168"/>
      <c r="DI135" s="168"/>
      <c r="DJ135" s="168"/>
      <c r="DK135" s="168"/>
      <c r="DL135" s="168"/>
      <c r="DM135" s="168"/>
      <c r="DN135" s="168"/>
      <c r="DO135" s="168"/>
      <c r="DP135" s="168"/>
      <c r="DQ135" s="168"/>
      <c r="DR135" s="168"/>
      <c r="DS135" s="168"/>
      <c r="DT135" s="168"/>
      <c r="DU135" s="168"/>
      <c r="DV135" s="168"/>
      <c r="DW135" s="168"/>
      <c r="DX135" s="168"/>
      <c r="DY135" s="168"/>
      <c r="DZ135" s="168"/>
      <c r="EA135" s="168"/>
      <c r="EB135" s="168"/>
      <c r="EC135" s="168"/>
      <c r="ED135" s="168"/>
      <c r="EE135" s="168"/>
      <c r="EF135" s="168"/>
      <c r="EG135" s="168"/>
      <c r="EH135" s="168"/>
      <c r="EI135" s="168"/>
      <c r="EJ135" s="168"/>
      <c r="EK135" s="168"/>
      <c r="EL135" s="168"/>
      <c r="EM135" s="168"/>
      <c r="EN135" s="168"/>
      <c r="EO135" s="168"/>
      <c r="EP135" s="168"/>
      <c r="EQ135" s="168"/>
      <c r="ER135" s="168"/>
      <c r="ES135" s="168"/>
      <c r="ET135" s="168"/>
      <c r="EU135" s="168"/>
      <c r="EV135" s="168"/>
      <c r="EW135" s="168"/>
      <c r="EX135" s="168"/>
      <c r="EY135" s="168"/>
      <c r="EZ135" s="168"/>
      <c r="FA135" s="168"/>
      <c r="FB135" s="168"/>
      <c r="FC135" s="168"/>
      <c r="FD135" s="168"/>
      <c r="FE135" s="168"/>
      <c r="FF135" s="168"/>
      <c r="FG135" s="168"/>
      <c r="FH135" s="168"/>
      <c r="FI135" s="168"/>
      <c r="FJ135" s="168"/>
      <c r="FK135" s="168"/>
      <c r="FL135" s="168"/>
      <c r="FM135" s="168"/>
      <c r="FN135" s="168"/>
      <c r="FO135" s="168"/>
      <c r="FP135" s="168"/>
      <c r="FQ135" s="168"/>
      <c r="FR135" s="168"/>
      <c r="FS135" s="168"/>
      <c r="FT135" s="168"/>
      <c r="FU135" s="168"/>
      <c r="FV135" s="168"/>
      <c r="FW135" s="168"/>
      <c r="FX135" s="168"/>
      <c r="FY135" s="168"/>
      <c r="FZ135" s="168"/>
      <c r="GA135" s="168"/>
      <c r="GB135" s="168"/>
      <c r="GC135" s="168"/>
      <c r="GD135" s="168"/>
      <c r="GE135" s="168"/>
      <c r="GF135" s="168"/>
      <c r="GG135" s="168"/>
      <c r="GH135" s="168"/>
      <c r="GI135" s="168"/>
      <c r="GJ135" s="168"/>
      <c r="GK135" s="168"/>
      <c r="GL135" s="168"/>
      <c r="GM135" s="168"/>
      <c r="GN135" s="168"/>
      <c r="GO135" s="168"/>
      <c r="GP135" s="168"/>
      <c r="GQ135" s="168"/>
      <c r="GR135" s="168"/>
      <c r="GS135" s="168"/>
      <c r="GT135" s="168"/>
      <c r="GU135" s="168"/>
      <c r="GV135" s="168"/>
      <c r="GW135" s="168"/>
      <c r="GX135" s="168"/>
      <c r="GY135" s="168"/>
    </row>
    <row r="136" spans="1:207" s="154" customFormat="1" ht="216.75" x14ac:dyDescent="0.25">
      <c r="A136" s="168"/>
      <c r="B136" s="111" t="s">
        <v>365</v>
      </c>
      <c r="C136" s="70" t="s">
        <v>366</v>
      </c>
      <c r="D136" s="63" t="s">
        <v>367</v>
      </c>
      <c r="E136" s="70" t="s">
        <v>840</v>
      </c>
      <c r="F136" s="63" t="s">
        <v>841</v>
      </c>
      <c r="G136" s="111" t="s">
        <v>365</v>
      </c>
      <c r="H136" s="113" t="s">
        <v>63</v>
      </c>
      <c r="I136" s="113" t="s">
        <v>1361</v>
      </c>
      <c r="J136" s="113" t="s">
        <v>1289</v>
      </c>
      <c r="K136" s="63" t="s">
        <v>1172</v>
      </c>
      <c r="L136" s="113" t="s">
        <v>1362</v>
      </c>
      <c r="M136" s="113" t="s">
        <v>1363</v>
      </c>
      <c r="N136" s="113" t="s">
        <v>365</v>
      </c>
      <c r="O136" s="114" t="s">
        <v>1364</v>
      </c>
      <c r="P136" s="64">
        <v>123</v>
      </c>
      <c r="Q136" s="113" t="s">
        <v>1365</v>
      </c>
      <c r="R136" s="113" t="s">
        <v>1366</v>
      </c>
      <c r="S136" s="113" t="s">
        <v>376</v>
      </c>
      <c r="T136" s="113" t="s">
        <v>1367</v>
      </c>
      <c r="U136" s="113" t="s">
        <v>1368</v>
      </c>
      <c r="V136" s="113" t="s">
        <v>984</v>
      </c>
      <c r="W136" s="115">
        <v>44198</v>
      </c>
      <c r="X136" s="115">
        <v>44285</v>
      </c>
      <c r="Y136" s="116">
        <v>1</v>
      </c>
      <c r="Z136" s="113" t="s">
        <v>1369</v>
      </c>
      <c r="AA136" s="116">
        <v>0</v>
      </c>
      <c r="AB136" s="113" t="s">
        <v>365</v>
      </c>
      <c r="AC136" s="116">
        <v>0</v>
      </c>
      <c r="AD136" s="113" t="s">
        <v>365</v>
      </c>
      <c r="AE136" s="116">
        <v>0</v>
      </c>
      <c r="AF136" s="113" t="s">
        <v>365</v>
      </c>
      <c r="AG136" s="114" t="s">
        <v>1370</v>
      </c>
      <c r="AH136" s="244">
        <v>1</v>
      </c>
      <c r="AI136" s="67">
        <v>1</v>
      </c>
      <c r="AJ136" s="248" t="s">
        <v>1371</v>
      </c>
      <c r="AK136" s="201">
        <v>0</v>
      </c>
      <c r="AL136" s="126">
        <v>0</v>
      </c>
      <c r="AM136" s="189" t="s">
        <v>1372</v>
      </c>
      <c r="AN136" s="201"/>
      <c r="AO136" s="189"/>
      <c r="AP136" s="189"/>
      <c r="AQ136" s="201"/>
      <c r="AR136" s="189"/>
      <c r="AS136" s="189"/>
      <c r="AT136" s="190"/>
      <c r="AU136" s="268">
        <f>+(Tabla3[[#This Row],[I Trimestre ]]+Tabla3[[#This Row],[II Trimestre ]]+Tabla3[[#This Row],[III Trimestre ]]+Tabla3[[#This Row],[IV Trimestre ]])</f>
        <v>1</v>
      </c>
      <c r="AV136" s="262">
        <f>+(AH136+AK136+AN136+AQ136)</f>
        <v>1</v>
      </c>
      <c r="AW136" s="173">
        <f t="shared" si="11"/>
        <v>1</v>
      </c>
      <c r="AX136" s="267" t="s">
        <v>1373</v>
      </c>
      <c r="AY136" s="168"/>
      <c r="AZ136" s="168"/>
      <c r="BA136" s="168"/>
      <c r="BB136" s="168"/>
      <c r="BC136" s="168"/>
      <c r="BD136" s="168"/>
      <c r="BE136" s="168"/>
      <c r="BF136" s="168"/>
      <c r="BG136" s="168"/>
      <c r="BH136" s="168"/>
      <c r="BI136" s="168"/>
      <c r="BJ136" s="168"/>
      <c r="BK136" s="168"/>
      <c r="BL136" s="168"/>
      <c r="BM136" s="168"/>
      <c r="BN136" s="168"/>
      <c r="BO136" s="168"/>
      <c r="BP136" s="168"/>
      <c r="BQ136" s="168"/>
      <c r="BR136" s="168"/>
      <c r="BS136" s="168"/>
      <c r="BT136" s="168"/>
      <c r="BU136" s="168"/>
      <c r="BV136" s="168"/>
      <c r="BW136" s="168"/>
      <c r="BX136" s="168"/>
      <c r="BY136" s="168"/>
      <c r="BZ136" s="168"/>
      <c r="CA136" s="168"/>
      <c r="CB136" s="168"/>
      <c r="CC136" s="168"/>
      <c r="CD136" s="168"/>
      <c r="CE136" s="168"/>
      <c r="CF136" s="168"/>
      <c r="CG136" s="168"/>
      <c r="CH136" s="168"/>
      <c r="CI136" s="168"/>
      <c r="CJ136" s="168"/>
      <c r="CK136" s="168"/>
      <c r="CL136" s="168"/>
      <c r="CM136" s="168"/>
      <c r="CN136" s="168"/>
      <c r="CO136" s="168"/>
      <c r="CP136" s="168"/>
      <c r="CQ136" s="168"/>
      <c r="CR136" s="168"/>
      <c r="CS136" s="168"/>
      <c r="CT136" s="168"/>
      <c r="CU136" s="168"/>
      <c r="CV136" s="168"/>
      <c r="CW136" s="168"/>
      <c r="CX136" s="168"/>
      <c r="CY136" s="168"/>
      <c r="CZ136" s="168"/>
      <c r="DA136" s="168"/>
      <c r="DB136" s="168"/>
      <c r="DC136" s="168"/>
      <c r="DD136" s="168"/>
      <c r="DE136" s="168"/>
      <c r="DF136" s="168"/>
      <c r="DG136" s="168"/>
      <c r="DH136" s="168"/>
      <c r="DI136" s="168"/>
      <c r="DJ136" s="168"/>
      <c r="DK136" s="168"/>
      <c r="DL136" s="168"/>
      <c r="DM136" s="168"/>
      <c r="DN136" s="168"/>
      <c r="DO136" s="168"/>
      <c r="DP136" s="168"/>
      <c r="DQ136" s="168"/>
      <c r="DR136" s="168"/>
      <c r="DS136" s="168"/>
      <c r="DT136" s="168"/>
      <c r="DU136" s="168"/>
      <c r="DV136" s="168"/>
      <c r="DW136" s="168"/>
      <c r="DX136" s="168"/>
      <c r="DY136" s="168"/>
      <c r="DZ136" s="168"/>
      <c r="EA136" s="168"/>
      <c r="EB136" s="168"/>
      <c r="EC136" s="168"/>
      <c r="ED136" s="168"/>
      <c r="EE136" s="168"/>
      <c r="EF136" s="168"/>
      <c r="EG136" s="168"/>
      <c r="EH136" s="168"/>
      <c r="EI136" s="168"/>
      <c r="EJ136" s="168"/>
      <c r="EK136" s="168"/>
      <c r="EL136" s="168"/>
      <c r="EM136" s="168"/>
      <c r="EN136" s="168"/>
      <c r="EO136" s="168"/>
      <c r="EP136" s="168"/>
      <c r="EQ136" s="168"/>
      <c r="ER136" s="168"/>
      <c r="ES136" s="168"/>
      <c r="ET136" s="168"/>
      <c r="EU136" s="168"/>
      <c r="EV136" s="168"/>
      <c r="EW136" s="168"/>
      <c r="EX136" s="168"/>
      <c r="EY136" s="168"/>
      <c r="EZ136" s="168"/>
      <c r="FA136" s="168"/>
      <c r="FB136" s="168"/>
      <c r="FC136" s="168"/>
      <c r="FD136" s="168"/>
      <c r="FE136" s="168"/>
      <c r="FF136" s="168"/>
      <c r="FG136" s="168"/>
      <c r="FH136" s="168"/>
      <c r="FI136" s="168"/>
      <c r="FJ136" s="168"/>
      <c r="FK136" s="168"/>
      <c r="FL136" s="168"/>
      <c r="FM136" s="168"/>
      <c r="FN136" s="168"/>
      <c r="FO136" s="168"/>
      <c r="FP136" s="168"/>
      <c r="FQ136" s="168"/>
      <c r="FR136" s="168"/>
      <c r="FS136" s="168"/>
      <c r="FT136" s="168"/>
      <c r="FU136" s="168"/>
      <c r="FV136" s="168"/>
      <c r="FW136" s="168"/>
      <c r="FX136" s="168"/>
      <c r="FY136" s="168"/>
      <c r="FZ136" s="168"/>
      <c r="GA136" s="168"/>
      <c r="GB136" s="168"/>
      <c r="GC136" s="168"/>
      <c r="GD136" s="168"/>
      <c r="GE136" s="168"/>
      <c r="GF136" s="168"/>
      <c r="GG136" s="168"/>
      <c r="GH136" s="168"/>
      <c r="GI136" s="168"/>
      <c r="GJ136" s="168"/>
      <c r="GK136" s="168"/>
      <c r="GL136" s="168"/>
      <c r="GM136" s="168"/>
      <c r="GN136" s="168"/>
      <c r="GO136" s="168"/>
      <c r="GP136" s="168"/>
      <c r="GQ136" s="168"/>
      <c r="GR136" s="168"/>
      <c r="GS136" s="168"/>
      <c r="GT136" s="168"/>
      <c r="GU136" s="168"/>
      <c r="GV136" s="168"/>
      <c r="GW136" s="168"/>
      <c r="GX136" s="168"/>
      <c r="GY136" s="168"/>
    </row>
    <row r="137" spans="1:207" s="154" customFormat="1" ht="216.75" x14ac:dyDescent="0.25">
      <c r="A137" s="168"/>
      <c r="B137" s="111" t="s">
        <v>365</v>
      </c>
      <c r="C137" s="70" t="s">
        <v>366</v>
      </c>
      <c r="D137" s="63" t="s">
        <v>367</v>
      </c>
      <c r="E137" s="70" t="s">
        <v>840</v>
      </c>
      <c r="F137" s="63" t="s">
        <v>841</v>
      </c>
      <c r="G137" s="117" t="s">
        <v>1374</v>
      </c>
      <c r="H137" s="113" t="s">
        <v>63</v>
      </c>
      <c r="I137" s="113" t="s">
        <v>1361</v>
      </c>
      <c r="J137" s="113" t="s">
        <v>1289</v>
      </c>
      <c r="K137" s="63" t="s">
        <v>1172</v>
      </c>
      <c r="L137" s="113" t="s">
        <v>1362</v>
      </c>
      <c r="M137" s="113" t="s">
        <v>1363</v>
      </c>
      <c r="N137" s="113" t="s">
        <v>365</v>
      </c>
      <c r="O137" s="114" t="s">
        <v>1375</v>
      </c>
      <c r="P137" s="64">
        <v>124</v>
      </c>
      <c r="Q137" s="113" t="s">
        <v>1376</v>
      </c>
      <c r="R137" s="113" t="s">
        <v>1377</v>
      </c>
      <c r="S137" s="113" t="s">
        <v>376</v>
      </c>
      <c r="T137" s="113" t="s">
        <v>1378</v>
      </c>
      <c r="U137" s="113" t="s">
        <v>1379</v>
      </c>
      <c r="V137" s="113" t="s">
        <v>984</v>
      </c>
      <c r="W137" s="115">
        <v>44287</v>
      </c>
      <c r="X137" s="115">
        <v>44561</v>
      </c>
      <c r="Y137" s="116">
        <v>0</v>
      </c>
      <c r="Z137" s="113" t="s">
        <v>365</v>
      </c>
      <c r="AA137" s="338">
        <v>1</v>
      </c>
      <c r="AB137" s="113" t="s">
        <v>1380</v>
      </c>
      <c r="AC137" s="116">
        <v>1</v>
      </c>
      <c r="AD137" s="113" t="s">
        <v>1381</v>
      </c>
      <c r="AE137" s="116">
        <v>1</v>
      </c>
      <c r="AF137" s="113" t="s">
        <v>1382</v>
      </c>
      <c r="AG137" s="114" t="s">
        <v>1370</v>
      </c>
      <c r="AH137" s="248"/>
      <c r="AI137" s="248"/>
      <c r="AJ137" s="248"/>
      <c r="AK137" s="369">
        <v>1</v>
      </c>
      <c r="AL137" s="126">
        <f>+AK137/Tabla3[[#This Row],[II Trimestre ]]</f>
        <v>1</v>
      </c>
      <c r="AM137" s="305" t="s">
        <v>1383</v>
      </c>
      <c r="AN137" s="189"/>
      <c r="AO137" s="189"/>
      <c r="AP137" s="189"/>
      <c r="AQ137" s="189"/>
      <c r="AR137" s="189"/>
      <c r="AS137" s="189"/>
      <c r="AT137" s="190"/>
      <c r="AU137" s="259">
        <f>+Tabla3[[#This Row],[I Trimestre ]]+Tabla3[[#This Row],[II Trimestre ]]+Tabla3[[#This Row],[III Trimestre ]]+Tabla3[[#This Row],[IV Trimestre ]]</f>
        <v>3</v>
      </c>
      <c r="AV137" s="259">
        <f t="shared" ref="AV137:AV145" si="30">+AH137+AK137+AN137+AQ137</f>
        <v>1</v>
      </c>
      <c r="AW137" s="173">
        <f t="shared" si="11"/>
        <v>0.33333333333333331</v>
      </c>
      <c r="AX137" s="267"/>
      <c r="AY137" s="168"/>
      <c r="AZ137" s="168"/>
      <c r="BA137" s="168"/>
      <c r="BB137" s="168"/>
      <c r="BC137" s="168"/>
      <c r="BD137" s="168"/>
      <c r="BE137" s="168"/>
      <c r="BF137" s="168"/>
      <c r="BG137" s="168"/>
      <c r="BH137" s="168"/>
      <c r="BI137" s="168"/>
      <c r="BJ137" s="168"/>
      <c r="BK137" s="168"/>
      <c r="BL137" s="168"/>
      <c r="BM137" s="168"/>
      <c r="BN137" s="168"/>
      <c r="BO137" s="168"/>
      <c r="BP137" s="168"/>
      <c r="BQ137" s="168"/>
      <c r="BR137" s="168"/>
      <c r="BS137" s="168"/>
      <c r="BT137" s="168"/>
      <c r="BU137" s="168"/>
      <c r="BV137" s="168"/>
      <c r="BW137" s="168"/>
      <c r="BX137" s="168"/>
      <c r="BY137" s="168"/>
      <c r="BZ137" s="168"/>
      <c r="CA137" s="168"/>
      <c r="CB137" s="168"/>
      <c r="CC137" s="168"/>
      <c r="CD137" s="168"/>
      <c r="CE137" s="168"/>
      <c r="CF137" s="168"/>
      <c r="CG137" s="168"/>
      <c r="CH137" s="168"/>
      <c r="CI137" s="168"/>
      <c r="CJ137" s="168"/>
      <c r="CK137" s="168"/>
      <c r="CL137" s="168"/>
      <c r="CM137" s="168"/>
      <c r="CN137" s="168"/>
      <c r="CO137" s="168"/>
      <c r="CP137" s="168"/>
      <c r="CQ137" s="168"/>
      <c r="CR137" s="168"/>
      <c r="CS137" s="168"/>
      <c r="CT137" s="168"/>
      <c r="CU137" s="168"/>
      <c r="CV137" s="168"/>
      <c r="CW137" s="168"/>
      <c r="CX137" s="168"/>
      <c r="CY137" s="168"/>
      <c r="CZ137" s="168"/>
      <c r="DA137" s="168"/>
      <c r="DB137" s="168"/>
      <c r="DC137" s="168"/>
      <c r="DD137" s="168"/>
      <c r="DE137" s="168"/>
      <c r="DF137" s="168"/>
      <c r="DG137" s="168"/>
      <c r="DH137" s="168"/>
      <c r="DI137" s="168"/>
      <c r="DJ137" s="168"/>
      <c r="DK137" s="168"/>
      <c r="DL137" s="168"/>
      <c r="DM137" s="168"/>
      <c r="DN137" s="168"/>
      <c r="DO137" s="168"/>
      <c r="DP137" s="168"/>
      <c r="DQ137" s="168"/>
      <c r="DR137" s="168"/>
      <c r="DS137" s="168"/>
      <c r="DT137" s="168"/>
      <c r="DU137" s="168"/>
      <c r="DV137" s="168"/>
      <c r="DW137" s="168"/>
      <c r="DX137" s="168"/>
      <c r="DY137" s="168"/>
      <c r="DZ137" s="168"/>
      <c r="EA137" s="168"/>
      <c r="EB137" s="168"/>
      <c r="EC137" s="168"/>
      <c r="ED137" s="168"/>
      <c r="EE137" s="168"/>
      <c r="EF137" s="168"/>
      <c r="EG137" s="168"/>
      <c r="EH137" s="168"/>
      <c r="EI137" s="168"/>
      <c r="EJ137" s="168"/>
      <c r="EK137" s="168"/>
      <c r="EL137" s="168"/>
      <c r="EM137" s="168"/>
      <c r="EN137" s="168"/>
      <c r="EO137" s="168"/>
      <c r="EP137" s="168"/>
      <c r="EQ137" s="168"/>
      <c r="ER137" s="168"/>
      <c r="ES137" s="168"/>
      <c r="ET137" s="168"/>
      <c r="EU137" s="168"/>
      <c r="EV137" s="168"/>
      <c r="EW137" s="168"/>
      <c r="EX137" s="168"/>
      <c r="EY137" s="168"/>
      <c r="EZ137" s="168"/>
      <c r="FA137" s="168"/>
      <c r="FB137" s="168"/>
      <c r="FC137" s="168"/>
      <c r="FD137" s="168"/>
      <c r="FE137" s="168"/>
      <c r="FF137" s="168"/>
      <c r="FG137" s="168"/>
      <c r="FH137" s="168"/>
      <c r="FI137" s="168"/>
      <c r="FJ137" s="168"/>
      <c r="FK137" s="168"/>
      <c r="FL137" s="168"/>
      <c r="FM137" s="168"/>
      <c r="FN137" s="168"/>
      <c r="FO137" s="168"/>
      <c r="FP137" s="168"/>
      <c r="FQ137" s="168"/>
      <c r="FR137" s="168"/>
      <c r="FS137" s="168"/>
      <c r="FT137" s="168"/>
      <c r="FU137" s="168"/>
      <c r="FV137" s="168"/>
      <c r="FW137" s="168"/>
      <c r="FX137" s="168"/>
      <c r="FY137" s="168"/>
      <c r="FZ137" s="168"/>
      <c r="GA137" s="168"/>
      <c r="GB137" s="168"/>
      <c r="GC137" s="168"/>
      <c r="GD137" s="168"/>
      <c r="GE137" s="168"/>
      <c r="GF137" s="168"/>
      <c r="GG137" s="168"/>
      <c r="GH137" s="168"/>
      <c r="GI137" s="168"/>
      <c r="GJ137" s="168"/>
      <c r="GK137" s="168"/>
      <c r="GL137" s="168"/>
      <c r="GM137" s="168"/>
      <c r="GN137" s="168"/>
      <c r="GO137" s="168"/>
      <c r="GP137" s="168"/>
      <c r="GQ137" s="168"/>
      <c r="GR137" s="168"/>
      <c r="GS137" s="168"/>
      <c r="GT137" s="168"/>
      <c r="GU137" s="168"/>
      <c r="GV137" s="168"/>
      <c r="GW137" s="168"/>
      <c r="GX137" s="168"/>
      <c r="GY137" s="168"/>
    </row>
    <row r="138" spans="1:207" s="154" customFormat="1" ht="216.75" x14ac:dyDescent="0.25">
      <c r="A138" s="168"/>
      <c r="B138" s="111" t="s">
        <v>365</v>
      </c>
      <c r="C138" s="70" t="s">
        <v>366</v>
      </c>
      <c r="D138" s="63" t="s">
        <v>367</v>
      </c>
      <c r="E138" s="70" t="s">
        <v>840</v>
      </c>
      <c r="F138" s="63" t="s">
        <v>841</v>
      </c>
      <c r="G138" s="117" t="s">
        <v>1374</v>
      </c>
      <c r="H138" s="113" t="s">
        <v>63</v>
      </c>
      <c r="I138" s="113" t="s">
        <v>1361</v>
      </c>
      <c r="J138" s="113" t="s">
        <v>1289</v>
      </c>
      <c r="K138" s="63" t="s">
        <v>1172</v>
      </c>
      <c r="L138" s="113" t="s">
        <v>1362</v>
      </c>
      <c r="M138" s="113" t="s">
        <v>1363</v>
      </c>
      <c r="N138" s="113" t="s">
        <v>365</v>
      </c>
      <c r="O138" s="114" t="s">
        <v>1384</v>
      </c>
      <c r="P138" s="64">
        <v>125</v>
      </c>
      <c r="Q138" s="113" t="s">
        <v>1385</v>
      </c>
      <c r="R138" s="113" t="s">
        <v>1386</v>
      </c>
      <c r="S138" s="113" t="s">
        <v>376</v>
      </c>
      <c r="T138" s="113" t="s">
        <v>1387</v>
      </c>
      <c r="U138" s="113" t="s">
        <v>1388</v>
      </c>
      <c r="V138" s="113" t="s">
        <v>984</v>
      </c>
      <c r="W138" s="115">
        <v>44198</v>
      </c>
      <c r="X138" s="115">
        <v>44561</v>
      </c>
      <c r="Y138" s="116">
        <v>0</v>
      </c>
      <c r="Z138" s="113" t="s">
        <v>365</v>
      </c>
      <c r="AA138" s="116">
        <v>0</v>
      </c>
      <c r="AB138" s="113" t="s">
        <v>365</v>
      </c>
      <c r="AC138" s="116">
        <v>0</v>
      </c>
      <c r="AD138" s="113" t="s">
        <v>365</v>
      </c>
      <c r="AE138" s="116">
        <v>1</v>
      </c>
      <c r="AF138" s="113" t="s">
        <v>1389</v>
      </c>
      <c r="AG138" s="114" t="s">
        <v>1370</v>
      </c>
      <c r="AH138" s="248"/>
      <c r="AI138" s="248"/>
      <c r="AJ138" s="248"/>
      <c r="AK138" s="189">
        <v>0</v>
      </c>
      <c r="AL138" s="126">
        <v>0</v>
      </c>
      <c r="AM138" s="189" t="s">
        <v>1390</v>
      </c>
      <c r="AN138" s="189"/>
      <c r="AO138" s="189"/>
      <c r="AP138" s="189"/>
      <c r="AQ138" s="189"/>
      <c r="AR138" s="189"/>
      <c r="AS138" s="189"/>
      <c r="AT138" s="190"/>
      <c r="AU138" s="259">
        <f>+Tabla3[[#This Row],[I Trimestre ]]+Tabla3[[#This Row],[II Trimestre ]]+Tabla3[[#This Row],[III Trimestre ]]+Tabla3[[#This Row],[IV Trimestre ]]</f>
        <v>1</v>
      </c>
      <c r="AV138" s="259">
        <f t="shared" si="30"/>
        <v>0</v>
      </c>
      <c r="AW138" s="173">
        <f t="shared" si="11"/>
        <v>0</v>
      </c>
      <c r="AX138" s="267"/>
      <c r="AY138" s="168"/>
      <c r="AZ138" s="168"/>
      <c r="BA138" s="168"/>
      <c r="BB138" s="168"/>
      <c r="BC138" s="168"/>
      <c r="BD138" s="168"/>
      <c r="BE138" s="168"/>
      <c r="BF138" s="168"/>
      <c r="BG138" s="168"/>
      <c r="BH138" s="168"/>
      <c r="BI138" s="168"/>
      <c r="BJ138" s="168"/>
      <c r="BK138" s="168"/>
      <c r="BL138" s="168"/>
      <c r="BM138" s="168"/>
      <c r="BN138" s="168"/>
      <c r="BO138" s="168"/>
      <c r="BP138" s="168"/>
      <c r="BQ138" s="168"/>
      <c r="BR138" s="168"/>
      <c r="BS138" s="168"/>
      <c r="BT138" s="168"/>
      <c r="BU138" s="168"/>
      <c r="BV138" s="168"/>
      <c r="BW138" s="168"/>
      <c r="BX138" s="168"/>
      <c r="BY138" s="168"/>
      <c r="BZ138" s="168"/>
      <c r="CA138" s="168"/>
      <c r="CB138" s="168"/>
      <c r="CC138" s="168"/>
      <c r="CD138" s="168"/>
      <c r="CE138" s="168"/>
      <c r="CF138" s="168"/>
      <c r="CG138" s="168"/>
      <c r="CH138" s="168"/>
      <c r="CI138" s="168"/>
      <c r="CJ138" s="168"/>
      <c r="CK138" s="168"/>
      <c r="CL138" s="168"/>
      <c r="CM138" s="168"/>
      <c r="CN138" s="168"/>
      <c r="CO138" s="168"/>
      <c r="CP138" s="168"/>
      <c r="CQ138" s="168"/>
      <c r="CR138" s="168"/>
      <c r="CS138" s="168"/>
      <c r="CT138" s="168"/>
      <c r="CU138" s="168"/>
      <c r="CV138" s="168"/>
      <c r="CW138" s="168"/>
      <c r="CX138" s="168"/>
      <c r="CY138" s="168"/>
      <c r="CZ138" s="168"/>
      <c r="DA138" s="168"/>
      <c r="DB138" s="168"/>
      <c r="DC138" s="168"/>
      <c r="DD138" s="168"/>
      <c r="DE138" s="168"/>
      <c r="DF138" s="168"/>
      <c r="DG138" s="168"/>
      <c r="DH138" s="168"/>
      <c r="DI138" s="168"/>
      <c r="DJ138" s="168"/>
      <c r="DK138" s="168"/>
      <c r="DL138" s="168"/>
      <c r="DM138" s="168"/>
      <c r="DN138" s="168"/>
      <c r="DO138" s="168"/>
      <c r="DP138" s="168"/>
      <c r="DQ138" s="168"/>
      <c r="DR138" s="168"/>
      <c r="DS138" s="168"/>
      <c r="DT138" s="168"/>
      <c r="DU138" s="168"/>
      <c r="DV138" s="168"/>
      <c r="DW138" s="168"/>
      <c r="DX138" s="168"/>
      <c r="DY138" s="168"/>
      <c r="DZ138" s="168"/>
      <c r="EA138" s="168"/>
      <c r="EB138" s="168"/>
      <c r="EC138" s="168"/>
      <c r="ED138" s="168"/>
      <c r="EE138" s="168"/>
      <c r="EF138" s="168"/>
      <c r="EG138" s="168"/>
      <c r="EH138" s="168"/>
      <c r="EI138" s="168"/>
      <c r="EJ138" s="168"/>
      <c r="EK138" s="168"/>
      <c r="EL138" s="168"/>
      <c r="EM138" s="168"/>
      <c r="EN138" s="168"/>
      <c r="EO138" s="168"/>
      <c r="EP138" s="168"/>
      <c r="EQ138" s="168"/>
      <c r="ER138" s="168"/>
      <c r="ES138" s="168"/>
      <c r="ET138" s="168"/>
      <c r="EU138" s="168"/>
      <c r="EV138" s="168"/>
      <c r="EW138" s="168"/>
      <c r="EX138" s="168"/>
      <c r="EY138" s="168"/>
      <c r="EZ138" s="168"/>
      <c r="FA138" s="168"/>
      <c r="FB138" s="168"/>
      <c r="FC138" s="168"/>
      <c r="FD138" s="168"/>
      <c r="FE138" s="168"/>
      <c r="FF138" s="168"/>
      <c r="FG138" s="168"/>
      <c r="FH138" s="168"/>
      <c r="FI138" s="168"/>
      <c r="FJ138" s="168"/>
      <c r="FK138" s="168"/>
      <c r="FL138" s="168"/>
      <c r="FM138" s="168"/>
      <c r="FN138" s="168"/>
      <c r="FO138" s="168"/>
      <c r="FP138" s="168"/>
      <c r="FQ138" s="168"/>
      <c r="FR138" s="168"/>
      <c r="FS138" s="168"/>
      <c r="FT138" s="168"/>
      <c r="FU138" s="168"/>
      <c r="FV138" s="168"/>
      <c r="FW138" s="168"/>
      <c r="FX138" s="168"/>
      <c r="FY138" s="168"/>
      <c r="FZ138" s="168"/>
      <c r="GA138" s="168"/>
      <c r="GB138" s="168"/>
      <c r="GC138" s="168"/>
      <c r="GD138" s="168"/>
      <c r="GE138" s="168"/>
      <c r="GF138" s="168"/>
      <c r="GG138" s="168"/>
      <c r="GH138" s="168"/>
      <c r="GI138" s="168"/>
      <c r="GJ138" s="168"/>
      <c r="GK138" s="168"/>
      <c r="GL138" s="168"/>
      <c r="GM138" s="168"/>
      <c r="GN138" s="168"/>
      <c r="GO138" s="168"/>
      <c r="GP138" s="168"/>
      <c r="GQ138" s="168"/>
      <c r="GR138" s="168"/>
      <c r="GS138" s="168"/>
      <c r="GT138" s="168"/>
      <c r="GU138" s="168"/>
      <c r="GV138" s="168"/>
      <c r="GW138" s="168"/>
      <c r="GX138" s="168"/>
      <c r="GY138" s="168"/>
    </row>
    <row r="139" spans="1:207" s="154" customFormat="1" ht="122.25" customHeight="1" x14ac:dyDescent="0.25">
      <c r="A139" s="168"/>
      <c r="B139" s="111" t="s">
        <v>365</v>
      </c>
      <c r="C139" s="70" t="s">
        <v>366</v>
      </c>
      <c r="D139" s="63" t="s">
        <v>367</v>
      </c>
      <c r="E139" s="70" t="s">
        <v>840</v>
      </c>
      <c r="F139" s="63" t="s">
        <v>841</v>
      </c>
      <c r="G139" s="117" t="s">
        <v>1374</v>
      </c>
      <c r="H139" s="113" t="s">
        <v>1049</v>
      </c>
      <c r="I139" s="113" t="s">
        <v>1361</v>
      </c>
      <c r="J139" s="113" t="s">
        <v>1289</v>
      </c>
      <c r="K139" s="63" t="s">
        <v>1172</v>
      </c>
      <c r="L139" s="113" t="s">
        <v>1362</v>
      </c>
      <c r="M139" s="113" t="s">
        <v>1391</v>
      </c>
      <c r="N139" s="113" t="s">
        <v>365</v>
      </c>
      <c r="O139" s="114" t="s">
        <v>1392</v>
      </c>
      <c r="P139" s="64">
        <v>126</v>
      </c>
      <c r="Q139" s="113" t="s">
        <v>1393</v>
      </c>
      <c r="R139" s="113" t="s">
        <v>1394</v>
      </c>
      <c r="S139" s="113" t="s">
        <v>376</v>
      </c>
      <c r="T139" s="113" t="s">
        <v>1395</v>
      </c>
      <c r="U139" s="113" t="s">
        <v>1396</v>
      </c>
      <c r="V139" s="113" t="s">
        <v>984</v>
      </c>
      <c r="W139" s="115">
        <v>44198</v>
      </c>
      <c r="X139" s="115">
        <v>44561</v>
      </c>
      <c r="Y139" s="116">
        <v>1</v>
      </c>
      <c r="Z139" s="113" t="s">
        <v>1397</v>
      </c>
      <c r="AA139" s="338">
        <v>1</v>
      </c>
      <c r="AB139" s="113" t="s">
        <v>1398</v>
      </c>
      <c r="AC139" s="116">
        <v>1</v>
      </c>
      <c r="AD139" s="113" t="s">
        <v>1399</v>
      </c>
      <c r="AE139" s="116">
        <v>1</v>
      </c>
      <c r="AF139" s="113" t="s">
        <v>1400</v>
      </c>
      <c r="AG139" s="114" t="s">
        <v>1370</v>
      </c>
      <c r="AH139" s="250">
        <v>1</v>
      </c>
      <c r="AI139" s="67">
        <f t="shared" ref="AI139:AI150" si="31">+AH139/Y139</f>
        <v>1</v>
      </c>
      <c r="AJ139" s="251" t="s">
        <v>1401</v>
      </c>
      <c r="AK139" s="369">
        <v>1</v>
      </c>
      <c r="AL139" s="126">
        <f>+AK139/Tabla3[[#This Row],[II Trimestre ]]</f>
        <v>1</v>
      </c>
      <c r="AM139" s="275" t="s">
        <v>1402</v>
      </c>
      <c r="AN139" s="189"/>
      <c r="AO139" s="189"/>
      <c r="AP139" s="189"/>
      <c r="AQ139" s="189"/>
      <c r="AR139" s="189"/>
      <c r="AS139" s="189"/>
      <c r="AT139" s="190"/>
      <c r="AU139" s="259">
        <f>+Tabla3[[#This Row],[I Trimestre ]]+Tabla3[[#This Row],[II Trimestre ]]+Tabla3[[#This Row],[III Trimestre ]]+Tabla3[[#This Row],[IV Trimestre ]]</f>
        <v>4</v>
      </c>
      <c r="AV139" s="259">
        <f t="shared" si="30"/>
        <v>2</v>
      </c>
      <c r="AW139" s="173">
        <f t="shared" si="11"/>
        <v>0.5</v>
      </c>
      <c r="AX139" s="267"/>
      <c r="AY139" s="168"/>
      <c r="AZ139" s="168"/>
      <c r="BA139" s="168"/>
      <c r="BB139" s="168"/>
      <c r="BC139" s="168"/>
      <c r="BD139" s="168"/>
      <c r="BE139" s="168"/>
      <c r="BF139" s="168"/>
      <c r="BG139" s="168"/>
      <c r="BH139" s="168"/>
      <c r="BI139" s="168"/>
      <c r="BJ139" s="168"/>
      <c r="BK139" s="168"/>
      <c r="BL139" s="168"/>
      <c r="BM139" s="168"/>
      <c r="BN139" s="168"/>
      <c r="BO139" s="168"/>
      <c r="BP139" s="168"/>
      <c r="BQ139" s="168"/>
      <c r="BR139" s="168"/>
      <c r="BS139" s="168"/>
      <c r="BT139" s="168"/>
      <c r="BU139" s="168"/>
      <c r="BV139" s="168"/>
      <c r="BW139" s="168"/>
      <c r="BX139" s="168"/>
      <c r="BY139" s="168"/>
      <c r="BZ139" s="168"/>
      <c r="CA139" s="168"/>
      <c r="CB139" s="168"/>
      <c r="CC139" s="168"/>
      <c r="CD139" s="168"/>
      <c r="CE139" s="168"/>
      <c r="CF139" s="168"/>
      <c r="CG139" s="168"/>
      <c r="CH139" s="168"/>
      <c r="CI139" s="168"/>
      <c r="CJ139" s="168"/>
      <c r="CK139" s="168"/>
      <c r="CL139" s="168"/>
      <c r="CM139" s="168"/>
      <c r="CN139" s="168"/>
      <c r="CO139" s="168"/>
      <c r="CP139" s="168"/>
      <c r="CQ139" s="168"/>
      <c r="CR139" s="168"/>
      <c r="CS139" s="168"/>
      <c r="CT139" s="168"/>
      <c r="CU139" s="168"/>
      <c r="CV139" s="168"/>
      <c r="CW139" s="168"/>
      <c r="CX139" s="168"/>
      <c r="CY139" s="168"/>
      <c r="CZ139" s="168"/>
      <c r="DA139" s="168"/>
      <c r="DB139" s="168"/>
      <c r="DC139" s="168"/>
      <c r="DD139" s="168"/>
      <c r="DE139" s="168"/>
      <c r="DF139" s="168"/>
      <c r="DG139" s="168"/>
      <c r="DH139" s="168"/>
      <c r="DI139" s="168"/>
      <c r="DJ139" s="168"/>
      <c r="DK139" s="168"/>
      <c r="DL139" s="168"/>
      <c r="DM139" s="168"/>
      <c r="DN139" s="168"/>
      <c r="DO139" s="168"/>
      <c r="DP139" s="168"/>
      <c r="DQ139" s="168"/>
      <c r="DR139" s="168"/>
      <c r="DS139" s="168"/>
      <c r="DT139" s="168"/>
      <c r="DU139" s="168"/>
      <c r="DV139" s="168"/>
      <c r="DW139" s="168"/>
      <c r="DX139" s="168"/>
      <c r="DY139" s="168"/>
      <c r="DZ139" s="168"/>
      <c r="EA139" s="168"/>
      <c r="EB139" s="168"/>
      <c r="EC139" s="168"/>
      <c r="ED139" s="168"/>
      <c r="EE139" s="168"/>
      <c r="EF139" s="168"/>
      <c r="EG139" s="168"/>
      <c r="EH139" s="168"/>
      <c r="EI139" s="168"/>
      <c r="EJ139" s="168"/>
      <c r="EK139" s="168"/>
      <c r="EL139" s="168"/>
      <c r="EM139" s="168"/>
      <c r="EN139" s="168"/>
      <c r="EO139" s="168"/>
      <c r="EP139" s="168"/>
      <c r="EQ139" s="168"/>
      <c r="ER139" s="168"/>
      <c r="ES139" s="168"/>
      <c r="ET139" s="168"/>
      <c r="EU139" s="168"/>
      <c r="EV139" s="168"/>
      <c r="EW139" s="168"/>
      <c r="EX139" s="168"/>
      <c r="EY139" s="168"/>
      <c r="EZ139" s="168"/>
      <c r="FA139" s="168"/>
      <c r="FB139" s="168"/>
      <c r="FC139" s="168"/>
      <c r="FD139" s="168"/>
      <c r="FE139" s="168"/>
      <c r="FF139" s="168"/>
      <c r="FG139" s="168"/>
      <c r="FH139" s="168"/>
      <c r="FI139" s="168"/>
      <c r="FJ139" s="168"/>
      <c r="FK139" s="168"/>
      <c r="FL139" s="168"/>
      <c r="FM139" s="168"/>
      <c r="FN139" s="168"/>
      <c r="FO139" s="168"/>
      <c r="FP139" s="168"/>
      <c r="FQ139" s="168"/>
      <c r="FR139" s="168"/>
      <c r="FS139" s="168"/>
      <c r="FT139" s="168"/>
      <c r="FU139" s="168"/>
      <c r="FV139" s="168"/>
      <c r="FW139" s="168"/>
      <c r="FX139" s="168"/>
      <c r="FY139" s="168"/>
      <c r="FZ139" s="168"/>
      <c r="GA139" s="168"/>
      <c r="GB139" s="168"/>
      <c r="GC139" s="168"/>
      <c r="GD139" s="168"/>
      <c r="GE139" s="168"/>
      <c r="GF139" s="168"/>
      <c r="GG139" s="168"/>
      <c r="GH139" s="168"/>
      <c r="GI139" s="168"/>
      <c r="GJ139" s="168"/>
      <c r="GK139" s="168"/>
      <c r="GL139" s="168"/>
      <c r="GM139" s="168"/>
      <c r="GN139" s="168"/>
      <c r="GO139" s="168"/>
      <c r="GP139" s="168"/>
      <c r="GQ139" s="168"/>
      <c r="GR139" s="168"/>
      <c r="GS139" s="168"/>
      <c r="GT139" s="168"/>
      <c r="GU139" s="168"/>
      <c r="GV139" s="168"/>
      <c r="GW139" s="168"/>
      <c r="GX139" s="168"/>
      <c r="GY139" s="168"/>
    </row>
    <row r="140" spans="1:207" s="154" customFormat="1" ht="216.75" x14ac:dyDescent="0.25">
      <c r="A140" s="168"/>
      <c r="B140" s="111" t="s">
        <v>365</v>
      </c>
      <c r="C140" s="70" t="s">
        <v>366</v>
      </c>
      <c r="D140" s="63" t="s">
        <v>367</v>
      </c>
      <c r="E140" s="70" t="s">
        <v>368</v>
      </c>
      <c r="F140" s="63" t="s">
        <v>369</v>
      </c>
      <c r="G140" s="117" t="s">
        <v>365</v>
      </c>
      <c r="H140" s="113" t="s">
        <v>365</v>
      </c>
      <c r="I140" s="113" t="s">
        <v>1361</v>
      </c>
      <c r="J140" s="113" t="s">
        <v>1289</v>
      </c>
      <c r="K140" s="63" t="s">
        <v>1172</v>
      </c>
      <c r="L140" s="113" t="s">
        <v>1362</v>
      </c>
      <c r="M140" s="113" t="s">
        <v>1403</v>
      </c>
      <c r="N140" s="113" t="s">
        <v>365</v>
      </c>
      <c r="O140" s="114" t="s">
        <v>1404</v>
      </c>
      <c r="P140" s="64">
        <v>127</v>
      </c>
      <c r="Q140" s="113" t="s">
        <v>1405</v>
      </c>
      <c r="R140" s="113" t="s">
        <v>1406</v>
      </c>
      <c r="S140" s="113" t="s">
        <v>376</v>
      </c>
      <c r="T140" s="113" t="s">
        <v>1407</v>
      </c>
      <c r="U140" s="113" t="s">
        <v>1408</v>
      </c>
      <c r="V140" s="113" t="s">
        <v>984</v>
      </c>
      <c r="W140" s="115">
        <v>44198</v>
      </c>
      <c r="X140" s="115">
        <v>44561</v>
      </c>
      <c r="Y140" s="116">
        <v>1</v>
      </c>
      <c r="Z140" s="113" t="s">
        <v>1409</v>
      </c>
      <c r="AA140" s="338">
        <v>1</v>
      </c>
      <c r="AB140" s="113" t="s">
        <v>1410</v>
      </c>
      <c r="AC140" s="116">
        <v>1</v>
      </c>
      <c r="AD140" s="113" t="s">
        <v>1411</v>
      </c>
      <c r="AE140" s="116">
        <v>1</v>
      </c>
      <c r="AF140" s="113" t="s">
        <v>1412</v>
      </c>
      <c r="AG140" s="114" t="s">
        <v>1370</v>
      </c>
      <c r="AH140" s="250">
        <v>1</v>
      </c>
      <c r="AI140" s="126">
        <f t="shared" si="31"/>
        <v>1</v>
      </c>
      <c r="AJ140" s="252" t="s">
        <v>1413</v>
      </c>
      <c r="AK140" s="369">
        <v>1</v>
      </c>
      <c r="AL140" s="126">
        <f>+AK140/Tabla3[[#This Row],[II Trimestre ]]</f>
        <v>1</v>
      </c>
      <c r="AM140" s="275" t="s">
        <v>1414</v>
      </c>
      <c r="AN140" s="189"/>
      <c r="AO140" s="189"/>
      <c r="AP140" s="189"/>
      <c r="AQ140" s="189"/>
      <c r="AR140" s="189"/>
      <c r="AS140" s="189"/>
      <c r="AT140" s="190"/>
      <c r="AU140" s="259">
        <f>+Tabla3[[#This Row],[I Trimestre ]]+Tabla3[[#This Row],[II Trimestre ]]+Tabla3[[#This Row],[III Trimestre ]]+Tabla3[[#This Row],[IV Trimestre ]]</f>
        <v>4</v>
      </c>
      <c r="AV140" s="259">
        <f t="shared" si="30"/>
        <v>2</v>
      </c>
      <c r="AW140" s="173">
        <f t="shared" si="11"/>
        <v>0.5</v>
      </c>
      <c r="AX140" s="267"/>
      <c r="AY140" s="168"/>
      <c r="AZ140" s="168"/>
      <c r="BA140" s="168"/>
      <c r="BB140" s="168"/>
      <c r="BC140" s="168"/>
      <c r="BD140" s="168"/>
      <c r="BE140" s="168"/>
      <c r="BF140" s="168"/>
      <c r="BG140" s="168"/>
      <c r="BH140" s="168"/>
      <c r="BI140" s="168"/>
      <c r="BJ140" s="168"/>
      <c r="BK140" s="168"/>
      <c r="BL140" s="168"/>
      <c r="BM140" s="168"/>
      <c r="BN140" s="168"/>
      <c r="BO140" s="168"/>
      <c r="BP140" s="168"/>
      <c r="BQ140" s="168"/>
      <c r="BR140" s="168"/>
      <c r="BS140" s="168"/>
      <c r="BT140" s="168"/>
      <c r="BU140" s="168"/>
      <c r="BV140" s="168"/>
      <c r="BW140" s="168"/>
      <c r="BX140" s="168"/>
      <c r="BY140" s="168"/>
      <c r="BZ140" s="168"/>
      <c r="CA140" s="168"/>
      <c r="CB140" s="168"/>
      <c r="CC140" s="168"/>
      <c r="CD140" s="168"/>
      <c r="CE140" s="168"/>
      <c r="CF140" s="168"/>
      <c r="CG140" s="168"/>
      <c r="CH140" s="168"/>
      <c r="CI140" s="168"/>
      <c r="CJ140" s="168"/>
      <c r="CK140" s="168"/>
      <c r="CL140" s="168"/>
      <c r="CM140" s="168"/>
      <c r="CN140" s="168"/>
      <c r="CO140" s="168"/>
      <c r="CP140" s="168"/>
      <c r="CQ140" s="168"/>
      <c r="CR140" s="168"/>
      <c r="CS140" s="168"/>
      <c r="CT140" s="168"/>
      <c r="CU140" s="168"/>
      <c r="CV140" s="168"/>
      <c r="CW140" s="168"/>
      <c r="CX140" s="168"/>
      <c r="CY140" s="168"/>
      <c r="CZ140" s="168"/>
      <c r="DA140" s="168"/>
      <c r="DB140" s="168"/>
      <c r="DC140" s="168"/>
      <c r="DD140" s="168"/>
      <c r="DE140" s="168"/>
      <c r="DF140" s="168"/>
      <c r="DG140" s="168"/>
      <c r="DH140" s="168"/>
      <c r="DI140" s="168"/>
      <c r="DJ140" s="168"/>
      <c r="DK140" s="168"/>
      <c r="DL140" s="168"/>
      <c r="DM140" s="168"/>
      <c r="DN140" s="168"/>
      <c r="DO140" s="168"/>
      <c r="DP140" s="168"/>
      <c r="DQ140" s="168"/>
      <c r="DR140" s="168"/>
      <c r="DS140" s="168"/>
      <c r="DT140" s="168"/>
      <c r="DU140" s="168"/>
      <c r="DV140" s="168"/>
      <c r="DW140" s="168"/>
      <c r="DX140" s="168"/>
      <c r="DY140" s="168"/>
      <c r="DZ140" s="168"/>
      <c r="EA140" s="168"/>
      <c r="EB140" s="168"/>
      <c r="EC140" s="168"/>
      <c r="ED140" s="168"/>
      <c r="EE140" s="168"/>
      <c r="EF140" s="168"/>
      <c r="EG140" s="168"/>
      <c r="EH140" s="168"/>
      <c r="EI140" s="168"/>
      <c r="EJ140" s="168"/>
      <c r="EK140" s="168"/>
      <c r="EL140" s="168"/>
      <c r="EM140" s="168"/>
      <c r="EN140" s="168"/>
      <c r="EO140" s="168"/>
      <c r="EP140" s="168"/>
      <c r="EQ140" s="168"/>
      <c r="ER140" s="168"/>
      <c r="ES140" s="168"/>
      <c r="ET140" s="168"/>
      <c r="EU140" s="168"/>
      <c r="EV140" s="168"/>
      <c r="EW140" s="168"/>
      <c r="EX140" s="168"/>
      <c r="EY140" s="168"/>
      <c r="EZ140" s="168"/>
      <c r="FA140" s="168"/>
      <c r="FB140" s="168"/>
      <c r="FC140" s="168"/>
      <c r="FD140" s="168"/>
      <c r="FE140" s="168"/>
      <c r="FF140" s="168"/>
      <c r="FG140" s="168"/>
      <c r="FH140" s="168"/>
      <c r="FI140" s="168"/>
      <c r="FJ140" s="168"/>
      <c r="FK140" s="168"/>
      <c r="FL140" s="168"/>
      <c r="FM140" s="168"/>
      <c r="FN140" s="168"/>
      <c r="FO140" s="168"/>
      <c r="FP140" s="168"/>
      <c r="FQ140" s="168"/>
      <c r="FR140" s="168"/>
      <c r="FS140" s="168"/>
      <c r="FT140" s="168"/>
      <c r="FU140" s="168"/>
      <c r="FV140" s="168"/>
      <c r="FW140" s="168"/>
      <c r="FX140" s="168"/>
      <c r="FY140" s="168"/>
      <c r="FZ140" s="168"/>
      <c r="GA140" s="168"/>
      <c r="GB140" s="168"/>
      <c r="GC140" s="168"/>
      <c r="GD140" s="168"/>
      <c r="GE140" s="168"/>
      <c r="GF140" s="168"/>
      <c r="GG140" s="168"/>
      <c r="GH140" s="168"/>
      <c r="GI140" s="168"/>
      <c r="GJ140" s="168"/>
      <c r="GK140" s="168"/>
      <c r="GL140" s="168"/>
      <c r="GM140" s="168"/>
      <c r="GN140" s="168"/>
      <c r="GO140" s="168"/>
      <c r="GP140" s="168"/>
      <c r="GQ140" s="168"/>
      <c r="GR140" s="168"/>
      <c r="GS140" s="168"/>
      <c r="GT140" s="168"/>
      <c r="GU140" s="168"/>
      <c r="GV140" s="168"/>
      <c r="GW140" s="168"/>
      <c r="GX140" s="168"/>
      <c r="GY140" s="168"/>
    </row>
    <row r="141" spans="1:207" s="154" customFormat="1" ht="216.75" x14ac:dyDescent="0.25">
      <c r="A141" s="168"/>
      <c r="B141" s="111" t="s">
        <v>365</v>
      </c>
      <c r="C141" s="70" t="s">
        <v>366</v>
      </c>
      <c r="D141" s="63" t="s">
        <v>367</v>
      </c>
      <c r="E141" s="70" t="s">
        <v>368</v>
      </c>
      <c r="F141" s="63" t="s">
        <v>369</v>
      </c>
      <c r="G141" s="117" t="s">
        <v>365</v>
      </c>
      <c r="H141" s="113" t="s">
        <v>365</v>
      </c>
      <c r="I141" s="113" t="s">
        <v>1361</v>
      </c>
      <c r="J141" s="113" t="s">
        <v>1289</v>
      </c>
      <c r="K141" s="63" t="s">
        <v>1172</v>
      </c>
      <c r="L141" s="113" t="s">
        <v>1362</v>
      </c>
      <c r="M141" s="113" t="s">
        <v>1403</v>
      </c>
      <c r="N141" s="113" t="s">
        <v>365</v>
      </c>
      <c r="O141" s="114" t="s">
        <v>1415</v>
      </c>
      <c r="P141" s="64">
        <v>128</v>
      </c>
      <c r="Q141" s="113" t="s">
        <v>1416</v>
      </c>
      <c r="R141" s="113" t="s">
        <v>1417</v>
      </c>
      <c r="S141" s="113" t="s">
        <v>376</v>
      </c>
      <c r="T141" s="113" t="s">
        <v>1418</v>
      </c>
      <c r="U141" s="113" t="s">
        <v>1419</v>
      </c>
      <c r="V141" s="113" t="s">
        <v>984</v>
      </c>
      <c r="W141" s="115">
        <v>44198</v>
      </c>
      <c r="X141" s="115">
        <v>44561</v>
      </c>
      <c r="Y141" s="116">
        <v>1</v>
      </c>
      <c r="Z141" s="113" t="s">
        <v>1420</v>
      </c>
      <c r="AA141" s="338">
        <v>1</v>
      </c>
      <c r="AB141" s="113" t="s">
        <v>1421</v>
      </c>
      <c r="AC141" s="116">
        <v>1</v>
      </c>
      <c r="AD141" s="113" t="s">
        <v>1422</v>
      </c>
      <c r="AE141" s="116">
        <v>1</v>
      </c>
      <c r="AF141" s="113" t="s">
        <v>1423</v>
      </c>
      <c r="AG141" s="114" t="s">
        <v>1370</v>
      </c>
      <c r="AH141" s="250">
        <v>1</v>
      </c>
      <c r="AI141" s="126">
        <f t="shared" si="31"/>
        <v>1</v>
      </c>
      <c r="AJ141" s="252" t="s">
        <v>1424</v>
      </c>
      <c r="AK141" s="369">
        <v>1</v>
      </c>
      <c r="AL141" s="126">
        <f>+AK141/Tabla3[[#This Row],[II Trimestre ]]</f>
        <v>1</v>
      </c>
      <c r="AM141" s="275" t="s">
        <v>1425</v>
      </c>
      <c r="AN141" s="189"/>
      <c r="AO141" s="189"/>
      <c r="AP141" s="189"/>
      <c r="AQ141" s="189"/>
      <c r="AR141" s="189"/>
      <c r="AS141" s="189"/>
      <c r="AT141" s="190"/>
      <c r="AU141" s="259">
        <f>+Tabla3[[#This Row],[I Trimestre ]]+Tabla3[[#This Row],[II Trimestre ]]+Tabla3[[#This Row],[III Trimestre ]]+Tabla3[[#This Row],[IV Trimestre ]]</f>
        <v>4</v>
      </c>
      <c r="AV141" s="259">
        <f t="shared" si="30"/>
        <v>2</v>
      </c>
      <c r="AW141" s="173">
        <f t="shared" si="11"/>
        <v>0.5</v>
      </c>
      <c r="AX141" s="267"/>
      <c r="AY141" s="168"/>
      <c r="AZ141" s="168"/>
      <c r="BA141" s="168"/>
      <c r="BB141" s="168"/>
      <c r="BC141" s="168"/>
      <c r="BD141" s="168"/>
      <c r="BE141" s="168"/>
      <c r="BF141" s="168"/>
      <c r="BG141" s="168"/>
      <c r="BH141" s="168"/>
      <c r="BI141" s="168"/>
      <c r="BJ141" s="168"/>
      <c r="BK141" s="168"/>
      <c r="BL141" s="168"/>
      <c r="BM141" s="168"/>
      <c r="BN141" s="168"/>
      <c r="BO141" s="168"/>
      <c r="BP141" s="168"/>
      <c r="BQ141" s="168"/>
      <c r="BR141" s="168"/>
      <c r="BS141" s="168"/>
      <c r="BT141" s="168"/>
      <c r="BU141" s="168"/>
      <c r="BV141" s="168"/>
      <c r="BW141" s="168"/>
      <c r="BX141" s="168"/>
      <c r="BY141" s="168"/>
      <c r="BZ141" s="168"/>
      <c r="CA141" s="168"/>
      <c r="CB141" s="168"/>
      <c r="CC141" s="168"/>
      <c r="CD141" s="168"/>
      <c r="CE141" s="168"/>
      <c r="CF141" s="168"/>
      <c r="CG141" s="168"/>
      <c r="CH141" s="168"/>
      <c r="CI141" s="168"/>
      <c r="CJ141" s="168"/>
      <c r="CK141" s="168"/>
      <c r="CL141" s="168"/>
      <c r="CM141" s="168"/>
      <c r="CN141" s="168"/>
      <c r="CO141" s="168"/>
      <c r="CP141" s="168"/>
      <c r="CQ141" s="168"/>
      <c r="CR141" s="168"/>
      <c r="CS141" s="168"/>
      <c r="CT141" s="168"/>
      <c r="CU141" s="168"/>
      <c r="CV141" s="168"/>
      <c r="CW141" s="168"/>
      <c r="CX141" s="168"/>
      <c r="CY141" s="168"/>
      <c r="CZ141" s="168"/>
      <c r="DA141" s="168"/>
      <c r="DB141" s="168"/>
      <c r="DC141" s="168"/>
      <c r="DD141" s="168"/>
      <c r="DE141" s="168"/>
      <c r="DF141" s="168"/>
      <c r="DG141" s="168"/>
      <c r="DH141" s="168"/>
      <c r="DI141" s="168"/>
      <c r="DJ141" s="168"/>
      <c r="DK141" s="168"/>
      <c r="DL141" s="168"/>
      <c r="DM141" s="168"/>
      <c r="DN141" s="168"/>
      <c r="DO141" s="168"/>
      <c r="DP141" s="168"/>
      <c r="DQ141" s="168"/>
      <c r="DR141" s="168"/>
      <c r="DS141" s="168"/>
      <c r="DT141" s="168"/>
      <c r="DU141" s="168"/>
      <c r="DV141" s="168"/>
      <c r="DW141" s="168"/>
      <c r="DX141" s="168"/>
      <c r="DY141" s="168"/>
      <c r="DZ141" s="168"/>
      <c r="EA141" s="168"/>
      <c r="EB141" s="168"/>
      <c r="EC141" s="168"/>
      <c r="ED141" s="168"/>
      <c r="EE141" s="168"/>
      <c r="EF141" s="168"/>
      <c r="EG141" s="168"/>
      <c r="EH141" s="168"/>
      <c r="EI141" s="168"/>
      <c r="EJ141" s="168"/>
      <c r="EK141" s="168"/>
      <c r="EL141" s="168"/>
      <c r="EM141" s="168"/>
      <c r="EN141" s="168"/>
      <c r="EO141" s="168"/>
      <c r="EP141" s="168"/>
      <c r="EQ141" s="168"/>
      <c r="ER141" s="168"/>
      <c r="ES141" s="168"/>
      <c r="ET141" s="168"/>
      <c r="EU141" s="168"/>
      <c r="EV141" s="168"/>
      <c r="EW141" s="168"/>
      <c r="EX141" s="168"/>
      <c r="EY141" s="168"/>
      <c r="EZ141" s="168"/>
      <c r="FA141" s="168"/>
      <c r="FB141" s="168"/>
      <c r="FC141" s="168"/>
      <c r="FD141" s="168"/>
      <c r="FE141" s="168"/>
      <c r="FF141" s="168"/>
      <c r="FG141" s="168"/>
      <c r="FH141" s="168"/>
      <c r="FI141" s="168"/>
      <c r="FJ141" s="168"/>
      <c r="FK141" s="168"/>
      <c r="FL141" s="168"/>
      <c r="FM141" s="168"/>
      <c r="FN141" s="168"/>
      <c r="FO141" s="168"/>
      <c r="FP141" s="168"/>
      <c r="FQ141" s="168"/>
      <c r="FR141" s="168"/>
      <c r="FS141" s="168"/>
      <c r="FT141" s="168"/>
      <c r="FU141" s="168"/>
      <c r="FV141" s="168"/>
      <c r="FW141" s="168"/>
      <c r="FX141" s="168"/>
      <c r="FY141" s="168"/>
      <c r="FZ141" s="168"/>
      <c r="GA141" s="168"/>
      <c r="GB141" s="168"/>
      <c r="GC141" s="168"/>
      <c r="GD141" s="168"/>
      <c r="GE141" s="168"/>
      <c r="GF141" s="168"/>
      <c r="GG141" s="168"/>
      <c r="GH141" s="168"/>
      <c r="GI141" s="168"/>
      <c r="GJ141" s="168"/>
      <c r="GK141" s="168"/>
      <c r="GL141" s="168"/>
      <c r="GM141" s="168"/>
      <c r="GN141" s="168"/>
      <c r="GO141" s="168"/>
      <c r="GP141" s="168"/>
      <c r="GQ141" s="168"/>
      <c r="GR141" s="168"/>
      <c r="GS141" s="168"/>
      <c r="GT141" s="168"/>
      <c r="GU141" s="168"/>
      <c r="GV141" s="168"/>
      <c r="GW141" s="168"/>
      <c r="GX141" s="168"/>
      <c r="GY141" s="168"/>
    </row>
    <row r="142" spans="1:207" s="154" customFormat="1" ht="229.5" x14ac:dyDescent="0.25">
      <c r="A142" s="168"/>
      <c r="B142" s="111" t="s">
        <v>365</v>
      </c>
      <c r="C142" s="70" t="s">
        <v>366</v>
      </c>
      <c r="D142" s="63" t="s">
        <v>367</v>
      </c>
      <c r="E142" s="70" t="s">
        <v>840</v>
      </c>
      <c r="F142" s="63" t="s">
        <v>841</v>
      </c>
      <c r="G142" s="117" t="s">
        <v>1374</v>
      </c>
      <c r="H142" s="113" t="s">
        <v>365</v>
      </c>
      <c r="I142" s="113" t="s">
        <v>1361</v>
      </c>
      <c r="J142" s="113" t="s">
        <v>1289</v>
      </c>
      <c r="K142" s="63" t="s">
        <v>1172</v>
      </c>
      <c r="L142" s="113" t="s">
        <v>1362</v>
      </c>
      <c r="M142" s="113" t="s">
        <v>1403</v>
      </c>
      <c r="N142" s="113" t="s">
        <v>365</v>
      </c>
      <c r="O142" s="114" t="s">
        <v>1426</v>
      </c>
      <c r="P142" s="64">
        <v>129</v>
      </c>
      <c r="Q142" s="113" t="s">
        <v>1427</v>
      </c>
      <c r="R142" s="113" t="s">
        <v>1428</v>
      </c>
      <c r="S142" s="113" t="s">
        <v>376</v>
      </c>
      <c r="T142" s="113" t="s">
        <v>1429</v>
      </c>
      <c r="U142" s="113" t="s">
        <v>1430</v>
      </c>
      <c r="V142" s="113" t="s">
        <v>984</v>
      </c>
      <c r="W142" s="115">
        <v>44198</v>
      </c>
      <c r="X142" s="115">
        <v>44561</v>
      </c>
      <c r="Y142" s="116">
        <v>3</v>
      </c>
      <c r="Z142" s="113" t="s">
        <v>1431</v>
      </c>
      <c r="AA142" s="338">
        <v>3</v>
      </c>
      <c r="AB142" s="113" t="s">
        <v>1431</v>
      </c>
      <c r="AC142" s="116">
        <v>3</v>
      </c>
      <c r="AD142" s="113" t="s">
        <v>1431</v>
      </c>
      <c r="AE142" s="116">
        <v>3</v>
      </c>
      <c r="AF142" s="113" t="s">
        <v>1431</v>
      </c>
      <c r="AG142" s="114" t="s">
        <v>1370</v>
      </c>
      <c r="AH142" s="250">
        <v>3</v>
      </c>
      <c r="AI142" s="126">
        <f t="shared" si="31"/>
        <v>1</v>
      </c>
      <c r="AJ142" s="248" t="s">
        <v>1432</v>
      </c>
      <c r="AK142" s="369">
        <v>3</v>
      </c>
      <c r="AL142" s="126">
        <f>+AK142/Tabla3[[#This Row],[II Trimestre ]]</f>
        <v>1</v>
      </c>
      <c r="AM142" s="275" t="s">
        <v>1433</v>
      </c>
      <c r="AN142" s="189"/>
      <c r="AO142" s="189"/>
      <c r="AP142" s="189"/>
      <c r="AQ142" s="189"/>
      <c r="AR142" s="189"/>
      <c r="AS142" s="189"/>
      <c r="AT142" s="190"/>
      <c r="AU142" s="259">
        <f>+Tabla3[[#This Row],[I Trimestre ]]+Tabla3[[#This Row],[II Trimestre ]]+Tabla3[[#This Row],[III Trimestre ]]+Tabla3[[#This Row],[IV Trimestre ]]</f>
        <v>12</v>
      </c>
      <c r="AV142" s="259">
        <f t="shared" si="30"/>
        <v>6</v>
      </c>
      <c r="AW142" s="173">
        <f t="shared" si="11"/>
        <v>0.5</v>
      </c>
      <c r="AX142" s="267"/>
      <c r="AY142" s="168"/>
      <c r="AZ142" s="168"/>
      <c r="BA142" s="168"/>
      <c r="BB142" s="168"/>
      <c r="BC142" s="168"/>
      <c r="BD142" s="168"/>
      <c r="BE142" s="168"/>
      <c r="BF142" s="168"/>
      <c r="BG142" s="168"/>
      <c r="BH142" s="168"/>
      <c r="BI142" s="168"/>
      <c r="BJ142" s="168"/>
      <c r="BK142" s="168"/>
      <c r="BL142" s="168"/>
      <c r="BM142" s="168"/>
      <c r="BN142" s="168"/>
      <c r="BO142" s="168"/>
      <c r="BP142" s="168"/>
      <c r="BQ142" s="168"/>
      <c r="BR142" s="168"/>
      <c r="BS142" s="168"/>
      <c r="BT142" s="168"/>
      <c r="BU142" s="168"/>
      <c r="BV142" s="168"/>
      <c r="BW142" s="168"/>
      <c r="BX142" s="168"/>
      <c r="BY142" s="168"/>
      <c r="BZ142" s="168"/>
      <c r="CA142" s="168"/>
      <c r="CB142" s="168"/>
      <c r="CC142" s="168"/>
      <c r="CD142" s="168"/>
      <c r="CE142" s="168"/>
      <c r="CF142" s="168"/>
      <c r="CG142" s="168"/>
      <c r="CH142" s="168"/>
      <c r="CI142" s="168"/>
      <c r="CJ142" s="168"/>
      <c r="CK142" s="168"/>
      <c r="CL142" s="168"/>
      <c r="CM142" s="168"/>
      <c r="CN142" s="168"/>
      <c r="CO142" s="168"/>
      <c r="CP142" s="168"/>
      <c r="CQ142" s="168"/>
      <c r="CR142" s="168"/>
      <c r="CS142" s="168"/>
      <c r="CT142" s="168"/>
      <c r="CU142" s="168"/>
      <c r="CV142" s="168"/>
      <c r="CW142" s="168"/>
      <c r="CX142" s="168"/>
      <c r="CY142" s="168"/>
      <c r="CZ142" s="168"/>
      <c r="DA142" s="168"/>
      <c r="DB142" s="168"/>
      <c r="DC142" s="168"/>
      <c r="DD142" s="168"/>
      <c r="DE142" s="168"/>
      <c r="DF142" s="168"/>
      <c r="DG142" s="168"/>
      <c r="DH142" s="168"/>
      <c r="DI142" s="168"/>
      <c r="DJ142" s="168"/>
      <c r="DK142" s="168"/>
      <c r="DL142" s="168"/>
      <c r="DM142" s="168"/>
      <c r="DN142" s="168"/>
      <c r="DO142" s="168"/>
      <c r="DP142" s="168"/>
      <c r="DQ142" s="168"/>
      <c r="DR142" s="168"/>
      <c r="DS142" s="168"/>
      <c r="DT142" s="168"/>
      <c r="DU142" s="168"/>
      <c r="DV142" s="168"/>
      <c r="DW142" s="168"/>
      <c r="DX142" s="168"/>
      <c r="DY142" s="168"/>
      <c r="DZ142" s="168"/>
      <c r="EA142" s="168"/>
      <c r="EB142" s="168"/>
      <c r="EC142" s="168"/>
      <c r="ED142" s="168"/>
      <c r="EE142" s="168"/>
      <c r="EF142" s="168"/>
      <c r="EG142" s="168"/>
      <c r="EH142" s="168"/>
      <c r="EI142" s="168"/>
      <c r="EJ142" s="168"/>
      <c r="EK142" s="168"/>
      <c r="EL142" s="168"/>
      <c r="EM142" s="168"/>
      <c r="EN142" s="168"/>
      <c r="EO142" s="168"/>
      <c r="EP142" s="168"/>
      <c r="EQ142" s="168"/>
      <c r="ER142" s="168"/>
      <c r="ES142" s="168"/>
      <c r="ET142" s="168"/>
      <c r="EU142" s="168"/>
      <c r="EV142" s="168"/>
      <c r="EW142" s="168"/>
      <c r="EX142" s="168"/>
      <c r="EY142" s="168"/>
      <c r="EZ142" s="168"/>
      <c r="FA142" s="168"/>
      <c r="FB142" s="168"/>
      <c r="FC142" s="168"/>
      <c r="FD142" s="168"/>
      <c r="FE142" s="168"/>
      <c r="FF142" s="168"/>
      <c r="FG142" s="168"/>
      <c r="FH142" s="168"/>
      <c r="FI142" s="168"/>
      <c r="FJ142" s="168"/>
      <c r="FK142" s="168"/>
      <c r="FL142" s="168"/>
      <c r="FM142" s="168"/>
      <c r="FN142" s="168"/>
      <c r="FO142" s="168"/>
      <c r="FP142" s="168"/>
      <c r="FQ142" s="168"/>
      <c r="FR142" s="168"/>
      <c r="FS142" s="168"/>
      <c r="FT142" s="168"/>
      <c r="FU142" s="168"/>
      <c r="FV142" s="168"/>
      <c r="FW142" s="168"/>
      <c r="FX142" s="168"/>
      <c r="FY142" s="168"/>
      <c r="FZ142" s="168"/>
      <c r="GA142" s="168"/>
      <c r="GB142" s="168"/>
      <c r="GC142" s="168"/>
      <c r="GD142" s="168"/>
      <c r="GE142" s="168"/>
      <c r="GF142" s="168"/>
      <c r="GG142" s="168"/>
      <c r="GH142" s="168"/>
      <c r="GI142" s="168"/>
      <c r="GJ142" s="168"/>
      <c r="GK142" s="168"/>
      <c r="GL142" s="168"/>
      <c r="GM142" s="168"/>
      <c r="GN142" s="168"/>
      <c r="GO142" s="168"/>
      <c r="GP142" s="168"/>
      <c r="GQ142" s="168"/>
      <c r="GR142" s="168"/>
      <c r="GS142" s="168"/>
      <c r="GT142" s="168"/>
      <c r="GU142" s="168"/>
      <c r="GV142" s="168"/>
      <c r="GW142" s="168"/>
      <c r="GX142" s="168"/>
      <c r="GY142" s="168"/>
    </row>
    <row r="143" spans="1:207" s="154" customFormat="1" ht="216.75" x14ac:dyDescent="0.25">
      <c r="A143" s="168"/>
      <c r="B143" s="111" t="s">
        <v>365</v>
      </c>
      <c r="C143" s="70" t="s">
        <v>366</v>
      </c>
      <c r="D143" s="63" t="s">
        <v>367</v>
      </c>
      <c r="E143" s="70" t="s">
        <v>840</v>
      </c>
      <c r="F143" s="63" t="s">
        <v>841</v>
      </c>
      <c r="G143" s="117" t="s">
        <v>1374</v>
      </c>
      <c r="H143" s="113" t="s">
        <v>365</v>
      </c>
      <c r="I143" s="113" t="s">
        <v>1361</v>
      </c>
      <c r="J143" s="113" t="s">
        <v>1289</v>
      </c>
      <c r="K143" s="63" t="s">
        <v>1172</v>
      </c>
      <c r="L143" s="113" t="s">
        <v>1362</v>
      </c>
      <c r="M143" s="113" t="s">
        <v>1403</v>
      </c>
      <c r="N143" s="113" t="s">
        <v>365</v>
      </c>
      <c r="O143" s="114" t="s">
        <v>1434</v>
      </c>
      <c r="P143" s="64">
        <v>130</v>
      </c>
      <c r="Q143" s="113" t="s">
        <v>1435</v>
      </c>
      <c r="R143" s="113" t="s">
        <v>1436</v>
      </c>
      <c r="S143" s="113" t="s">
        <v>376</v>
      </c>
      <c r="T143" s="113" t="s">
        <v>1437</v>
      </c>
      <c r="U143" s="113" t="s">
        <v>1438</v>
      </c>
      <c r="V143" s="113" t="s">
        <v>984</v>
      </c>
      <c r="W143" s="115">
        <v>44198</v>
      </c>
      <c r="X143" s="115">
        <v>44561</v>
      </c>
      <c r="Y143" s="116">
        <v>3</v>
      </c>
      <c r="Z143" s="113" t="s">
        <v>1439</v>
      </c>
      <c r="AA143" s="338">
        <v>3</v>
      </c>
      <c r="AB143" s="113" t="s">
        <v>1439</v>
      </c>
      <c r="AC143" s="116">
        <v>3</v>
      </c>
      <c r="AD143" s="113" t="s">
        <v>1439</v>
      </c>
      <c r="AE143" s="116">
        <v>3</v>
      </c>
      <c r="AF143" s="113" t="s">
        <v>1439</v>
      </c>
      <c r="AG143" s="114" t="s">
        <v>1370</v>
      </c>
      <c r="AH143" s="250">
        <v>3</v>
      </c>
      <c r="AI143" s="126">
        <f t="shared" si="31"/>
        <v>1</v>
      </c>
      <c r="AJ143" s="252" t="s">
        <v>1440</v>
      </c>
      <c r="AK143" s="369">
        <v>3</v>
      </c>
      <c r="AL143" s="126">
        <f>+AK143/Tabla3[[#This Row],[II Trimestre ]]</f>
        <v>1</v>
      </c>
      <c r="AM143" s="275" t="s">
        <v>1441</v>
      </c>
      <c r="AN143" s="189"/>
      <c r="AO143" s="189"/>
      <c r="AP143" s="189"/>
      <c r="AQ143" s="189"/>
      <c r="AR143" s="189"/>
      <c r="AS143" s="189"/>
      <c r="AT143" s="190"/>
      <c r="AU143" s="259">
        <f>+Tabla3[[#This Row],[I Trimestre ]]+Tabla3[[#This Row],[II Trimestre ]]+Tabla3[[#This Row],[III Trimestre ]]+Tabla3[[#This Row],[IV Trimestre ]]</f>
        <v>12</v>
      </c>
      <c r="AV143" s="259">
        <f t="shared" si="30"/>
        <v>6</v>
      </c>
      <c r="AW143" s="173">
        <f t="shared" si="11"/>
        <v>0.5</v>
      </c>
      <c r="AX143" s="267"/>
      <c r="AY143" s="168"/>
      <c r="AZ143" s="168"/>
      <c r="BA143" s="168"/>
      <c r="BB143" s="168"/>
      <c r="BC143" s="168"/>
      <c r="BD143" s="168"/>
      <c r="BE143" s="168"/>
      <c r="BF143" s="168"/>
      <c r="BG143" s="168"/>
      <c r="BH143" s="168"/>
      <c r="BI143" s="168"/>
      <c r="BJ143" s="168"/>
      <c r="BK143" s="168"/>
      <c r="BL143" s="168"/>
      <c r="BM143" s="168"/>
      <c r="BN143" s="168"/>
      <c r="BO143" s="168"/>
      <c r="BP143" s="168"/>
      <c r="BQ143" s="168"/>
      <c r="BR143" s="168"/>
      <c r="BS143" s="168"/>
      <c r="BT143" s="168"/>
      <c r="BU143" s="168"/>
      <c r="BV143" s="168"/>
      <c r="BW143" s="168"/>
      <c r="BX143" s="168"/>
      <c r="BY143" s="168"/>
      <c r="BZ143" s="168"/>
      <c r="CA143" s="168"/>
      <c r="CB143" s="168"/>
      <c r="CC143" s="168"/>
      <c r="CD143" s="168"/>
      <c r="CE143" s="168"/>
      <c r="CF143" s="168"/>
      <c r="CG143" s="168"/>
      <c r="CH143" s="168"/>
      <c r="CI143" s="168"/>
      <c r="CJ143" s="168"/>
      <c r="CK143" s="168"/>
      <c r="CL143" s="168"/>
      <c r="CM143" s="168"/>
      <c r="CN143" s="168"/>
      <c r="CO143" s="168"/>
      <c r="CP143" s="168"/>
      <c r="CQ143" s="168"/>
      <c r="CR143" s="168"/>
      <c r="CS143" s="168"/>
      <c r="CT143" s="168"/>
      <c r="CU143" s="168"/>
      <c r="CV143" s="168"/>
      <c r="CW143" s="168"/>
      <c r="CX143" s="168"/>
      <c r="CY143" s="168"/>
      <c r="CZ143" s="168"/>
      <c r="DA143" s="168"/>
      <c r="DB143" s="168"/>
      <c r="DC143" s="168"/>
      <c r="DD143" s="168"/>
      <c r="DE143" s="168"/>
      <c r="DF143" s="168"/>
      <c r="DG143" s="168"/>
      <c r="DH143" s="168"/>
      <c r="DI143" s="168"/>
      <c r="DJ143" s="168"/>
      <c r="DK143" s="168"/>
      <c r="DL143" s="168"/>
      <c r="DM143" s="168"/>
      <c r="DN143" s="168"/>
      <c r="DO143" s="168"/>
      <c r="DP143" s="168"/>
      <c r="DQ143" s="168"/>
      <c r="DR143" s="168"/>
      <c r="DS143" s="168"/>
      <c r="DT143" s="168"/>
      <c r="DU143" s="168"/>
      <c r="DV143" s="168"/>
      <c r="DW143" s="168"/>
      <c r="DX143" s="168"/>
      <c r="DY143" s="168"/>
      <c r="DZ143" s="168"/>
      <c r="EA143" s="168"/>
      <c r="EB143" s="168"/>
      <c r="EC143" s="168"/>
      <c r="ED143" s="168"/>
      <c r="EE143" s="168"/>
      <c r="EF143" s="168"/>
      <c r="EG143" s="168"/>
      <c r="EH143" s="168"/>
      <c r="EI143" s="168"/>
      <c r="EJ143" s="168"/>
      <c r="EK143" s="168"/>
      <c r="EL143" s="168"/>
      <c r="EM143" s="168"/>
      <c r="EN143" s="168"/>
      <c r="EO143" s="168"/>
      <c r="EP143" s="168"/>
      <c r="EQ143" s="168"/>
      <c r="ER143" s="168"/>
      <c r="ES143" s="168"/>
      <c r="ET143" s="168"/>
      <c r="EU143" s="168"/>
      <c r="EV143" s="168"/>
      <c r="EW143" s="168"/>
      <c r="EX143" s="168"/>
      <c r="EY143" s="168"/>
      <c r="EZ143" s="168"/>
      <c r="FA143" s="168"/>
      <c r="FB143" s="168"/>
      <c r="FC143" s="168"/>
      <c r="FD143" s="168"/>
      <c r="FE143" s="168"/>
      <c r="FF143" s="168"/>
      <c r="FG143" s="168"/>
      <c r="FH143" s="168"/>
      <c r="FI143" s="168"/>
      <c r="FJ143" s="168"/>
      <c r="FK143" s="168"/>
      <c r="FL143" s="168"/>
      <c r="FM143" s="168"/>
      <c r="FN143" s="168"/>
      <c r="FO143" s="168"/>
      <c r="FP143" s="168"/>
      <c r="FQ143" s="168"/>
      <c r="FR143" s="168"/>
      <c r="FS143" s="168"/>
      <c r="FT143" s="168"/>
      <c r="FU143" s="168"/>
      <c r="FV143" s="168"/>
      <c r="FW143" s="168"/>
      <c r="FX143" s="168"/>
      <c r="FY143" s="168"/>
      <c r="FZ143" s="168"/>
      <c r="GA143" s="168"/>
      <c r="GB143" s="168"/>
      <c r="GC143" s="168"/>
      <c r="GD143" s="168"/>
      <c r="GE143" s="168"/>
      <c r="GF143" s="168"/>
      <c r="GG143" s="168"/>
      <c r="GH143" s="168"/>
      <c r="GI143" s="168"/>
      <c r="GJ143" s="168"/>
      <c r="GK143" s="168"/>
      <c r="GL143" s="168"/>
      <c r="GM143" s="168"/>
      <c r="GN143" s="168"/>
      <c r="GO143" s="168"/>
      <c r="GP143" s="168"/>
      <c r="GQ143" s="168"/>
      <c r="GR143" s="168"/>
      <c r="GS143" s="168"/>
      <c r="GT143" s="168"/>
      <c r="GU143" s="168"/>
      <c r="GV143" s="168"/>
      <c r="GW143" s="168"/>
      <c r="GX143" s="168"/>
      <c r="GY143" s="168"/>
    </row>
    <row r="144" spans="1:207" s="154" customFormat="1" ht="216.75" x14ac:dyDescent="0.25">
      <c r="A144" s="168"/>
      <c r="B144" s="111" t="s">
        <v>365</v>
      </c>
      <c r="C144" s="70" t="s">
        <v>366</v>
      </c>
      <c r="D144" s="63" t="s">
        <v>367</v>
      </c>
      <c r="E144" s="70" t="s">
        <v>840</v>
      </c>
      <c r="F144" s="63" t="s">
        <v>841</v>
      </c>
      <c r="G144" s="117" t="s">
        <v>1374</v>
      </c>
      <c r="H144" s="113" t="s">
        <v>1442</v>
      </c>
      <c r="I144" s="113" t="s">
        <v>1361</v>
      </c>
      <c r="J144" s="113" t="s">
        <v>1289</v>
      </c>
      <c r="K144" s="63" t="s">
        <v>1172</v>
      </c>
      <c r="L144" s="113" t="s">
        <v>1362</v>
      </c>
      <c r="M144" s="113" t="s">
        <v>1443</v>
      </c>
      <c r="N144" s="113" t="s">
        <v>365</v>
      </c>
      <c r="O144" s="114" t="s">
        <v>1444</v>
      </c>
      <c r="P144" s="64">
        <v>131</v>
      </c>
      <c r="Q144" s="113" t="s">
        <v>1445</v>
      </c>
      <c r="R144" s="113" t="s">
        <v>1446</v>
      </c>
      <c r="S144" s="113" t="s">
        <v>376</v>
      </c>
      <c r="T144" s="113" t="s">
        <v>1447</v>
      </c>
      <c r="U144" s="113" t="s">
        <v>1448</v>
      </c>
      <c r="V144" s="113" t="s">
        <v>984</v>
      </c>
      <c r="W144" s="115">
        <v>44198</v>
      </c>
      <c r="X144" s="115">
        <v>44561</v>
      </c>
      <c r="Y144" s="116">
        <v>1</v>
      </c>
      <c r="Z144" s="113" t="s">
        <v>1449</v>
      </c>
      <c r="AA144" s="338">
        <v>1</v>
      </c>
      <c r="AB144" s="113" t="s">
        <v>1449</v>
      </c>
      <c r="AC144" s="116">
        <v>1</v>
      </c>
      <c r="AD144" s="113" t="s">
        <v>1449</v>
      </c>
      <c r="AE144" s="116">
        <v>1</v>
      </c>
      <c r="AF144" s="113" t="s">
        <v>1449</v>
      </c>
      <c r="AG144" s="114" t="s">
        <v>1370</v>
      </c>
      <c r="AH144" s="250">
        <v>1</v>
      </c>
      <c r="AI144" s="126">
        <f t="shared" si="31"/>
        <v>1</v>
      </c>
      <c r="AJ144" s="252" t="s">
        <v>1450</v>
      </c>
      <c r="AK144" s="369">
        <v>1</v>
      </c>
      <c r="AL144" s="126">
        <f>+AK144/Tabla3[[#This Row],[II Trimestre ]]</f>
        <v>1</v>
      </c>
      <c r="AM144" s="275" t="s">
        <v>1451</v>
      </c>
      <c r="AN144" s="189"/>
      <c r="AO144" s="189"/>
      <c r="AP144" s="189"/>
      <c r="AQ144" s="189"/>
      <c r="AR144" s="189"/>
      <c r="AS144" s="189"/>
      <c r="AT144" s="190"/>
      <c r="AU144" s="259">
        <f>+Tabla3[[#This Row],[I Trimestre ]]+Tabla3[[#This Row],[II Trimestre ]]+Tabla3[[#This Row],[III Trimestre ]]+Tabla3[[#This Row],[IV Trimestre ]]</f>
        <v>4</v>
      </c>
      <c r="AV144" s="259">
        <f t="shared" si="30"/>
        <v>2</v>
      </c>
      <c r="AW144" s="173">
        <f t="shared" ref="AW144:AW145" si="32">+(AV144/AU144)</f>
        <v>0.5</v>
      </c>
      <c r="AX144" s="267"/>
      <c r="AY144" s="168"/>
      <c r="AZ144" s="168"/>
      <c r="BA144" s="168"/>
      <c r="BB144" s="168"/>
      <c r="BC144" s="168"/>
      <c r="BD144" s="168"/>
      <c r="BE144" s="168"/>
      <c r="BF144" s="168"/>
      <c r="BG144" s="168"/>
      <c r="BH144" s="168"/>
      <c r="BI144" s="168"/>
      <c r="BJ144" s="168"/>
      <c r="BK144" s="168"/>
      <c r="BL144" s="168"/>
      <c r="BM144" s="168"/>
      <c r="BN144" s="168"/>
      <c r="BO144" s="168"/>
      <c r="BP144" s="168"/>
      <c r="BQ144" s="168"/>
      <c r="BR144" s="168"/>
      <c r="BS144" s="168"/>
      <c r="BT144" s="168"/>
      <c r="BU144" s="168"/>
      <c r="BV144" s="168"/>
      <c r="BW144" s="168"/>
      <c r="BX144" s="168"/>
      <c r="BY144" s="168"/>
      <c r="BZ144" s="168"/>
      <c r="CA144" s="168"/>
      <c r="CB144" s="168"/>
      <c r="CC144" s="168"/>
      <c r="CD144" s="168"/>
      <c r="CE144" s="168"/>
      <c r="CF144" s="168"/>
      <c r="CG144" s="168"/>
      <c r="CH144" s="168"/>
      <c r="CI144" s="168"/>
      <c r="CJ144" s="168"/>
      <c r="CK144" s="168"/>
      <c r="CL144" s="168"/>
      <c r="CM144" s="168"/>
      <c r="CN144" s="168"/>
      <c r="CO144" s="168"/>
      <c r="CP144" s="168"/>
      <c r="CQ144" s="168"/>
      <c r="CR144" s="168"/>
      <c r="CS144" s="168"/>
      <c r="CT144" s="168"/>
      <c r="CU144" s="168"/>
      <c r="CV144" s="168"/>
      <c r="CW144" s="168"/>
      <c r="CX144" s="168"/>
      <c r="CY144" s="168"/>
      <c r="CZ144" s="168"/>
      <c r="DA144" s="168"/>
      <c r="DB144" s="168"/>
      <c r="DC144" s="168"/>
      <c r="DD144" s="168"/>
      <c r="DE144" s="168"/>
      <c r="DF144" s="168"/>
      <c r="DG144" s="168"/>
      <c r="DH144" s="168"/>
      <c r="DI144" s="168"/>
      <c r="DJ144" s="168"/>
      <c r="DK144" s="168"/>
      <c r="DL144" s="168"/>
      <c r="DM144" s="168"/>
      <c r="DN144" s="168"/>
      <c r="DO144" s="168"/>
      <c r="DP144" s="168"/>
      <c r="DQ144" s="168"/>
      <c r="DR144" s="168"/>
      <c r="DS144" s="168"/>
      <c r="DT144" s="168"/>
      <c r="DU144" s="168"/>
      <c r="DV144" s="168"/>
      <c r="DW144" s="168"/>
      <c r="DX144" s="168"/>
      <c r="DY144" s="168"/>
      <c r="DZ144" s="168"/>
      <c r="EA144" s="168"/>
      <c r="EB144" s="168"/>
      <c r="EC144" s="168"/>
      <c r="ED144" s="168"/>
      <c r="EE144" s="168"/>
      <c r="EF144" s="168"/>
      <c r="EG144" s="168"/>
      <c r="EH144" s="168"/>
      <c r="EI144" s="168"/>
      <c r="EJ144" s="168"/>
      <c r="EK144" s="168"/>
      <c r="EL144" s="168"/>
      <c r="EM144" s="168"/>
      <c r="EN144" s="168"/>
      <c r="EO144" s="168"/>
      <c r="EP144" s="168"/>
      <c r="EQ144" s="168"/>
      <c r="ER144" s="168"/>
      <c r="ES144" s="168"/>
      <c r="ET144" s="168"/>
      <c r="EU144" s="168"/>
      <c r="EV144" s="168"/>
      <c r="EW144" s="168"/>
      <c r="EX144" s="168"/>
      <c r="EY144" s="168"/>
      <c r="EZ144" s="168"/>
      <c r="FA144" s="168"/>
      <c r="FB144" s="168"/>
      <c r="FC144" s="168"/>
      <c r="FD144" s="168"/>
      <c r="FE144" s="168"/>
      <c r="FF144" s="168"/>
      <c r="FG144" s="168"/>
      <c r="FH144" s="168"/>
      <c r="FI144" s="168"/>
      <c r="FJ144" s="168"/>
      <c r="FK144" s="168"/>
      <c r="FL144" s="168"/>
      <c r="FM144" s="168"/>
      <c r="FN144" s="168"/>
      <c r="FO144" s="168"/>
      <c r="FP144" s="168"/>
      <c r="FQ144" s="168"/>
      <c r="FR144" s="168"/>
      <c r="FS144" s="168"/>
      <c r="FT144" s="168"/>
      <c r="FU144" s="168"/>
      <c r="FV144" s="168"/>
      <c r="FW144" s="168"/>
      <c r="FX144" s="168"/>
      <c r="FY144" s="168"/>
      <c r="FZ144" s="168"/>
      <c r="GA144" s="168"/>
      <c r="GB144" s="168"/>
      <c r="GC144" s="168"/>
      <c r="GD144" s="168"/>
      <c r="GE144" s="168"/>
      <c r="GF144" s="168"/>
      <c r="GG144" s="168"/>
      <c r="GH144" s="168"/>
      <c r="GI144" s="168"/>
      <c r="GJ144" s="168"/>
      <c r="GK144" s="168"/>
      <c r="GL144" s="168"/>
      <c r="GM144" s="168"/>
      <c r="GN144" s="168"/>
      <c r="GO144" s="168"/>
      <c r="GP144" s="168"/>
      <c r="GQ144" s="168"/>
      <c r="GR144" s="168"/>
      <c r="GS144" s="168"/>
      <c r="GT144" s="168"/>
      <c r="GU144" s="168"/>
      <c r="GV144" s="168"/>
      <c r="GW144" s="168"/>
      <c r="GX144" s="168"/>
      <c r="GY144" s="168"/>
    </row>
    <row r="145" spans="1:207" s="154" customFormat="1" ht="280.5" x14ac:dyDescent="0.25">
      <c r="A145" s="168"/>
      <c r="B145" s="111" t="s">
        <v>365</v>
      </c>
      <c r="C145" s="70" t="s">
        <v>366</v>
      </c>
      <c r="D145" s="63" t="s">
        <v>367</v>
      </c>
      <c r="E145" s="70" t="s">
        <v>840</v>
      </c>
      <c r="F145" s="63" t="s">
        <v>841</v>
      </c>
      <c r="G145" s="117" t="s">
        <v>1374</v>
      </c>
      <c r="H145" s="113" t="s">
        <v>1442</v>
      </c>
      <c r="I145" s="113" t="s">
        <v>1361</v>
      </c>
      <c r="J145" s="113" t="s">
        <v>1289</v>
      </c>
      <c r="K145" s="63" t="s">
        <v>1172</v>
      </c>
      <c r="L145" s="113" t="s">
        <v>1362</v>
      </c>
      <c r="M145" s="113" t="s">
        <v>1452</v>
      </c>
      <c r="N145" s="113" t="s">
        <v>365</v>
      </c>
      <c r="O145" s="114" t="s">
        <v>1453</v>
      </c>
      <c r="P145" s="64">
        <v>132</v>
      </c>
      <c r="Q145" s="113" t="s">
        <v>1454</v>
      </c>
      <c r="R145" s="113" t="s">
        <v>1455</v>
      </c>
      <c r="S145" s="113" t="s">
        <v>376</v>
      </c>
      <c r="T145" s="113" t="s">
        <v>1456</v>
      </c>
      <c r="U145" s="113" t="s">
        <v>1457</v>
      </c>
      <c r="V145" s="113" t="s">
        <v>984</v>
      </c>
      <c r="W145" s="115">
        <v>44198</v>
      </c>
      <c r="X145" s="115">
        <v>44561</v>
      </c>
      <c r="Y145" s="116">
        <v>1</v>
      </c>
      <c r="Z145" s="113" t="s">
        <v>1458</v>
      </c>
      <c r="AA145" s="338">
        <v>1</v>
      </c>
      <c r="AB145" s="113" t="s">
        <v>1458</v>
      </c>
      <c r="AC145" s="116">
        <v>1</v>
      </c>
      <c r="AD145" s="113" t="s">
        <v>1458</v>
      </c>
      <c r="AE145" s="116">
        <v>1</v>
      </c>
      <c r="AF145" s="113" t="s">
        <v>1458</v>
      </c>
      <c r="AG145" s="114" t="s">
        <v>1370</v>
      </c>
      <c r="AH145" s="250">
        <v>1</v>
      </c>
      <c r="AI145" s="126">
        <f t="shared" si="31"/>
        <v>1</v>
      </c>
      <c r="AJ145" s="252" t="s">
        <v>1459</v>
      </c>
      <c r="AK145" s="369">
        <v>1</v>
      </c>
      <c r="AL145" s="126">
        <f>+AK145/Tabla3[[#This Row],[II Trimestre ]]</f>
        <v>1</v>
      </c>
      <c r="AM145" s="275" t="s">
        <v>1460</v>
      </c>
      <c r="AN145" s="189"/>
      <c r="AO145" s="189"/>
      <c r="AP145" s="189"/>
      <c r="AQ145" s="189"/>
      <c r="AR145" s="189"/>
      <c r="AS145" s="189"/>
      <c r="AT145" s="190"/>
      <c r="AU145" s="259">
        <f>+Tabla3[[#This Row],[I Trimestre ]]+Tabla3[[#This Row],[II Trimestre ]]+Tabla3[[#This Row],[III Trimestre ]]+Tabla3[[#This Row],[IV Trimestre ]]</f>
        <v>4</v>
      </c>
      <c r="AV145" s="259">
        <f t="shared" si="30"/>
        <v>2</v>
      </c>
      <c r="AW145" s="173">
        <f t="shared" si="32"/>
        <v>0.5</v>
      </c>
      <c r="AX145" s="267"/>
      <c r="AY145" s="168"/>
      <c r="AZ145" s="168"/>
      <c r="BA145" s="168"/>
      <c r="BB145" s="168"/>
      <c r="BC145" s="168"/>
      <c r="BD145" s="168"/>
      <c r="BE145" s="168"/>
      <c r="BF145" s="168"/>
      <c r="BG145" s="168"/>
      <c r="BH145" s="168"/>
      <c r="BI145" s="168"/>
      <c r="BJ145" s="168"/>
      <c r="BK145" s="168"/>
      <c r="BL145" s="168"/>
      <c r="BM145" s="168"/>
      <c r="BN145" s="168"/>
      <c r="BO145" s="168"/>
      <c r="BP145" s="168"/>
      <c r="BQ145" s="168"/>
      <c r="BR145" s="168"/>
      <c r="BS145" s="168"/>
      <c r="BT145" s="168"/>
      <c r="BU145" s="168"/>
      <c r="BV145" s="168"/>
      <c r="BW145" s="168"/>
      <c r="BX145" s="168"/>
      <c r="BY145" s="168"/>
      <c r="BZ145" s="168"/>
      <c r="CA145" s="168"/>
      <c r="CB145" s="168"/>
      <c r="CC145" s="168"/>
      <c r="CD145" s="168"/>
      <c r="CE145" s="168"/>
      <c r="CF145" s="168"/>
      <c r="CG145" s="168"/>
      <c r="CH145" s="168"/>
      <c r="CI145" s="168"/>
      <c r="CJ145" s="168"/>
      <c r="CK145" s="168"/>
      <c r="CL145" s="168"/>
      <c r="CM145" s="168"/>
      <c r="CN145" s="168"/>
      <c r="CO145" s="168"/>
      <c r="CP145" s="168"/>
      <c r="CQ145" s="168"/>
      <c r="CR145" s="168"/>
      <c r="CS145" s="168"/>
      <c r="CT145" s="168"/>
      <c r="CU145" s="168"/>
      <c r="CV145" s="168"/>
      <c r="CW145" s="168"/>
      <c r="CX145" s="168"/>
      <c r="CY145" s="168"/>
      <c r="CZ145" s="168"/>
      <c r="DA145" s="168"/>
      <c r="DB145" s="168"/>
      <c r="DC145" s="168"/>
      <c r="DD145" s="168"/>
      <c r="DE145" s="168"/>
      <c r="DF145" s="168"/>
      <c r="DG145" s="168"/>
      <c r="DH145" s="168"/>
      <c r="DI145" s="168"/>
      <c r="DJ145" s="168"/>
      <c r="DK145" s="168"/>
      <c r="DL145" s="168"/>
      <c r="DM145" s="168"/>
      <c r="DN145" s="168"/>
      <c r="DO145" s="168"/>
      <c r="DP145" s="168"/>
      <c r="DQ145" s="168"/>
      <c r="DR145" s="168"/>
      <c r="DS145" s="168"/>
      <c r="DT145" s="168"/>
      <c r="DU145" s="168"/>
      <c r="DV145" s="168"/>
      <c r="DW145" s="168"/>
      <c r="DX145" s="168"/>
      <c r="DY145" s="168"/>
      <c r="DZ145" s="168"/>
      <c r="EA145" s="168"/>
      <c r="EB145" s="168"/>
      <c r="EC145" s="168"/>
      <c r="ED145" s="168"/>
      <c r="EE145" s="168"/>
      <c r="EF145" s="168"/>
      <c r="EG145" s="168"/>
      <c r="EH145" s="168"/>
      <c r="EI145" s="168"/>
      <c r="EJ145" s="168"/>
      <c r="EK145" s="168"/>
      <c r="EL145" s="168"/>
      <c r="EM145" s="168"/>
      <c r="EN145" s="168"/>
      <c r="EO145" s="168"/>
      <c r="EP145" s="168"/>
      <c r="EQ145" s="168"/>
      <c r="ER145" s="168"/>
      <c r="ES145" s="168"/>
      <c r="ET145" s="168"/>
      <c r="EU145" s="168"/>
      <c r="EV145" s="168"/>
      <c r="EW145" s="168"/>
      <c r="EX145" s="168"/>
      <c r="EY145" s="168"/>
      <c r="EZ145" s="168"/>
      <c r="FA145" s="168"/>
      <c r="FB145" s="168"/>
      <c r="FC145" s="168"/>
      <c r="FD145" s="168"/>
      <c r="FE145" s="168"/>
      <c r="FF145" s="168"/>
      <c r="FG145" s="168"/>
      <c r="FH145" s="168"/>
      <c r="FI145" s="168"/>
      <c r="FJ145" s="168"/>
      <c r="FK145" s="168"/>
      <c r="FL145" s="168"/>
      <c r="FM145" s="168"/>
      <c r="FN145" s="168"/>
      <c r="FO145" s="168"/>
      <c r="FP145" s="168"/>
      <c r="FQ145" s="168"/>
      <c r="FR145" s="168"/>
      <c r="FS145" s="168"/>
      <c r="FT145" s="168"/>
      <c r="FU145" s="168"/>
      <c r="FV145" s="168"/>
      <c r="FW145" s="168"/>
      <c r="FX145" s="168"/>
      <c r="FY145" s="168"/>
      <c r="FZ145" s="168"/>
      <c r="GA145" s="168"/>
      <c r="GB145" s="168"/>
      <c r="GC145" s="168"/>
      <c r="GD145" s="168"/>
      <c r="GE145" s="168"/>
      <c r="GF145" s="168"/>
      <c r="GG145" s="168"/>
      <c r="GH145" s="168"/>
      <c r="GI145" s="168"/>
      <c r="GJ145" s="168"/>
      <c r="GK145" s="168"/>
      <c r="GL145" s="168"/>
      <c r="GM145" s="168"/>
      <c r="GN145" s="168"/>
      <c r="GO145" s="168"/>
      <c r="GP145" s="168"/>
      <c r="GQ145" s="168"/>
      <c r="GR145" s="168"/>
      <c r="GS145" s="168"/>
      <c r="GT145" s="168"/>
      <c r="GU145" s="168"/>
      <c r="GV145" s="168"/>
      <c r="GW145" s="168"/>
      <c r="GX145" s="168"/>
      <c r="GY145" s="168"/>
    </row>
    <row r="146" spans="1:207" s="154" customFormat="1" ht="172.5" customHeight="1" x14ac:dyDescent="0.25">
      <c r="A146" s="168"/>
      <c r="B146" s="111" t="s">
        <v>365</v>
      </c>
      <c r="C146" s="70" t="s">
        <v>366</v>
      </c>
      <c r="D146" s="63" t="s">
        <v>367</v>
      </c>
      <c r="E146" s="70" t="s">
        <v>368</v>
      </c>
      <c r="F146" s="63" t="s">
        <v>369</v>
      </c>
      <c r="G146" s="111" t="s">
        <v>1461</v>
      </c>
      <c r="H146" s="111" t="s">
        <v>114</v>
      </c>
      <c r="I146" s="111" t="s">
        <v>387</v>
      </c>
      <c r="J146" s="111" t="s">
        <v>388</v>
      </c>
      <c r="K146" s="63" t="s">
        <v>1172</v>
      </c>
      <c r="L146" s="111" t="s">
        <v>365</v>
      </c>
      <c r="M146" s="111" t="s">
        <v>1316</v>
      </c>
      <c r="N146" s="111" t="s">
        <v>365</v>
      </c>
      <c r="O146" s="112" t="s">
        <v>1462</v>
      </c>
      <c r="P146" s="64">
        <v>133</v>
      </c>
      <c r="Q146" s="111" t="s">
        <v>1463</v>
      </c>
      <c r="R146" s="111" t="s">
        <v>1464</v>
      </c>
      <c r="S146" s="111" t="s">
        <v>658</v>
      </c>
      <c r="T146" s="111" t="s">
        <v>1465</v>
      </c>
      <c r="U146" s="111" t="s">
        <v>1466</v>
      </c>
      <c r="V146" s="111" t="s">
        <v>1346</v>
      </c>
      <c r="W146" s="75">
        <v>44197</v>
      </c>
      <c r="X146" s="75">
        <v>44561</v>
      </c>
      <c r="Y146" s="76">
        <v>0.3</v>
      </c>
      <c r="Z146" s="76" t="s">
        <v>1467</v>
      </c>
      <c r="AA146" s="337">
        <v>0.8</v>
      </c>
      <c r="AB146" s="76" t="s">
        <v>1468</v>
      </c>
      <c r="AC146" s="76">
        <v>0</v>
      </c>
      <c r="AD146" s="76" t="s">
        <v>365</v>
      </c>
      <c r="AE146" s="76">
        <v>1</v>
      </c>
      <c r="AF146" s="76" t="s">
        <v>1469</v>
      </c>
      <c r="AG146" s="77" t="s">
        <v>1470</v>
      </c>
      <c r="AH146" s="244">
        <v>0.3</v>
      </c>
      <c r="AI146" s="126">
        <f t="shared" si="31"/>
        <v>1</v>
      </c>
      <c r="AJ146" s="248" t="s">
        <v>1471</v>
      </c>
      <c r="AK146" s="370">
        <v>0.8</v>
      </c>
      <c r="AL146" s="126">
        <f>+AK146/Tabla3[[#This Row],[II Trimestre ]]</f>
        <v>1</v>
      </c>
      <c r="AM146" s="322" t="s">
        <v>1472</v>
      </c>
      <c r="AN146" s="201"/>
      <c r="AO146" s="189"/>
      <c r="AP146" s="189"/>
      <c r="AQ146" s="201"/>
      <c r="AR146" s="189"/>
      <c r="AS146" s="189"/>
      <c r="AT146" s="190"/>
      <c r="AU146" s="261">
        <f>AE146</f>
        <v>1</v>
      </c>
      <c r="AV146" s="262">
        <f>AK146</f>
        <v>0.8</v>
      </c>
      <c r="AW146" s="173">
        <f>+(AV146/AU146)</f>
        <v>0.8</v>
      </c>
      <c r="AX146" s="267"/>
      <c r="AY146" s="168"/>
      <c r="AZ146" s="168"/>
      <c r="BA146" s="168"/>
      <c r="BB146" s="168"/>
      <c r="BC146" s="168"/>
      <c r="BD146" s="168"/>
      <c r="BE146" s="168"/>
      <c r="BF146" s="168"/>
      <c r="BG146" s="168"/>
      <c r="BH146" s="168"/>
      <c r="BI146" s="168"/>
      <c r="BJ146" s="168"/>
      <c r="BK146" s="168"/>
      <c r="BL146" s="168"/>
      <c r="BM146" s="168"/>
      <c r="BN146" s="168"/>
      <c r="BO146" s="168"/>
      <c r="BP146" s="168"/>
      <c r="BQ146" s="168"/>
      <c r="BR146" s="168"/>
      <c r="BS146" s="168"/>
      <c r="BT146" s="168"/>
      <c r="BU146" s="168"/>
      <c r="BV146" s="168"/>
      <c r="BW146" s="168"/>
      <c r="BX146" s="168"/>
      <c r="BY146" s="168"/>
      <c r="BZ146" s="168"/>
      <c r="CA146" s="168"/>
      <c r="CB146" s="168"/>
      <c r="CC146" s="168"/>
      <c r="CD146" s="168"/>
      <c r="CE146" s="168"/>
      <c r="CF146" s="168"/>
      <c r="CG146" s="168"/>
      <c r="CH146" s="168"/>
      <c r="CI146" s="168"/>
      <c r="CJ146" s="168"/>
      <c r="CK146" s="168"/>
      <c r="CL146" s="168"/>
      <c r="CM146" s="168"/>
      <c r="CN146" s="168"/>
      <c r="CO146" s="168"/>
      <c r="CP146" s="168"/>
      <c r="CQ146" s="168"/>
      <c r="CR146" s="168"/>
      <c r="CS146" s="168"/>
      <c r="CT146" s="168"/>
      <c r="CU146" s="168"/>
      <c r="CV146" s="168"/>
      <c r="CW146" s="168"/>
      <c r="CX146" s="168"/>
      <c r="CY146" s="168"/>
      <c r="CZ146" s="168"/>
      <c r="DA146" s="168"/>
      <c r="DB146" s="168"/>
      <c r="DC146" s="168"/>
      <c r="DD146" s="168"/>
      <c r="DE146" s="168"/>
      <c r="DF146" s="168"/>
      <c r="DG146" s="168"/>
      <c r="DH146" s="168"/>
      <c r="DI146" s="168"/>
      <c r="DJ146" s="168"/>
      <c r="DK146" s="168"/>
      <c r="DL146" s="168"/>
      <c r="DM146" s="168"/>
      <c r="DN146" s="168"/>
      <c r="DO146" s="168"/>
      <c r="DP146" s="168"/>
      <c r="DQ146" s="168"/>
      <c r="DR146" s="168"/>
      <c r="DS146" s="168"/>
      <c r="DT146" s="168"/>
      <c r="DU146" s="168"/>
      <c r="DV146" s="168"/>
      <c r="DW146" s="168"/>
      <c r="DX146" s="168"/>
      <c r="DY146" s="168"/>
      <c r="DZ146" s="168"/>
      <c r="EA146" s="168"/>
      <c r="EB146" s="168"/>
      <c r="EC146" s="168"/>
      <c r="ED146" s="168"/>
      <c r="EE146" s="168"/>
      <c r="EF146" s="168"/>
      <c r="EG146" s="168"/>
      <c r="EH146" s="168"/>
      <c r="EI146" s="168"/>
      <c r="EJ146" s="168"/>
      <c r="EK146" s="168"/>
      <c r="EL146" s="168"/>
      <c r="EM146" s="168"/>
      <c r="EN146" s="168"/>
      <c r="EO146" s="168"/>
      <c r="EP146" s="168"/>
      <c r="EQ146" s="168"/>
      <c r="ER146" s="168"/>
      <c r="ES146" s="168"/>
      <c r="ET146" s="168"/>
      <c r="EU146" s="168"/>
      <c r="EV146" s="168"/>
      <c r="EW146" s="168"/>
      <c r="EX146" s="168"/>
      <c r="EY146" s="168"/>
      <c r="EZ146" s="168"/>
      <c r="FA146" s="168"/>
      <c r="FB146" s="168"/>
      <c r="FC146" s="168"/>
      <c r="FD146" s="168"/>
      <c r="FE146" s="168"/>
      <c r="FF146" s="168"/>
      <c r="FG146" s="168"/>
      <c r="FH146" s="168"/>
      <c r="FI146" s="168"/>
      <c r="FJ146" s="168"/>
      <c r="FK146" s="168"/>
      <c r="FL146" s="168"/>
      <c r="FM146" s="168"/>
      <c r="FN146" s="168"/>
      <c r="FO146" s="168"/>
      <c r="FP146" s="168"/>
      <c r="FQ146" s="168"/>
      <c r="FR146" s="168"/>
      <c r="FS146" s="168"/>
      <c r="FT146" s="168"/>
      <c r="FU146" s="168"/>
      <c r="FV146" s="168"/>
      <c r="FW146" s="168"/>
      <c r="FX146" s="168"/>
      <c r="FY146" s="168"/>
      <c r="FZ146" s="168"/>
      <c r="GA146" s="168"/>
      <c r="GB146" s="168"/>
      <c r="GC146" s="168"/>
      <c r="GD146" s="168"/>
      <c r="GE146" s="168"/>
      <c r="GF146" s="168"/>
      <c r="GG146" s="168"/>
      <c r="GH146" s="168"/>
      <c r="GI146" s="168"/>
      <c r="GJ146" s="168"/>
      <c r="GK146" s="168"/>
      <c r="GL146" s="168"/>
      <c r="GM146" s="168"/>
      <c r="GN146" s="168"/>
      <c r="GO146" s="168"/>
      <c r="GP146" s="168"/>
      <c r="GQ146" s="168"/>
      <c r="GR146" s="168"/>
      <c r="GS146" s="168"/>
      <c r="GT146" s="168"/>
      <c r="GU146" s="168"/>
      <c r="GV146" s="168"/>
      <c r="GW146" s="168"/>
      <c r="GX146" s="168"/>
      <c r="GY146" s="168"/>
    </row>
    <row r="147" spans="1:207" s="154" customFormat="1" ht="267.75" x14ac:dyDescent="0.25">
      <c r="A147" s="168"/>
      <c r="B147" s="118">
        <v>411</v>
      </c>
      <c r="C147" s="70" t="s">
        <v>366</v>
      </c>
      <c r="D147" s="63" t="s">
        <v>367</v>
      </c>
      <c r="E147" s="70" t="s">
        <v>403</v>
      </c>
      <c r="F147" s="63" t="s">
        <v>384</v>
      </c>
      <c r="G147" s="117" t="s">
        <v>404</v>
      </c>
      <c r="H147" s="111" t="s">
        <v>1473</v>
      </c>
      <c r="I147" s="111" t="s">
        <v>1474</v>
      </c>
      <c r="J147" s="111" t="s">
        <v>388</v>
      </c>
      <c r="K147" s="63" t="s">
        <v>1172</v>
      </c>
      <c r="L147" s="111" t="s">
        <v>1475</v>
      </c>
      <c r="M147" s="111" t="s">
        <v>365</v>
      </c>
      <c r="N147" s="111" t="s">
        <v>365</v>
      </c>
      <c r="O147" s="112" t="s">
        <v>1476</v>
      </c>
      <c r="P147" s="64">
        <v>134</v>
      </c>
      <c r="Q147" s="111" t="s">
        <v>1477</v>
      </c>
      <c r="R147" s="111" t="s">
        <v>1478</v>
      </c>
      <c r="S147" s="111" t="s">
        <v>833</v>
      </c>
      <c r="T147" s="111" t="s">
        <v>1479</v>
      </c>
      <c r="U147" s="111" t="s">
        <v>1480</v>
      </c>
      <c r="V147" s="111" t="s">
        <v>1481</v>
      </c>
      <c r="W147" s="75">
        <v>44197</v>
      </c>
      <c r="X147" s="75">
        <v>44560</v>
      </c>
      <c r="Y147" s="76">
        <v>1</v>
      </c>
      <c r="Z147" s="76" t="s">
        <v>1482</v>
      </c>
      <c r="AA147" s="337">
        <v>1</v>
      </c>
      <c r="AB147" s="76" t="s">
        <v>1482</v>
      </c>
      <c r="AC147" s="76">
        <v>1</v>
      </c>
      <c r="AD147" s="76" t="s">
        <v>1482</v>
      </c>
      <c r="AE147" s="76">
        <v>1</v>
      </c>
      <c r="AF147" s="76" t="s">
        <v>1482</v>
      </c>
      <c r="AG147" s="77" t="s">
        <v>1470</v>
      </c>
      <c r="AH147" s="76">
        <v>1</v>
      </c>
      <c r="AI147" s="126">
        <f t="shared" si="31"/>
        <v>1</v>
      </c>
      <c r="AJ147" s="247" t="s">
        <v>1483</v>
      </c>
      <c r="AK147" s="372">
        <v>1</v>
      </c>
      <c r="AL147" s="126">
        <f>+AK147/Tabla3[[#This Row],[II Trimestre ]]</f>
        <v>1</v>
      </c>
      <c r="AM147" s="277" t="s">
        <v>1484</v>
      </c>
      <c r="AN147" s="189"/>
      <c r="AO147" s="189"/>
      <c r="AP147" s="189"/>
      <c r="AQ147" s="189"/>
      <c r="AR147" s="189"/>
      <c r="AS147" s="189"/>
      <c r="AT147" s="190"/>
      <c r="AU147" s="259">
        <f>+Tabla3[[#This Row],[I Trimestre ]]+Tabla3[[#This Row],[II Trimestre ]]+Tabla3[[#This Row],[III Trimestre ]]+Tabla3[[#This Row],[IV Trimestre ]]</f>
        <v>4</v>
      </c>
      <c r="AV147" s="259">
        <f t="shared" ref="AV147:AV148" si="33">+AH147+AK147+AN147+AQ147</f>
        <v>2</v>
      </c>
      <c r="AW147" s="173">
        <f t="shared" ref="AW147:AW165" si="34">+(AV147/AU147)</f>
        <v>0.5</v>
      </c>
      <c r="AX147" s="266"/>
      <c r="AY147" s="168"/>
      <c r="AZ147" s="168"/>
      <c r="BA147" s="168"/>
      <c r="BB147" s="168"/>
      <c r="BC147" s="168"/>
      <c r="BD147" s="168"/>
      <c r="BE147" s="168"/>
      <c r="BF147" s="168"/>
      <c r="BG147" s="168"/>
      <c r="BH147" s="168"/>
      <c r="BI147" s="168"/>
      <c r="BJ147" s="168"/>
      <c r="BK147" s="168"/>
      <c r="BL147" s="168"/>
      <c r="BM147" s="168"/>
      <c r="BN147" s="168"/>
      <c r="BO147" s="168"/>
      <c r="BP147" s="168"/>
      <c r="BQ147" s="168"/>
      <c r="BR147" s="168"/>
      <c r="BS147" s="168"/>
      <c r="BT147" s="168"/>
      <c r="BU147" s="168"/>
      <c r="BV147" s="168"/>
      <c r="BW147" s="168"/>
      <c r="BX147" s="168"/>
      <c r="BY147" s="168"/>
      <c r="BZ147" s="168"/>
      <c r="CA147" s="168"/>
      <c r="CB147" s="168"/>
      <c r="CC147" s="168"/>
      <c r="CD147" s="168"/>
      <c r="CE147" s="168"/>
      <c r="CF147" s="168"/>
      <c r="CG147" s="168"/>
      <c r="CH147" s="168"/>
      <c r="CI147" s="168"/>
      <c r="CJ147" s="168"/>
      <c r="CK147" s="168"/>
      <c r="CL147" s="168"/>
      <c r="CM147" s="168"/>
      <c r="CN147" s="168"/>
      <c r="CO147" s="168"/>
      <c r="CP147" s="168"/>
      <c r="CQ147" s="168"/>
      <c r="CR147" s="168"/>
      <c r="CS147" s="168"/>
      <c r="CT147" s="168"/>
      <c r="CU147" s="168"/>
      <c r="CV147" s="168"/>
      <c r="CW147" s="168"/>
      <c r="CX147" s="168"/>
      <c r="CY147" s="168"/>
      <c r="CZ147" s="168"/>
      <c r="DA147" s="168"/>
      <c r="DB147" s="168"/>
      <c r="DC147" s="168"/>
      <c r="DD147" s="168"/>
      <c r="DE147" s="168"/>
      <c r="DF147" s="168"/>
      <c r="DG147" s="168"/>
      <c r="DH147" s="168"/>
      <c r="DI147" s="168"/>
      <c r="DJ147" s="168"/>
      <c r="DK147" s="168"/>
      <c r="DL147" s="168"/>
      <c r="DM147" s="168"/>
      <c r="DN147" s="168"/>
      <c r="DO147" s="168"/>
      <c r="DP147" s="168"/>
      <c r="DQ147" s="168"/>
      <c r="DR147" s="168"/>
      <c r="DS147" s="168"/>
      <c r="DT147" s="168"/>
      <c r="DU147" s="168"/>
      <c r="DV147" s="168"/>
      <c r="DW147" s="168"/>
      <c r="DX147" s="168"/>
      <c r="DY147" s="168"/>
      <c r="DZ147" s="168"/>
      <c r="EA147" s="168"/>
      <c r="EB147" s="168"/>
      <c r="EC147" s="168"/>
      <c r="ED147" s="168"/>
      <c r="EE147" s="168"/>
      <c r="EF147" s="168"/>
      <c r="EG147" s="168"/>
      <c r="EH147" s="168"/>
      <c r="EI147" s="168"/>
      <c r="EJ147" s="168"/>
      <c r="EK147" s="168"/>
      <c r="EL147" s="168"/>
      <c r="EM147" s="168"/>
      <c r="EN147" s="168"/>
      <c r="EO147" s="168"/>
      <c r="EP147" s="168"/>
      <c r="EQ147" s="168"/>
      <c r="ER147" s="168"/>
      <c r="ES147" s="168"/>
      <c r="ET147" s="168"/>
      <c r="EU147" s="168"/>
      <c r="EV147" s="168"/>
      <c r="EW147" s="168"/>
      <c r="EX147" s="168"/>
      <c r="EY147" s="168"/>
      <c r="EZ147" s="168"/>
      <c r="FA147" s="168"/>
      <c r="FB147" s="168"/>
      <c r="FC147" s="168"/>
      <c r="FD147" s="168"/>
      <c r="FE147" s="168"/>
      <c r="FF147" s="168"/>
      <c r="FG147" s="168"/>
      <c r="FH147" s="168"/>
      <c r="FI147" s="168"/>
      <c r="FJ147" s="168"/>
      <c r="FK147" s="168"/>
      <c r="FL147" s="168"/>
      <c r="FM147" s="168"/>
      <c r="FN147" s="168"/>
      <c r="FO147" s="168"/>
      <c r="FP147" s="168"/>
      <c r="FQ147" s="168"/>
      <c r="FR147" s="168"/>
      <c r="FS147" s="168"/>
      <c r="FT147" s="168"/>
      <c r="FU147" s="168"/>
      <c r="FV147" s="168"/>
      <c r="FW147" s="168"/>
      <c r="FX147" s="168"/>
      <c r="FY147" s="168"/>
      <c r="FZ147" s="168"/>
      <c r="GA147" s="168"/>
      <c r="GB147" s="168"/>
      <c r="GC147" s="168"/>
      <c r="GD147" s="168"/>
      <c r="GE147" s="168"/>
      <c r="GF147" s="168"/>
      <c r="GG147" s="168"/>
      <c r="GH147" s="168"/>
      <c r="GI147" s="168"/>
      <c r="GJ147" s="168"/>
      <c r="GK147" s="168"/>
      <c r="GL147" s="168"/>
      <c r="GM147" s="168"/>
      <c r="GN147" s="168"/>
      <c r="GO147" s="168"/>
      <c r="GP147" s="168"/>
      <c r="GQ147" s="168"/>
      <c r="GR147" s="168"/>
      <c r="GS147" s="168"/>
      <c r="GT147" s="168"/>
      <c r="GU147" s="168"/>
      <c r="GV147" s="168"/>
      <c r="GW147" s="168"/>
      <c r="GX147" s="168"/>
      <c r="GY147" s="168"/>
    </row>
    <row r="148" spans="1:207" s="154" customFormat="1" ht="140.25" x14ac:dyDescent="0.25">
      <c r="A148" s="168"/>
      <c r="B148" s="118">
        <v>411</v>
      </c>
      <c r="C148" s="70" t="s">
        <v>366</v>
      </c>
      <c r="D148" s="63" t="s">
        <v>367</v>
      </c>
      <c r="E148" s="70" t="s">
        <v>840</v>
      </c>
      <c r="F148" s="63" t="s">
        <v>384</v>
      </c>
      <c r="G148" s="117" t="s">
        <v>404</v>
      </c>
      <c r="H148" s="111" t="s">
        <v>1473</v>
      </c>
      <c r="I148" s="111"/>
      <c r="J148" s="111" t="s">
        <v>388</v>
      </c>
      <c r="K148" s="63" t="s">
        <v>1172</v>
      </c>
      <c r="L148" s="111" t="s">
        <v>1475</v>
      </c>
      <c r="M148" s="111" t="s">
        <v>365</v>
      </c>
      <c r="N148" s="111" t="s">
        <v>365</v>
      </c>
      <c r="O148" s="112" t="s">
        <v>1485</v>
      </c>
      <c r="P148" s="64">
        <v>135</v>
      </c>
      <c r="Q148" s="111" t="s">
        <v>1486</v>
      </c>
      <c r="R148" s="111" t="s">
        <v>1487</v>
      </c>
      <c r="S148" s="111" t="s">
        <v>376</v>
      </c>
      <c r="T148" s="111" t="s">
        <v>1488</v>
      </c>
      <c r="U148" s="111" t="s">
        <v>1489</v>
      </c>
      <c r="V148" s="111" t="s">
        <v>1490</v>
      </c>
      <c r="W148" s="75">
        <v>44197</v>
      </c>
      <c r="X148" s="75">
        <v>44560</v>
      </c>
      <c r="Y148" s="78">
        <v>1</v>
      </c>
      <c r="Z148" s="76" t="s">
        <v>1491</v>
      </c>
      <c r="AA148" s="339">
        <v>1</v>
      </c>
      <c r="AB148" s="76" t="s">
        <v>1491</v>
      </c>
      <c r="AC148" s="78">
        <v>1</v>
      </c>
      <c r="AD148" s="76" t="s">
        <v>1491</v>
      </c>
      <c r="AE148" s="78">
        <v>1</v>
      </c>
      <c r="AF148" s="76" t="s">
        <v>1491</v>
      </c>
      <c r="AG148" s="77" t="s">
        <v>1470</v>
      </c>
      <c r="AH148" s="253">
        <v>1</v>
      </c>
      <c r="AI148" s="126">
        <f t="shared" si="31"/>
        <v>1</v>
      </c>
      <c r="AJ148" s="248" t="s">
        <v>1492</v>
      </c>
      <c r="AK148" s="373">
        <v>1</v>
      </c>
      <c r="AL148" s="126">
        <f>+AK148/Tabla3[[#This Row],[II Trimestre ]]</f>
        <v>1</v>
      </c>
      <c r="AM148" s="189" t="s">
        <v>1493</v>
      </c>
      <c r="AN148" s="189"/>
      <c r="AO148" s="189"/>
      <c r="AP148" s="189"/>
      <c r="AQ148" s="189"/>
      <c r="AR148" s="189"/>
      <c r="AS148" s="189"/>
      <c r="AT148" s="190"/>
      <c r="AU148" s="259">
        <f>+Tabla3[[#This Row],[I Trimestre ]]+Tabla3[[#This Row],[II Trimestre ]]+Tabla3[[#This Row],[III Trimestre ]]+Tabla3[[#This Row],[IV Trimestre ]]</f>
        <v>4</v>
      </c>
      <c r="AV148" s="259">
        <f t="shared" si="33"/>
        <v>2</v>
      </c>
      <c r="AW148" s="173">
        <f t="shared" si="34"/>
        <v>0.5</v>
      </c>
      <c r="AX148" s="267"/>
      <c r="AY148" s="168"/>
      <c r="AZ148" s="168"/>
      <c r="BA148" s="168"/>
      <c r="BB148" s="168"/>
      <c r="BC148" s="168"/>
      <c r="BD148" s="168"/>
      <c r="BE148" s="168"/>
      <c r="BF148" s="168"/>
      <c r="BG148" s="168"/>
      <c r="BH148" s="168"/>
      <c r="BI148" s="168"/>
      <c r="BJ148" s="168"/>
      <c r="BK148" s="168"/>
      <c r="BL148" s="168"/>
      <c r="BM148" s="168"/>
      <c r="BN148" s="168"/>
      <c r="BO148" s="168"/>
      <c r="BP148" s="168"/>
      <c r="BQ148" s="168"/>
      <c r="BR148" s="168"/>
      <c r="BS148" s="168"/>
      <c r="BT148" s="168"/>
      <c r="BU148" s="168"/>
      <c r="BV148" s="168"/>
      <c r="BW148" s="168"/>
      <c r="BX148" s="168"/>
      <c r="BY148" s="168"/>
      <c r="BZ148" s="168"/>
      <c r="CA148" s="168"/>
      <c r="CB148" s="168"/>
      <c r="CC148" s="168"/>
      <c r="CD148" s="168"/>
      <c r="CE148" s="168"/>
      <c r="CF148" s="168"/>
      <c r="CG148" s="168"/>
      <c r="CH148" s="168"/>
      <c r="CI148" s="168"/>
      <c r="CJ148" s="168"/>
      <c r="CK148" s="168"/>
      <c r="CL148" s="168"/>
      <c r="CM148" s="168"/>
      <c r="CN148" s="168"/>
      <c r="CO148" s="168"/>
      <c r="CP148" s="168"/>
      <c r="CQ148" s="168"/>
      <c r="CR148" s="168"/>
      <c r="CS148" s="168"/>
      <c r="CT148" s="168"/>
      <c r="CU148" s="168"/>
      <c r="CV148" s="168"/>
      <c r="CW148" s="168"/>
      <c r="CX148" s="168"/>
      <c r="CY148" s="168"/>
      <c r="CZ148" s="168"/>
      <c r="DA148" s="168"/>
      <c r="DB148" s="168"/>
      <c r="DC148" s="168"/>
      <c r="DD148" s="168"/>
      <c r="DE148" s="168"/>
      <c r="DF148" s="168"/>
      <c r="DG148" s="168"/>
      <c r="DH148" s="168"/>
      <c r="DI148" s="168"/>
      <c r="DJ148" s="168"/>
      <c r="DK148" s="168"/>
      <c r="DL148" s="168"/>
      <c r="DM148" s="168"/>
      <c r="DN148" s="168"/>
      <c r="DO148" s="168"/>
      <c r="DP148" s="168"/>
      <c r="DQ148" s="168"/>
      <c r="DR148" s="168"/>
      <c r="DS148" s="168"/>
      <c r="DT148" s="168"/>
      <c r="DU148" s="168"/>
      <c r="DV148" s="168"/>
      <c r="DW148" s="168"/>
      <c r="DX148" s="168"/>
      <c r="DY148" s="168"/>
      <c r="DZ148" s="168"/>
      <c r="EA148" s="168"/>
      <c r="EB148" s="168"/>
      <c r="EC148" s="168"/>
      <c r="ED148" s="168"/>
      <c r="EE148" s="168"/>
      <c r="EF148" s="168"/>
      <c r="EG148" s="168"/>
      <c r="EH148" s="168"/>
      <c r="EI148" s="168"/>
      <c r="EJ148" s="168"/>
      <c r="EK148" s="168"/>
      <c r="EL148" s="168"/>
      <c r="EM148" s="168"/>
      <c r="EN148" s="168"/>
      <c r="EO148" s="168"/>
      <c r="EP148" s="168"/>
      <c r="EQ148" s="168"/>
      <c r="ER148" s="168"/>
      <c r="ES148" s="168"/>
      <c r="ET148" s="168"/>
      <c r="EU148" s="168"/>
      <c r="EV148" s="168"/>
      <c r="EW148" s="168"/>
      <c r="EX148" s="168"/>
      <c r="EY148" s="168"/>
      <c r="EZ148" s="168"/>
      <c r="FA148" s="168"/>
      <c r="FB148" s="168"/>
      <c r="FC148" s="168"/>
      <c r="FD148" s="168"/>
      <c r="FE148" s="168"/>
      <c r="FF148" s="168"/>
      <c r="FG148" s="168"/>
      <c r="FH148" s="168"/>
      <c r="FI148" s="168"/>
      <c r="FJ148" s="168"/>
      <c r="FK148" s="168"/>
      <c r="FL148" s="168"/>
      <c r="FM148" s="168"/>
      <c r="FN148" s="168"/>
      <c r="FO148" s="168"/>
      <c r="FP148" s="168"/>
      <c r="FQ148" s="168"/>
      <c r="FR148" s="168"/>
      <c r="FS148" s="168"/>
      <c r="FT148" s="168"/>
      <c r="FU148" s="168"/>
      <c r="FV148" s="168"/>
      <c r="FW148" s="168"/>
      <c r="FX148" s="168"/>
      <c r="FY148" s="168"/>
      <c r="FZ148" s="168"/>
      <c r="GA148" s="168"/>
      <c r="GB148" s="168"/>
      <c r="GC148" s="168"/>
      <c r="GD148" s="168"/>
      <c r="GE148" s="168"/>
      <c r="GF148" s="168"/>
      <c r="GG148" s="168"/>
      <c r="GH148" s="168"/>
      <c r="GI148" s="168"/>
      <c r="GJ148" s="168"/>
      <c r="GK148" s="168"/>
      <c r="GL148" s="168"/>
      <c r="GM148" s="168"/>
      <c r="GN148" s="168"/>
      <c r="GO148" s="168"/>
      <c r="GP148" s="168"/>
      <c r="GQ148" s="168"/>
      <c r="GR148" s="168"/>
      <c r="GS148" s="168"/>
      <c r="GT148" s="168"/>
      <c r="GU148" s="168"/>
      <c r="GV148" s="168"/>
      <c r="GW148" s="168"/>
      <c r="GX148" s="168"/>
      <c r="GY148" s="168"/>
    </row>
    <row r="149" spans="1:207" s="154" customFormat="1" ht="305.25" customHeight="1" x14ac:dyDescent="0.25">
      <c r="A149" s="168"/>
      <c r="B149" s="111" t="s">
        <v>365</v>
      </c>
      <c r="C149" s="70" t="s">
        <v>674</v>
      </c>
      <c r="D149" s="63" t="s">
        <v>675</v>
      </c>
      <c r="E149" s="70" t="s">
        <v>403</v>
      </c>
      <c r="F149" s="63" t="s">
        <v>369</v>
      </c>
      <c r="G149" s="119" t="s">
        <v>1494</v>
      </c>
      <c r="H149" s="111" t="s">
        <v>649</v>
      </c>
      <c r="I149" s="111" t="s">
        <v>17</v>
      </c>
      <c r="J149" s="111" t="s">
        <v>388</v>
      </c>
      <c r="K149" s="63" t="s">
        <v>1172</v>
      </c>
      <c r="L149" s="111" t="s">
        <v>1278</v>
      </c>
      <c r="M149" s="111" t="s">
        <v>365</v>
      </c>
      <c r="N149" s="111" t="s">
        <v>1495</v>
      </c>
      <c r="O149" s="112" t="s">
        <v>1496</v>
      </c>
      <c r="P149" s="64">
        <v>136</v>
      </c>
      <c r="Q149" s="111" t="s">
        <v>1497</v>
      </c>
      <c r="R149" s="111" t="s">
        <v>1498</v>
      </c>
      <c r="S149" s="111" t="s">
        <v>394</v>
      </c>
      <c r="T149" s="111" t="s">
        <v>1499</v>
      </c>
      <c r="U149" s="111" t="s">
        <v>1500</v>
      </c>
      <c r="V149" s="111" t="s">
        <v>1501</v>
      </c>
      <c r="W149" s="75">
        <v>44256</v>
      </c>
      <c r="X149" s="75">
        <v>44560</v>
      </c>
      <c r="Y149" s="172">
        <v>1</v>
      </c>
      <c r="Z149" s="76" t="s">
        <v>1502</v>
      </c>
      <c r="AA149" s="340">
        <v>1</v>
      </c>
      <c r="AB149" s="76" t="s">
        <v>1502</v>
      </c>
      <c r="AC149" s="172">
        <v>1</v>
      </c>
      <c r="AD149" s="76" t="s">
        <v>1502</v>
      </c>
      <c r="AE149" s="172">
        <v>1</v>
      </c>
      <c r="AF149" s="76" t="s">
        <v>1502</v>
      </c>
      <c r="AG149" s="77" t="s">
        <v>1470</v>
      </c>
      <c r="AH149" s="244">
        <v>1</v>
      </c>
      <c r="AI149" s="126">
        <f>+AH149/Y149</f>
        <v>1</v>
      </c>
      <c r="AJ149" s="248" t="s">
        <v>1503</v>
      </c>
      <c r="AK149" s="370">
        <v>1</v>
      </c>
      <c r="AL149" s="126">
        <f>+AK149/Tabla3[[#This Row],[II Trimestre ]]</f>
        <v>1</v>
      </c>
      <c r="AM149" s="317" t="s">
        <v>1504</v>
      </c>
      <c r="AN149" s="201"/>
      <c r="AO149" s="189"/>
      <c r="AP149" s="189"/>
      <c r="AQ149" s="201"/>
      <c r="AR149" s="189"/>
      <c r="AS149" s="189"/>
      <c r="AT149" s="190"/>
      <c r="AU149" s="261">
        <f>+(Tabla3[[#This Row],[I Trimestre ]]+Tabla3[[#This Row],[II Trimestre ]]+Tabla3[[#This Row],[III Trimestre ]]+Tabla3[[#This Row],[IV Trimestre ]])/4</f>
        <v>1</v>
      </c>
      <c r="AV149" s="262">
        <f>+(AH149+AK149+AN149+AQ149)/4</f>
        <v>0.5</v>
      </c>
      <c r="AW149" s="173">
        <f>+(AV149/AU149)</f>
        <v>0.5</v>
      </c>
      <c r="AX149" s="267"/>
      <c r="AY149" s="168"/>
      <c r="AZ149" s="168"/>
      <c r="BA149" s="168"/>
      <c r="BB149" s="168"/>
      <c r="BC149" s="168"/>
      <c r="BD149" s="168"/>
      <c r="BE149" s="168"/>
      <c r="BF149" s="168"/>
      <c r="BG149" s="168"/>
      <c r="BH149" s="168"/>
      <c r="BI149" s="168"/>
      <c r="BJ149" s="168"/>
      <c r="BK149" s="168"/>
      <c r="BL149" s="168"/>
      <c r="BM149" s="168"/>
      <c r="BN149" s="168"/>
      <c r="BO149" s="168"/>
      <c r="BP149" s="168"/>
      <c r="BQ149" s="168"/>
      <c r="BR149" s="168"/>
      <c r="BS149" s="168"/>
      <c r="BT149" s="168"/>
      <c r="BU149" s="168"/>
      <c r="BV149" s="168"/>
      <c r="BW149" s="168"/>
      <c r="BX149" s="168"/>
      <c r="BY149" s="168"/>
      <c r="BZ149" s="168"/>
      <c r="CA149" s="168"/>
      <c r="CB149" s="168"/>
      <c r="CC149" s="168"/>
      <c r="CD149" s="168"/>
      <c r="CE149" s="168"/>
      <c r="CF149" s="168"/>
      <c r="CG149" s="168"/>
      <c r="CH149" s="168"/>
      <c r="CI149" s="168"/>
      <c r="CJ149" s="168"/>
      <c r="CK149" s="168"/>
      <c r="CL149" s="168"/>
      <c r="CM149" s="168"/>
      <c r="CN149" s="168"/>
      <c r="CO149" s="168"/>
      <c r="CP149" s="168"/>
      <c r="CQ149" s="168"/>
      <c r="CR149" s="168"/>
      <c r="CS149" s="168"/>
      <c r="CT149" s="168"/>
      <c r="CU149" s="168"/>
      <c r="CV149" s="168"/>
      <c r="CW149" s="168"/>
      <c r="CX149" s="168"/>
      <c r="CY149" s="168"/>
      <c r="CZ149" s="168"/>
      <c r="DA149" s="168"/>
      <c r="DB149" s="168"/>
      <c r="DC149" s="168"/>
      <c r="DD149" s="168"/>
      <c r="DE149" s="168"/>
      <c r="DF149" s="168"/>
      <c r="DG149" s="168"/>
      <c r="DH149" s="168"/>
      <c r="DI149" s="168"/>
      <c r="DJ149" s="168"/>
      <c r="DK149" s="168"/>
      <c r="DL149" s="168"/>
      <c r="DM149" s="168"/>
      <c r="DN149" s="168"/>
      <c r="DO149" s="168"/>
      <c r="DP149" s="168"/>
      <c r="DQ149" s="168"/>
      <c r="DR149" s="168"/>
      <c r="DS149" s="168"/>
      <c r="DT149" s="168"/>
      <c r="DU149" s="168"/>
      <c r="DV149" s="168"/>
      <c r="DW149" s="168"/>
      <c r="DX149" s="168"/>
      <c r="DY149" s="168"/>
      <c r="DZ149" s="168"/>
      <c r="EA149" s="168"/>
      <c r="EB149" s="168"/>
      <c r="EC149" s="168"/>
      <c r="ED149" s="168"/>
      <c r="EE149" s="168"/>
      <c r="EF149" s="168"/>
      <c r="EG149" s="168"/>
      <c r="EH149" s="168"/>
      <c r="EI149" s="168"/>
      <c r="EJ149" s="168"/>
      <c r="EK149" s="168"/>
      <c r="EL149" s="168"/>
      <c r="EM149" s="168"/>
      <c r="EN149" s="168"/>
      <c r="EO149" s="168"/>
      <c r="EP149" s="168"/>
      <c r="EQ149" s="168"/>
      <c r="ER149" s="168"/>
      <c r="ES149" s="168"/>
      <c r="ET149" s="168"/>
      <c r="EU149" s="168"/>
      <c r="EV149" s="168"/>
      <c r="EW149" s="168"/>
      <c r="EX149" s="168"/>
      <c r="EY149" s="168"/>
      <c r="EZ149" s="168"/>
      <c r="FA149" s="168"/>
      <c r="FB149" s="168"/>
      <c r="FC149" s="168"/>
      <c r="FD149" s="168"/>
      <c r="FE149" s="168"/>
      <c r="FF149" s="168"/>
      <c r="FG149" s="168"/>
      <c r="FH149" s="168"/>
      <c r="FI149" s="168"/>
      <c r="FJ149" s="168"/>
      <c r="FK149" s="168"/>
      <c r="FL149" s="168"/>
      <c r="FM149" s="168"/>
      <c r="FN149" s="168"/>
      <c r="FO149" s="168"/>
      <c r="FP149" s="168"/>
      <c r="FQ149" s="168"/>
      <c r="FR149" s="168"/>
      <c r="FS149" s="168"/>
      <c r="FT149" s="168"/>
      <c r="FU149" s="168"/>
      <c r="FV149" s="168"/>
      <c r="FW149" s="168"/>
      <c r="FX149" s="168"/>
      <c r="FY149" s="168"/>
      <c r="FZ149" s="168"/>
      <c r="GA149" s="168"/>
      <c r="GB149" s="168"/>
      <c r="GC149" s="168"/>
      <c r="GD149" s="168"/>
      <c r="GE149" s="168"/>
      <c r="GF149" s="168"/>
      <c r="GG149" s="168"/>
      <c r="GH149" s="168"/>
      <c r="GI149" s="168"/>
      <c r="GJ149" s="168"/>
      <c r="GK149" s="168"/>
      <c r="GL149" s="168"/>
      <c r="GM149" s="168"/>
      <c r="GN149" s="168"/>
      <c r="GO149" s="168"/>
      <c r="GP149" s="168"/>
      <c r="GQ149" s="168"/>
      <c r="GR149" s="168"/>
      <c r="GS149" s="168"/>
      <c r="GT149" s="168"/>
      <c r="GU149" s="168"/>
      <c r="GV149" s="168"/>
      <c r="GW149" s="168"/>
      <c r="GX149" s="168"/>
      <c r="GY149" s="168"/>
    </row>
    <row r="150" spans="1:207" s="154" customFormat="1" ht="191.25" x14ac:dyDescent="0.25">
      <c r="A150" s="168"/>
      <c r="B150" s="111" t="s">
        <v>365</v>
      </c>
      <c r="C150" s="70" t="s">
        <v>366</v>
      </c>
      <c r="D150" s="63" t="s">
        <v>367</v>
      </c>
      <c r="E150" s="70" t="s">
        <v>840</v>
      </c>
      <c r="F150" s="63" t="s">
        <v>384</v>
      </c>
      <c r="G150" s="117" t="s">
        <v>365</v>
      </c>
      <c r="H150" s="111" t="s">
        <v>1505</v>
      </c>
      <c r="I150" s="111" t="s">
        <v>1506</v>
      </c>
      <c r="J150" s="111" t="s">
        <v>388</v>
      </c>
      <c r="K150" s="63" t="s">
        <v>1172</v>
      </c>
      <c r="L150" s="111" t="s">
        <v>1475</v>
      </c>
      <c r="M150" s="111" t="s">
        <v>365</v>
      </c>
      <c r="N150" s="111" t="s">
        <v>365</v>
      </c>
      <c r="O150" s="112" t="s">
        <v>1507</v>
      </c>
      <c r="P150" s="64">
        <v>137</v>
      </c>
      <c r="Q150" s="111" t="s">
        <v>1508</v>
      </c>
      <c r="R150" s="111" t="s">
        <v>1509</v>
      </c>
      <c r="S150" s="111" t="s">
        <v>376</v>
      </c>
      <c r="T150" s="111" t="s">
        <v>1510</v>
      </c>
      <c r="U150" s="111" t="s">
        <v>1511</v>
      </c>
      <c r="V150" s="111" t="s">
        <v>1501</v>
      </c>
      <c r="W150" s="75">
        <v>44197</v>
      </c>
      <c r="X150" s="75">
        <v>44560</v>
      </c>
      <c r="Y150" s="78">
        <v>1</v>
      </c>
      <c r="Z150" s="76" t="s">
        <v>1512</v>
      </c>
      <c r="AA150" s="339">
        <v>1</v>
      </c>
      <c r="AB150" s="76" t="s">
        <v>1512</v>
      </c>
      <c r="AC150" s="78">
        <v>1</v>
      </c>
      <c r="AD150" s="76" t="s">
        <v>1512</v>
      </c>
      <c r="AE150" s="78">
        <v>1</v>
      </c>
      <c r="AF150" s="76" t="s">
        <v>1512</v>
      </c>
      <c r="AG150" s="77" t="s">
        <v>1470</v>
      </c>
      <c r="AH150" s="248">
        <v>1</v>
      </c>
      <c r="AI150" s="126">
        <f t="shared" si="31"/>
        <v>1</v>
      </c>
      <c r="AJ150" s="248" t="s">
        <v>1513</v>
      </c>
      <c r="AK150" s="369">
        <v>1</v>
      </c>
      <c r="AL150" s="126">
        <f>+AK150/Tabla3[[#This Row],[II Trimestre ]]</f>
        <v>1</v>
      </c>
      <c r="AM150" s="189" t="s">
        <v>1514</v>
      </c>
      <c r="AN150" s="189"/>
      <c r="AO150" s="189"/>
      <c r="AP150" s="189"/>
      <c r="AQ150" s="189"/>
      <c r="AR150" s="189"/>
      <c r="AS150" s="189"/>
      <c r="AT150" s="190"/>
      <c r="AU150" s="259">
        <f>+Tabla3[[#This Row],[I Trimestre ]]+Tabla3[[#This Row],[II Trimestre ]]+Tabla3[[#This Row],[III Trimestre ]]+Tabla3[[#This Row],[IV Trimestre ]]</f>
        <v>4</v>
      </c>
      <c r="AV150" s="259">
        <f>+AH150+AK150+AN150+AQ150</f>
        <v>2</v>
      </c>
      <c r="AW150" s="173">
        <f>+(AV150/AU150)</f>
        <v>0.5</v>
      </c>
      <c r="AX150" s="267"/>
      <c r="AY150" s="168"/>
      <c r="AZ150" s="168"/>
      <c r="BA150" s="168"/>
      <c r="BB150" s="168"/>
      <c r="BC150" s="168"/>
      <c r="BD150" s="168"/>
      <c r="BE150" s="168"/>
      <c r="BF150" s="168"/>
      <c r="BG150" s="168"/>
      <c r="BH150" s="168"/>
      <c r="BI150" s="168"/>
      <c r="BJ150" s="168"/>
      <c r="BK150" s="168"/>
      <c r="BL150" s="168"/>
      <c r="BM150" s="168"/>
      <c r="BN150" s="168"/>
      <c r="BO150" s="168"/>
      <c r="BP150" s="168"/>
      <c r="BQ150" s="168"/>
      <c r="BR150" s="168"/>
      <c r="BS150" s="168"/>
      <c r="BT150" s="168"/>
      <c r="BU150" s="168"/>
      <c r="BV150" s="168"/>
      <c r="BW150" s="168"/>
      <c r="BX150" s="168"/>
      <c r="BY150" s="168"/>
      <c r="BZ150" s="168"/>
      <c r="CA150" s="168"/>
      <c r="CB150" s="168"/>
      <c r="CC150" s="168"/>
      <c r="CD150" s="168"/>
      <c r="CE150" s="168"/>
      <c r="CF150" s="168"/>
      <c r="CG150" s="168"/>
      <c r="CH150" s="168"/>
      <c r="CI150" s="168"/>
      <c r="CJ150" s="168"/>
      <c r="CK150" s="168"/>
      <c r="CL150" s="168"/>
      <c r="CM150" s="168"/>
      <c r="CN150" s="168"/>
      <c r="CO150" s="168"/>
      <c r="CP150" s="168"/>
      <c r="CQ150" s="168"/>
      <c r="CR150" s="168"/>
      <c r="CS150" s="168"/>
      <c r="CT150" s="168"/>
      <c r="CU150" s="168"/>
      <c r="CV150" s="168"/>
      <c r="CW150" s="168"/>
      <c r="CX150" s="168"/>
      <c r="CY150" s="168"/>
      <c r="CZ150" s="168"/>
      <c r="DA150" s="168"/>
      <c r="DB150" s="168"/>
      <c r="DC150" s="168"/>
      <c r="DD150" s="168"/>
      <c r="DE150" s="168"/>
      <c r="DF150" s="168"/>
      <c r="DG150" s="168"/>
      <c r="DH150" s="168"/>
      <c r="DI150" s="168"/>
      <c r="DJ150" s="168"/>
      <c r="DK150" s="168"/>
      <c r="DL150" s="168"/>
      <c r="DM150" s="168"/>
      <c r="DN150" s="168"/>
      <c r="DO150" s="168"/>
      <c r="DP150" s="168"/>
      <c r="DQ150" s="168"/>
      <c r="DR150" s="168"/>
      <c r="DS150" s="168"/>
      <c r="DT150" s="168"/>
      <c r="DU150" s="168"/>
      <c r="DV150" s="168"/>
      <c r="DW150" s="168"/>
      <c r="DX150" s="168"/>
      <c r="DY150" s="168"/>
      <c r="DZ150" s="168"/>
      <c r="EA150" s="168"/>
      <c r="EB150" s="168"/>
      <c r="EC150" s="168"/>
      <c r="ED150" s="168"/>
      <c r="EE150" s="168"/>
      <c r="EF150" s="168"/>
      <c r="EG150" s="168"/>
      <c r="EH150" s="168"/>
      <c r="EI150" s="168"/>
      <c r="EJ150" s="168"/>
      <c r="EK150" s="168"/>
      <c r="EL150" s="168"/>
      <c r="EM150" s="168"/>
      <c r="EN150" s="168"/>
      <c r="EO150" s="168"/>
      <c r="EP150" s="168"/>
      <c r="EQ150" s="168"/>
      <c r="ER150" s="168"/>
      <c r="ES150" s="168"/>
      <c r="ET150" s="168"/>
      <c r="EU150" s="168"/>
      <c r="EV150" s="168"/>
      <c r="EW150" s="168"/>
      <c r="EX150" s="168"/>
      <c r="EY150" s="168"/>
      <c r="EZ150" s="168"/>
      <c r="FA150" s="168"/>
      <c r="FB150" s="168"/>
      <c r="FC150" s="168"/>
      <c r="FD150" s="168"/>
      <c r="FE150" s="168"/>
      <c r="FF150" s="168"/>
      <c r="FG150" s="168"/>
      <c r="FH150" s="168"/>
      <c r="FI150" s="168"/>
      <c r="FJ150" s="168"/>
      <c r="FK150" s="168"/>
      <c r="FL150" s="168"/>
      <c r="FM150" s="168"/>
      <c r="FN150" s="168"/>
      <c r="FO150" s="168"/>
      <c r="FP150" s="168"/>
      <c r="FQ150" s="168"/>
      <c r="FR150" s="168"/>
      <c r="FS150" s="168"/>
      <c r="FT150" s="168"/>
      <c r="FU150" s="168"/>
      <c r="FV150" s="168"/>
      <c r="FW150" s="168"/>
      <c r="FX150" s="168"/>
      <c r="FY150" s="168"/>
      <c r="FZ150" s="168"/>
      <c r="GA150" s="168"/>
      <c r="GB150" s="168"/>
      <c r="GC150" s="168"/>
      <c r="GD150" s="168"/>
      <c r="GE150" s="168"/>
      <c r="GF150" s="168"/>
      <c r="GG150" s="168"/>
      <c r="GH150" s="168"/>
      <c r="GI150" s="168"/>
      <c r="GJ150" s="168"/>
      <c r="GK150" s="168"/>
      <c r="GL150" s="168"/>
      <c r="GM150" s="168"/>
      <c r="GN150" s="168"/>
      <c r="GO150" s="168"/>
      <c r="GP150" s="168"/>
      <c r="GQ150" s="168"/>
      <c r="GR150" s="168"/>
      <c r="GS150" s="168"/>
      <c r="GT150" s="168"/>
      <c r="GU150" s="168"/>
      <c r="GV150" s="168"/>
      <c r="GW150" s="168"/>
      <c r="GX150" s="168"/>
      <c r="GY150" s="168"/>
    </row>
    <row r="151" spans="1:207" s="154" customFormat="1" ht="153" x14ac:dyDescent="0.25">
      <c r="A151" s="168"/>
      <c r="B151" s="111" t="s">
        <v>365</v>
      </c>
      <c r="C151" s="70" t="s">
        <v>366</v>
      </c>
      <c r="D151" s="63" t="s">
        <v>367</v>
      </c>
      <c r="E151" s="70" t="s">
        <v>368</v>
      </c>
      <c r="F151" s="63" t="s">
        <v>369</v>
      </c>
      <c r="G151" s="117" t="s">
        <v>365</v>
      </c>
      <c r="H151" s="111" t="s">
        <v>441</v>
      </c>
      <c r="I151" s="111" t="s">
        <v>1084</v>
      </c>
      <c r="J151" s="111" t="s">
        <v>388</v>
      </c>
      <c r="K151" s="111" t="s">
        <v>365</v>
      </c>
      <c r="L151" s="111" t="s">
        <v>365</v>
      </c>
      <c r="M151" s="111" t="s">
        <v>365</v>
      </c>
      <c r="N151" s="111" t="s">
        <v>365</v>
      </c>
      <c r="O151" s="112" t="s">
        <v>1515</v>
      </c>
      <c r="P151" s="64">
        <v>138</v>
      </c>
      <c r="Q151" s="111" t="s">
        <v>1516</v>
      </c>
      <c r="R151" s="111" t="s">
        <v>1517</v>
      </c>
      <c r="S151" s="111" t="s">
        <v>658</v>
      </c>
      <c r="T151" s="111" t="s">
        <v>1518</v>
      </c>
      <c r="U151" s="111" t="s">
        <v>1519</v>
      </c>
      <c r="V151" s="111" t="s">
        <v>1520</v>
      </c>
      <c r="W151" s="75">
        <v>44378</v>
      </c>
      <c r="X151" s="75">
        <v>44560</v>
      </c>
      <c r="Y151" s="76">
        <v>0</v>
      </c>
      <c r="Z151" s="76" t="s">
        <v>365</v>
      </c>
      <c r="AA151" s="76">
        <v>0</v>
      </c>
      <c r="AB151" s="76" t="s">
        <v>365</v>
      </c>
      <c r="AC151" s="76">
        <v>0.5</v>
      </c>
      <c r="AD151" s="76" t="s">
        <v>1521</v>
      </c>
      <c r="AE151" s="76">
        <v>1</v>
      </c>
      <c r="AF151" s="76" t="s">
        <v>1521</v>
      </c>
      <c r="AG151" s="77" t="s">
        <v>1470</v>
      </c>
      <c r="AH151" s="244"/>
      <c r="AI151" s="248"/>
      <c r="AJ151" s="248"/>
      <c r="AK151" s="201">
        <v>0</v>
      </c>
      <c r="AL151" s="126">
        <v>0</v>
      </c>
      <c r="AM151" s="321" t="s">
        <v>1522</v>
      </c>
      <c r="AN151" s="201"/>
      <c r="AO151" s="189"/>
      <c r="AP151" s="189"/>
      <c r="AQ151" s="201"/>
      <c r="AR151" s="189"/>
      <c r="AS151" s="189"/>
      <c r="AT151" s="190"/>
      <c r="AU151" s="261">
        <f>+Tabla3[[#This Row],[IV Trimestre ]]</f>
        <v>1</v>
      </c>
      <c r="AV151" s="262">
        <f>+(AH151+AK151+AN151+AQ151)</f>
        <v>0</v>
      </c>
      <c r="AW151" s="173">
        <f t="shared" ref="AW151:AW152" si="35">+(AV151/AU151)</f>
        <v>0</v>
      </c>
      <c r="AX151" s="267"/>
      <c r="AY151" s="168"/>
      <c r="AZ151" s="168"/>
      <c r="BA151" s="168"/>
      <c r="BB151" s="168"/>
      <c r="BC151" s="168"/>
      <c r="BD151" s="168"/>
      <c r="BE151" s="168"/>
      <c r="BF151" s="168"/>
      <c r="BG151" s="168"/>
      <c r="BH151" s="168"/>
      <c r="BI151" s="168"/>
      <c r="BJ151" s="168"/>
      <c r="BK151" s="168"/>
      <c r="BL151" s="168"/>
      <c r="BM151" s="168"/>
      <c r="BN151" s="168"/>
      <c r="BO151" s="168"/>
      <c r="BP151" s="168"/>
      <c r="BQ151" s="168"/>
      <c r="BR151" s="168"/>
      <c r="BS151" s="168"/>
      <c r="BT151" s="168"/>
      <c r="BU151" s="168"/>
      <c r="BV151" s="168"/>
      <c r="BW151" s="168"/>
      <c r="BX151" s="168"/>
      <c r="BY151" s="168"/>
      <c r="BZ151" s="168"/>
      <c r="CA151" s="168"/>
      <c r="CB151" s="168"/>
      <c r="CC151" s="168"/>
      <c r="CD151" s="168"/>
      <c r="CE151" s="168"/>
      <c r="CF151" s="168"/>
      <c r="CG151" s="168"/>
      <c r="CH151" s="168"/>
      <c r="CI151" s="168"/>
      <c r="CJ151" s="168"/>
      <c r="CK151" s="168"/>
      <c r="CL151" s="168"/>
      <c r="CM151" s="168"/>
      <c r="CN151" s="168"/>
      <c r="CO151" s="168"/>
      <c r="CP151" s="168"/>
      <c r="CQ151" s="168"/>
      <c r="CR151" s="168"/>
      <c r="CS151" s="168"/>
      <c r="CT151" s="168"/>
      <c r="CU151" s="168"/>
      <c r="CV151" s="168"/>
      <c r="CW151" s="168"/>
      <c r="CX151" s="168"/>
      <c r="CY151" s="168"/>
      <c r="CZ151" s="168"/>
      <c r="DA151" s="168"/>
      <c r="DB151" s="168"/>
      <c r="DC151" s="168"/>
      <c r="DD151" s="168"/>
      <c r="DE151" s="168"/>
      <c r="DF151" s="168"/>
      <c r="DG151" s="168"/>
      <c r="DH151" s="168"/>
      <c r="DI151" s="168"/>
      <c r="DJ151" s="168"/>
      <c r="DK151" s="168"/>
      <c r="DL151" s="168"/>
      <c r="DM151" s="168"/>
      <c r="DN151" s="168"/>
      <c r="DO151" s="168"/>
      <c r="DP151" s="168"/>
      <c r="DQ151" s="168"/>
      <c r="DR151" s="168"/>
      <c r="DS151" s="168"/>
      <c r="DT151" s="168"/>
      <c r="DU151" s="168"/>
      <c r="DV151" s="168"/>
      <c r="DW151" s="168"/>
      <c r="DX151" s="168"/>
      <c r="DY151" s="168"/>
      <c r="DZ151" s="168"/>
      <c r="EA151" s="168"/>
      <c r="EB151" s="168"/>
      <c r="EC151" s="168"/>
      <c r="ED151" s="168"/>
      <c r="EE151" s="168"/>
      <c r="EF151" s="168"/>
      <c r="EG151" s="168"/>
      <c r="EH151" s="168"/>
      <c r="EI151" s="168"/>
      <c r="EJ151" s="168"/>
      <c r="EK151" s="168"/>
      <c r="EL151" s="168"/>
      <c r="EM151" s="168"/>
      <c r="EN151" s="168"/>
      <c r="EO151" s="168"/>
      <c r="EP151" s="168"/>
      <c r="EQ151" s="168"/>
      <c r="ER151" s="168"/>
      <c r="ES151" s="168"/>
      <c r="ET151" s="168"/>
      <c r="EU151" s="168"/>
      <c r="EV151" s="168"/>
      <c r="EW151" s="168"/>
      <c r="EX151" s="168"/>
      <c r="EY151" s="168"/>
      <c r="EZ151" s="168"/>
      <c r="FA151" s="168"/>
      <c r="FB151" s="168"/>
      <c r="FC151" s="168"/>
      <c r="FD151" s="168"/>
      <c r="FE151" s="168"/>
      <c r="FF151" s="168"/>
      <c r="FG151" s="168"/>
      <c r="FH151" s="168"/>
      <c r="FI151" s="168"/>
      <c r="FJ151" s="168"/>
      <c r="FK151" s="168"/>
      <c r="FL151" s="168"/>
      <c r="FM151" s="168"/>
      <c r="FN151" s="168"/>
      <c r="FO151" s="168"/>
      <c r="FP151" s="168"/>
      <c r="FQ151" s="168"/>
      <c r="FR151" s="168"/>
      <c r="FS151" s="168"/>
      <c r="FT151" s="168"/>
      <c r="FU151" s="168"/>
      <c r="FV151" s="168"/>
      <c r="FW151" s="168"/>
      <c r="FX151" s="168"/>
      <c r="FY151" s="168"/>
      <c r="FZ151" s="168"/>
      <c r="GA151" s="168"/>
      <c r="GB151" s="168"/>
      <c r="GC151" s="168"/>
      <c r="GD151" s="168"/>
      <c r="GE151" s="168"/>
      <c r="GF151" s="168"/>
      <c r="GG151" s="168"/>
      <c r="GH151" s="168"/>
      <c r="GI151" s="168"/>
      <c r="GJ151" s="168"/>
      <c r="GK151" s="168"/>
      <c r="GL151" s="168"/>
      <c r="GM151" s="168"/>
      <c r="GN151" s="168"/>
      <c r="GO151" s="168"/>
      <c r="GP151" s="168"/>
      <c r="GQ151" s="168"/>
      <c r="GR151" s="168"/>
      <c r="GS151" s="168"/>
      <c r="GT151" s="168"/>
      <c r="GU151" s="168"/>
      <c r="GV151" s="168"/>
      <c r="GW151" s="168"/>
      <c r="GX151" s="168"/>
      <c r="GY151" s="168"/>
    </row>
    <row r="152" spans="1:207" s="154" customFormat="1" ht="140.25" x14ac:dyDescent="0.25">
      <c r="A152" s="168"/>
      <c r="B152" s="111" t="s">
        <v>365</v>
      </c>
      <c r="C152" s="70" t="s">
        <v>366</v>
      </c>
      <c r="D152" s="63" t="s">
        <v>367</v>
      </c>
      <c r="E152" s="70" t="s">
        <v>368</v>
      </c>
      <c r="F152" s="63" t="s">
        <v>369</v>
      </c>
      <c r="G152" s="117" t="s">
        <v>365</v>
      </c>
      <c r="H152" s="111" t="s">
        <v>441</v>
      </c>
      <c r="I152" s="111" t="s">
        <v>1084</v>
      </c>
      <c r="J152" s="111" t="s">
        <v>388</v>
      </c>
      <c r="K152" s="111" t="s">
        <v>365</v>
      </c>
      <c r="L152" s="111" t="s">
        <v>365</v>
      </c>
      <c r="M152" s="111" t="s">
        <v>365</v>
      </c>
      <c r="N152" s="111" t="s">
        <v>365</v>
      </c>
      <c r="O152" s="112" t="s">
        <v>1523</v>
      </c>
      <c r="P152" s="64">
        <v>139</v>
      </c>
      <c r="Q152" s="111" t="s">
        <v>1524</v>
      </c>
      <c r="R152" s="111" t="s">
        <v>1525</v>
      </c>
      <c r="S152" s="111" t="s">
        <v>658</v>
      </c>
      <c r="T152" s="111" t="s">
        <v>1526</v>
      </c>
      <c r="U152" s="111" t="s">
        <v>1527</v>
      </c>
      <c r="V152" s="111" t="s">
        <v>1528</v>
      </c>
      <c r="W152" s="75">
        <v>44378</v>
      </c>
      <c r="X152" s="75">
        <v>44560</v>
      </c>
      <c r="Y152" s="76">
        <v>0</v>
      </c>
      <c r="Z152" s="76" t="s">
        <v>365</v>
      </c>
      <c r="AA152" s="76">
        <v>0</v>
      </c>
      <c r="AB152" s="76" t="s">
        <v>365</v>
      </c>
      <c r="AC152" s="76">
        <v>0.8</v>
      </c>
      <c r="AD152" s="76" t="s">
        <v>1529</v>
      </c>
      <c r="AE152" s="76">
        <v>1</v>
      </c>
      <c r="AF152" s="76" t="s">
        <v>1529</v>
      </c>
      <c r="AG152" s="77" t="s">
        <v>1470</v>
      </c>
      <c r="AH152" s="244"/>
      <c r="AI152" s="248"/>
      <c r="AJ152" s="248"/>
      <c r="AK152" s="201">
        <v>0</v>
      </c>
      <c r="AL152" s="126">
        <v>0</v>
      </c>
      <c r="AM152" s="321" t="s">
        <v>1522</v>
      </c>
      <c r="AN152" s="201"/>
      <c r="AO152" s="189"/>
      <c r="AP152" s="189"/>
      <c r="AQ152" s="201"/>
      <c r="AR152" s="189"/>
      <c r="AS152" s="189"/>
      <c r="AT152" s="190"/>
      <c r="AU152" s="261">
        <f>+Tabla3[[#This Row],[IV Trimestre ]]</f>
        <v>1</v>
      </c>
      <c r="AV152" s="262">
        <f>+(AH152+AK152+AN152+AQ152)</f>
        <v>0</v>
      </c>
      <c r="AW152" s="173">
        <f t="shared" si="35"/>
        <v>0</v>
      </c>
      <c r="AX152" s="267"/>
      <c r="AY152" s="168"/>
      <c r="AZ152" s="168"/>
      <c r="BA152" s="168"/>
      <c r="BB152" s="168"/>
      <c r="BC152" s="168"/>
      <c r="BD152" s="168"/>
      <c r="BE152" s="168"/>
      <c r="BF152" s="168"/>
      <c r="BG152" s="168"/>
      <c r="BH152" s="168"/>
      <c r="BI152" s="168"/>
      <c r="BJ152" s="168"/>
      <c r="BK152" s="168"/>
      <c r="BL152" s="168"/>
      <c r="BM152" s="168"/>
      <c r="BN152" s="168"/>
      <c r="BO152" s="168"/>
      <c r="BP152" s="168"/>
      <c r="BQ152" s="168"/>
      <c r="BR152" s="168"/>
      <c r="BS152" s="168"/>
      <c r="BT152" s="168"/>
      <c r="BU152" s="168"/>
      <c r="BV152" s="168"/>
      <c r="BW152" s="168"/>
      <c r="BX152" s="168"/>
      <c r="BY152" s="168"/>
      <c r="BZ152" s="168"/>
      <c r="CA152" s="168"/>
      <c r="CB152" s="168"/>
      <c r="CC152" s="168"/>
      <c r="CD152" s="168"/>
      <c r="CE152" s="168"/>
      <c r="CF152" s="168"/>
      <c r="CG152" s="168"/>
      <c r="CH152" s="168"/>
      <c r="CI152" s="168"/>
      <c r="CJ152" s="168"/>
      <c r="CK152" s="168"/>
      <c r="CL152" s="168"/>
      <c r="CM152" s="168"/>
      <c r="CN152" s="168"/>
      <c r="CO152" s="168"/>
      <c r="CP152" s="168"/>
      <c r="CQ152" s="168"/>
      <c r="CR152" s="168"/>
      <c r="CS152" s="168"/>
      <c r="CT152" s="168"/>
      <c r="CU152" s="168"/>
      <c r="CV152" s="168"/>
      <c r="CW152" s="168"/>
      <c r="CX152" s="168"/>
      <c r="CY152" s="168"/>
      <c r="CZ152" s="168"/>
      <c r="DA152" s="168"/>
      <c r="DB152" s="168"/>
      <c r="DC152" s="168"/>
      <c r="DD152" s="168"/>
      <c r="DE152" s="168"/>
      <c r="DF152" s="168"/>
      <c r="DG152" s="168"/>
      <c r="DH152" s="168"/>
      <c r="DI152" s="168"/>
      <c r="DJ152" s="168"/>
      <c r="DK152" s="168"/>
      <c r="DL152" s="168"/>
      <c r="DM152" s="168"/>
      <c r="DN152" s="168"/>
      <c r="DO152" s="168"/>
      <c r="DP152" s="168"/>
      <c r="DQ152" s="168"/>
      <c r="DR152" s="168"/>
      <c r="DS152" s="168"/>
      <c r="DT152" s="168"/>
      <c r="DU152" s="168"/>
      <c r="DV152" s="168"/>
      <c r="DW152" s="168"/>
      <c r="DX152" s="168"/>
      <c r="DY152" s="168"/>
      <c r="DZ152" s="168"/>
      <c r="EA152" s="168"/>
      <c r="EB152" s="168"/>
      <c r="EC152" s="168"/>
      <c r="ED152" s="168"/>
      <c r="EE152" s="168"/>
      <c r="EF152" s="168"/>
      <c r="EG152" s="168"/>
      <c r="EH152" s="168"/>
      <c r="EI152" s="168"/>
      <c r="EJ152" s="168"/>
      <c r="EK152" s="168"/>
      <c r="EL152" s="168"/>
      <c r="EM152" s="168"/>
      <c r="EN152" s="168"/>
      <c r="EO152" s="168"/>
      <c r="EP152" s="168"/>
      <c r="EQ152" s="168"/>
      <c r="ER152" s="168"/>
      <c r="ES152" s="168"/>
      <c r="ET152" s="168"/>
      <c r="EU152" s="168"/>
      <c r="EV152" s="168"/>
      <c r="EW152" s="168"/>
      <c r="EX152" s="168"/>
      <c r="EY152" s="168"/>
      <c r="EZ152" s="168"/>
      <c r="FA152" s="168"/>
      <c r="FB152" s="168"/>
      <c r="FC152" s="168"/>
      <c r="FD152" s="168"/>
      <c r="FE152" s="168"/>
      <c r="FF152" s="168"/>
      <c r="FG152" s="168"/>
      <c r="FH152" s="168"/>
      <c r="FI152" s="168"/>
      <c r="FJ152" s="168"/>
      <c r="FK152" s="168"/>
      <c r="FL152" s="168"/>
      <c r="FM152" s="168"/>
      <c r="FN152" s="168"/>
      <c r="FO152" s="168"/>
      <c r="FP152" s="168"/>
      <c r="FQ152" s="168"/>
      <c r="FR152" s="168"/>
      <c r="FS152" s="168"/>
      <c r="FT152" s="168"/>
      <c r="FU152" s="168"/>
      <c r="FV152" s="168"/>
      <c r="FW152" s="168"/>
      <c r="FX152" s="168"/>
      <c r="FY152" s="168"/>
      <c r="FZ152" s="168"/>
      <c r="GA152" s="168"/>
      <c r="GB152" s="168"/>
      <c r="GC152" s="168"/>
      <c r="GD152" s="168"/>
      <c r="GE152" s="168"/>
      <c r="GF152" s="168"/>
      <c r="GG152" s="168"/>
      <c r="GH152" s="168"/>
      <c r="GI152" s="168"/>
      <c r="GJ152" s="168"/>
      <c r="GK152" s="168"/>
      <c r="GL152" s="168"/>
      <c r="GM152" s="168"/>
      <c r="GN152" s="168"/>
      <c r="GO152" s="168"/>
      <c r="GP152" s="168"/>
      <c r="GQ152" s="168"/>
      <c r="GR152" s="168"/>
      <c r="GS152" s="168"/>
      <c r="GT152" s="168"/>
      <c r="GU152" s="168"/>
      <c r="GV152" s="168"/>
      <c r="GW152" s="168"/>
      <c r="GX152" s="168"/>
      <c r="GY152" s="168"/>
    </row>
    <row r="153" spans="1:207" s="154" customFormat="1" ht="127.5" x14ac:dyDescent="0.25">
      <c r="A153" s="168"/>
      <c r="B153" s="111" t="s">
        <v>365</v>
      </c>
      <c r="C153" s="70" t="s">
        <v>366</v>
      </c>
      <c r="D153" s="63" t="s">
        <v>367</v>
      </c>
      <c r="E153" s="70" t="s">
        <v>840</v>
      </c>
      <c r="F153" s="63" t="s">
        <v>369</v>
      </c>
      <c r="G153" s="117" t="s">
        <v>365</v>
      </c>
      <c r="H153" s="111" t="s">
        <v>441</v>
      </c>
      <c r="I153" s="111" t="s">
        <v>1530</v>
      </c>
      <c r="J153" s="111" t="s">
        <v>388</v>
      </c>
      <c r="K153" s="111" t="s">
        <v>365</v>
      </c>
      <c r="L153" s="111" t="s">
        <v>365</v>
      </c>
      <c r="M153" s="111" t="s">
        <v>365</v>
      </c>
      <c r="N153" s="111" t="s">
        <v>365</v>
      </c>
      <c r="O153" s="112" t="s">
        <v>1531</v>
      </c>
      <c r="P153" s="64">
        <v>140</v>
      </c>
      <c r="Q153" s="111" t="s">
        <v>1532</v>
      </c>
      <c r="R153" s="111" t="s">
        <v>1533</v>
      </c>
      <c r="S153" s="111" t="s">
        <v>376</v>
      </c>
      <c r="T153" s="111" t="s">
        <v>1534</v>
      </c>
      <c r="U153" s="111" t="s">
        <v>1535</v>
      </c>
      <c r="V153" s="111" t="s">
        <v>1536</v>
      </c>
      <c r="W153" s="75">
        <v>44197</v>
      </c>
      <c r="X153" s="75">
        <v>44561</v>
      </c>
      <c r="Y153" s="78">
        <v>3</v>
      </c>
      <c r="Z153" s="76" t="s">
        <v>1537</v>
      </c>
      <c r="AA153" s="339">
        <v>3</v>
      </c>
      <c r="AB153" s="76" t="s">
        <v>1537</v>
      </c>
      <c r="AC153" s="78">
        <v>3</v>
      </c>
      <c r="AD153" s="76" t="s">
        <v>1537</v>
      </c>
      <c r="AE153" s="78">
        <v>3</v>
      </c>
      <c r="AF153" s="76" t="s">
        <v>1537</v>
      </c>
      <c r="AG153" s="77" t="s">
        <v>1470</v>
      </c>
      <c r="AH153" s="248">
        <v>3</v>
      </c>
      <c r="AI153" s="126">
        <f>+AH153/Y153</f>
        <v>1</v>
      </c>
      <c r="AJ153" s="248" t="s">
        <v>1538</v>
      </c>
      <c r="AK153" s="369">
        <v>3</v>
      </c>
      <c r="AL153" s="126">
        <f>+AK153/Tabla3[[#This Row],[II Trimestre ]]</f>
        <v>1</v>
      </c>
      <c r="AM153" s="189" t="s">
        <v>1539</v>
      </c>
      <c r="AN153" s="189"/>
      <c r="AO153" s="189"/>
      <c r="AP153" s="189"/>
      <c r="AQ153" s="189"/>
      <c r="AR153" s="189"/>
      <c r="AS153" s="189"/>
      <c r="AT153" s="190"/>
      <c r="AU153" s="259">
        <f>+Tabla3[[#This Row],[I Trimestre ]]+Tabla3[[#This Row],[II Trimestre ]]+Tabla3[[#This Row],[III Trimestre ]]+Tabla3[[#This Row],[IV Trimestre ]]</f>
        <v>12</v>
      </c>
      <c r="AV153" s="259">
        <f>+AH153+AK153+AN153+AQ153</f>
        <v>6</v>
      </c>
      <c r="AW153" s="173">
        <f>+(AV153/AU153)</f>
        <v>0.5</v>
      </c>
      <c r="AX153" s="267"/>
      <c r="AY153" s="168"/>
      <c r="AZ153" s="168"/>
      <c r="BA153" s="168"/>
      <c r="BB153" s="168"/>
      <c r="BC153" s="168"/>
      <c r="BD153" s="168"/>
      <c r="BE153" s="168"/>
      <c r="BF153" s="168"/>
      <c r="BG153" s="168"/>
      <c r="BH153" s="168"/>
      <c r="BI153" s="168"/>
      <c r="BJ153" s="168"/>
      <c r="BK153" s="168"/>
      <c r="BL153" s="168"/>
      <c r="BM153" s="168"/>
      <c r="BN153" s="168"/>
      <c r="BO153" s="168"/>
      <c r="BP153" s="168"/>
      <c r="BQ153" s="168"/>
      <c r="BR153" s="168"/>
      <c r="BS153" s="168"/>
      <c r="BT153" s="168"/>
      <c r="BU153" s="168"/>
      <c r="BV153" s="168"/>
      <c r="BW153" s="168"/>
      <c r="BX153" s="168"/>
      <c r="BY153" s="168"/>
      <c r="BZ153" s="168"/>
      <c r="CA153" s="168"/>
      <c r="CB153" s="168"/>
      <c r="CC153" s="168"/>
      <c r="CD153" s="168"/>
      <c r="CE153" s="168"/>
      <c r="CF153" s="168"/>
      <c r="CG153" s="168"/>
      <c r="CH153" s="168"/>
      <c r="CI153" s="168"/>
      <c r="CJ153" s="168"/>
      <c r="CK153" s="168"/>
      <c r="CL153" s="168"/>
      <c r="CM153" s="168"/>
      <c r="CN153" s="168"/>
      <c r="CO153" s="168"/>
      <c r="CP153" s="168"/>
      <c r="CQ153" s="168"/>
      <c r="CR153" s="168"/>
      <c r="CS153" s="168"/>
      <c r="CT153" s="168"/>
      <c r="CU153" s="168"/>
      <c r="CV153" s="168"/>
      <c r="CW153" s="168"/>
      <c r="CX153" s="168"/>
      <c r="CY153" s="168"/>
      <c r="CZ153" s="168"/>
      <c r="DA153" s="168"/>
      <c r="DB153" s="168"/>
      <c r="DC153" s="168"/>
      <c r="DD153" s="168"/>
      <c r="DE153" s="168"/>
      <c r="DF153" s="168"/>
      <c r="DG153" s="168"/>
      <c r="DH153" s="168"/>
      <c r="DI153" s="168"/>
      <c r="DJ153" s="168"/>
      <c r="DK153" s="168"/>
      <c r="DL153" s="168"/>
      <c r="DM153" s="168"/>
      <c r="DN153" s="168"/>
      <c r="DO153" s="168"/>
      <c r="DP153" s="168"/>
      <c r="DQ153" s="168"/>
      <c r="DR153" s="168"/>
      <c r="DS153" s="168"/>
      <c r="DT153" s="168"/>
      <c r="DU153" s="168"/>
      <c r="DV153" s="168"/>
      <c r="DW153" s="168"/>
      <c r="DX153" s="168"/>
      <c r="DY153" s="168"/>
      <c r="DZ153" s="168"/>
      <c r="EA153" s="168"/>
      <c r="EB153" s="168"/>
      <c r="EC153" s="168"/>
      <c r="ED153" s="168"/>
      <c r="EE153" s="168"/>
      <c r="EF153" s="168"/>
      <c r="EG153" s="168"/>
      <c r="EH153" s="168"/>
      <c r="EI153" s="168"/>
      <c r="EJ153" s="168"/>
      <c r="EK153" s="168"/>
      <c r="EL153" s="168"/>
      <c r="EM153" s="168"/>
      <c r="EN153" s="168"/>
      <c r="EO153" s="168"/>
      <c r="EP153" s="168"/>
      <c r="EQ153" s="168"/>
      <c r="ER153" s="168"/>
      <c r="ES153" s="168"/>
      <c r="ET153" s="168"/>
      <c r="EU153" s="168"/>
      <c r="EV153" s="168"/>
      <c r="EW153" s="168"/>
      <c r="EX153" s="168"/>
      <c r="EY153" s="168"/>
      <c r="EZ153" s="168"/>
      <c r="FA153" s="168"/>
      <c r="FB153" s="168"/>
      <c r="FC153" s="168"/>
      <c r="FD153" s="168"/>
      <c r="FE153" s="168"/>
      <c r="FF153" s="168"/>
      <c r="FG153" s="168"/>
      <c r="FH153" s="168"/>
      <c r="FI153" s="168"/>
      <c r="FJ153" s="168"/>
      <c r="FK153" s="168"/>
      <c r="FL153" s="168"/>
      <c r="FM153" s="168"/>
      <c r="FN153" s="168"/>
      <c r="FO153" s="168"/>
      <c r="FP153" s="168"/>
      <c r="FQ153" s="168"/>
      <c r="FR153" s="168"/>
      <c r="FS153" s="168"/>
      <c r="FT153" s="168"/>
      <c r="FU153" s="168"/>
      <c r="FV153" s="168"/>
      <c r="FW153" s="168"/>
      <c r="FX153" s="168"/>
      <c r="FY153" s="168"/>
      <c r="FZ153" s="168"/>
      <c r="GA153" s="168"/>
      <c r="GB153" s="168"/>
      <c r="GC153" s="168"/>
      <c r="GD153" s="168"/>
      <c r="GE153" s="168"/>
      <c r="GF153" s="168"/>
      <c r="GG153" s="168"/>
      <c r="GH153" s="168"/>
      <c r="GI153" s="168"/>
      <c r="GJ153" s="168"/>
      <c r="GK153" s="168"/>
      <c r="GL153" s="168"/>
      <c r="GM153" s="168"/>
      <c r="GN153" s="168"/>
      <c r="GO153" s="168"/>
      <c r="GP153" s="168"/>
      <c r="GQ153" s="168"/>
      <c r="GR153" s="168"/>
      <c r="GS153" s="168"/>
      <c r="GT153" s="168"/>
      <c r="GU153" s="168"/>
      <c r="GV153" s="168"/>
      <c r="GW153" s="168"/>
      <c r="GX153" s="168"/>
      <c r="GY153" s="168"/>
    </row>
    <row r="154" spans="1:207" s="154" customFormat="1" ht="114.75" x14ac:dyDescent="0.25">
      <c r="A154" s="168"/>
      <c r="B154" s="111" t="s">
        <v>365</v>
      </c>
      <c r="C154" s="70" t="s">
        <v>366</v>
      </c>
      <c r="D154" s="63" t="s">
        <v>367</v>
      </c>
      <c r="E154" s="70" t="s">
        <v>840</v>
      </c>
      <c r="F154" s="63" t="s">
        <v>841</v>
      </c>
      <c r="G154" s="117" t="s">
        <v>1540</v>
      </c>
      <c r="H154" s="111" t="s">
        <v>1541</v>
      </c>
      <c r="I154" s="111" t="s">
        <v>1542</v>
      </c>
      <c r="J154" s="111" t="s">
        <v>388</v>
      </c>
      <c r="K154" s="63" t="s">
        <v>1172</v>
      </c>
      <c r="L154" s="111" t="s">
        <v>1267</v>
      </c>
      <c r="M154" s="111" t="s">
        <v>365</v>
      </c>
      <c r="N154" s="111" t="s">
        <v>365</v>
      </c>
      <c r="O154" s="112" t="s">
        <v>1543</v>
      </c>
      <c r="P154" s="64">
        <v>141</v>
      </c>
      <c r="Q154" s="111" t="s">
        <v>1544</v>
      </c>
      <c r="R154" s="111" t="s">
        <v>1545</v>
      </c>
      <c r="S154" s="111" t="s">
        <v>833</v>
      </c>
      <c r="T154" s="111" t="s">
        <v>1546</v>
      </c>
      <c r="U154" s="111" t="s">
        <v>1547</v>
      </c>
      <c r="V154" s="111" t="s">
        <v>1548</v>
      </c>
      <c r="W154" s="75">
        <v>44197</v>
      </c>
      <c r="X154" s="75">
        <v>44561</v>
      </c>
      <c r="Y154" s="76">
        <v>0</v>
      </c>
      <c r="Z154" s="76" t="s">
        <v>365</v>
      </c>
      <c r="AA154" s="337">
        <v>1</v>
      </c>
      <c r="AB154" s="76" t="s">
        <v>1549</v>
      </c>
      <c r="AC154" s="76">
        <v>1</v>
      </c>
      <c r="AD154" s="76" t="s">
        <v>1549</v>
      </c>
      <c r="AE154" s="76">
        <v>1</v>
      </c>
      <c r="AF154" s="76" t="s">
        <v>1549</v>
      </c>
      <c r="AG154" s="77" t="s">
        <v>1470</v>
      </c>
      <c r="AH154" s="244"/>
      <c r="AI154" s="248"/>
      <c r="AJ154" s="248"/>
      <c r="AK154" s="370">
        <v>1</v>
      </c>
      <c r="AL154" s="126">
        <f>+AK154/Tabla3[[#This Row],[II Trimestre ]]</f>
        <v>1</v>
      </c>
      <c r="AM154" s="189" t="s">
        <v>1550</v>
      </c>
      <c r="AN154" s="201"/>
      <c r="AO154" s="189"/>
      <c r="AP154" s="189"/>
      <c r="AQ154" s="201"/>
      <c r="AR154" s="189"/>
      <c r="AS154" s="189"/>
      <c r="AT154" s="190"/>
      <c r="AU154" s="261">
        <f>+(Tabla3[[#This Row],[I Trimestre ]]+Tabla3[[#This Row],[II Trimestre ]]+Tabla3[[#This Row],[III Trimestre ]]+Tabla3[[#This Row],[IV Trimestre ]])/3</f>
        <v>1</v>
      </c>
      <c r="AV154" s="262">
        <f>+(AH154+AK154+AN154+AQ154)/4</f>
        <v>0.25</v>
      </c>
      <c r="AW154" s="173">
        <f>+(AV154/AU154)</f>
        <v>0.25</v>
      </c>
      <c r="AX154" s="267"/>
      <c r="AY154" s="168"/>
      <c r="AZ154" s="168"/>
      <c r="BA154" s="168"/>
      <c r="BB154" s="168"/>
      <c r="BC154" s="168"/>
      <c r="BD154" s="168"/>
      <c r="BE154" s="168"/>
      <c r="BF154" s="168"/>
      <c r="BG154" s="168"/>
      <c r="BH154" s="168"/>
      <c r="BI154" s="168"/>
      <c r="BJ154" s="168"/>
      <c r="BK154" s="168"/>
      <c r="BL154" s="168"/>
      <c r="BM154" s="168"/>
      <c r="BN154" s="168"/>
      <c r="BO154" s="168"/>
      <c r="BP154" s="168"/>
      <c r="BQ154" s="168"/>
      <c r="BR154" s="168"/>
      <c r="BS154" s="168"/>
      <c r="BT154" s="168"/>
      <c r="BU154" s="168"/>
      <c r="BV154" s="168"/>
      <c r="BW154" s="168"/>
      <c r="BX154" s="168"/>
      <c r="BY154" s="168"/>
      <c r="BZ154" s="168"/>
      <c r="CA154" s="168"/>
      <c r="CB154" s="168"/>
      <c r="CC154" s="168"/>
      <c r="CD154" s="168"/>
      <c r="CE154" s="168"/>
      <c r="CF154" s="168"/>
      <c r="CG154" s="168"/>
      <c r="CH154" s="168"/>
      <c r="CI154" s="168"/>
      <c r="CJ154" s="168"/>
      <c r="CK154" s="168"/>
      <c r="CL154" s="168"/>
      <c r="CM154" s="168"/>
      <c r="CN154" s="168"/>
      <c r="CO154" s="168"/>
      <c r="CP154" s="168"/>
      <c r="CQ154" s="168"/>
      <c r="CR154" s="168"/>
      <c r="CS154" s="168"/>
      <c r="CT154" s="168"/>
      <c r="CU154" s="168"/>
      <c r="CV154" s="168"/>
      <c r="CW154" s="168"/>
      <c r="CX154" s="168"/>
      <c r="CY154" s="168"/>
      <c r="CZ154" s="168"/>
      <c r="DA154" s="168"/>
      <c r="DB154" s="168"/>
      <c r="DC154" s="168"/>
      <c r="DD154" s="168"/>
      <c r="DE154" s="168"/>
      <c r="DF154" s="168"/>
      <c r="DG154" s="168"/>
      <c r="DH154" s="168"/>
      <c r="DI154" s="168"/>
      <c r="DJ154" s="168"/>
      <c r="DK154" s="168"/>
      <c r="DL154" s="168"/>
      <c r="DM154" s="168"/>
      <c r="DN154" s="168"/>
      <c r="DO154" s="168"/>
      <c r="DP154" s="168"/>
      <c r="DQ154" s="168"/>
      <c r="DR154" s="168"/>
      <c r="DS154" s="168"/>
      <c r="DT154" s="168"/>
      <c r="DU154" s="168"/>
      <c r="DV154" s="168"/>
      <c r="DW154" s="168"/>
      <c r="DX154" s="168"/>
      <c r="DY154" s="168"/>
      <c r="DZ154" s="168"/>
      <c r="EA154" s="168"/>
      <c r="EB154" s="168"/>
      <c r="EC154" s="168"/>
      <c r="ED154" s="168"/>
      <c r="EE154" s="168"/>
      <c r="EF154" s="168"/>
      <c r="EG154" s="168"/>
      <c r="EH154" s="168"/>
      <c r="EI154" s="168"/>
      <c r="EJ154" s="168"/>
      <c r="EK154" s="168"/>
      <c r="EL154" s="168"/>
      <c r="EM154" s="168"/>
      <c r="EN154" s="168"/>
      <c r="EO154" s="168"/>
      <c r="EP154" s="168"/>
      <c r="EQ154" s="168"/>
      <c r="ER154" s="168"/>
      <c r="ES154" s="168"/>
      <c r="ET154" s="168"/>
      <c r="EU154" s="168"/>
      <c r="EV154" s="168"/>
      <c r="EW154" s="168"/>
      <c r="EX154" s="168"/>
      <c r="EY154" s="168"/>
      <c r="EZ154" s="168"/>
      <c r="FA154" s="168"/>
      <c r="FB154" s="168"/>
      <c r="FC154" s="168"/>
      <c r="FD154" s="168"/>
      <c r="FE154" s="168"/>
      <c r="FF154" s="168"/>
      <c r="FG154" s="168"/>
      <c r="FH154" s="168"/>
      <c r="FI154" s="168"/>
      <c r="FJ154" s="168"/>
      <c r="FK154" s="168"/>
      <c r="FL154" s="168"/>
      <c r="FM154" s="168"/>
      <c r="FN154" s="168"/>
      <c r="FO154" s="168"/>
      <c r="FP154" s="168"/>
      <c r="FQ154" s="168"/>
      <c r="FR154" s="168"/>
      <c r="FS154" s="168"/>
      <c r="FT154" s="168"/>
      <c r="FU154" s="168"/>
      <c r="FV154" s="168"/>
      <c r="FW154" s="168"/>
      <c r="FX154" s="168"/>
      <c r="FY154" s="168"/>
      <c r="FZ154" s="168"/>
      <c r="GA154" s="168"/>
      <c r="GB154" s="168"/>
      <c r="GC154" s="168"/>
      <c r="GD154" s="168"/>
      <c r="GE154" s="168"/>
      <c r="GF154" s="168"/>
      <c r="GG154" s="168"/>
      <c r="GH154" s="168"/>
      <c r="GI154" s="168"/>
      <c r="GJ154" s="168"/>
      <c r="GK154" s="168"/>
      <c r="GL154" s="168"/>
      <c r="GM154" s="168"/>
      <c r="GN154" s="168"/>
      <c r="GO154" s="168"/>
      <c r="GP154" s="168"/>
      <c r="GQ154" s="168"/>
      <c r="GR154" s="168"/>
      <c r="GS154" s="168"/>
      <c r="GT154" s="168"/>
      <c r="GU154" s="168"/>
      <c r="GV154" s="168"/>
      <c r="GW154" s="168"/>
      <c r="GX154" s="168"/>
      <c r="GY154" s="168"/>
    </row>
    <row r="155" spans="1:207" s="154" customFormat="1" ht="382.5" x14ac:dyDescent="0.25">
      <c r="A155" s="168"/>
      <c r="B155" s="111" t="s">
        <v>365</v>
      </c>
      <c r="C155" s="70" t="s">
        <v>366</v>
      </c>
      <c r="D155" s="63" t="s">
        <v>367</v>
      </c>
      <c r="E155" s="70" t="s">
        <v>840</v>
      </c>
      <c r="F155" s="63" t="s">
        <v>369</v>
      </c>
      <c r="G155" s="117" t="s">
        <v>1461</v>
      </c>
      <c r="H155" s="111" t="s">
        <v>1541</v>
      </c>
      <c r="I155" s="111" t="s">
        <v>1542</v>
      </c>
      <c r="J155" s="111" t="s">
        <v>388</v>
      </c>
      <c r="K155" s="63" t="s">
        <v>1172</v>
      </c>
      <c r="L155" s="111" t="s">
        <v>1267</v>
      </c>
      <c r="M155" s="111" t="s">
        <v>166</v>
      </c>
      <c r="N155" s="111" t="s">
        <v>365</v>
      </c>
      <c r="O155" s="112" t="s">
        <v>1551</v>
      </c>
      <c r="P155" s="64">
        <v>142</v>
      </c>
      <c r="Q155" s="111" t="s">
        <v>1552</v>
      </c>
      <c r="R155" s="111" t="s">
        <v>1553</v>
      </c>
      <c r="S155" s="111" t="s">
        <v>376</v>
      </c>
      <c r="T155" s="111" t="s">
        <v>1554</v>
      </c>
      <c r="U155" s="111" t="s">
        <v>1555</v>
      </c>
      <c r="V155" s="111" t="s">
        <v>1556</v>
      </c>
      <c r="W155" s="75">
        <v>44197</v>
      </c>
      <c r="X155" s="75">
        <v>44285</v>
      </c>
      <c r="Y155" s="78">
        <v>1</v>
      </c>
      <c r="Z155" s="76" t="s">
        <v>1552</v>
      </c>
      <c r="AA155" s="78">
        <v>0</v>
      </c>
      <c r="AB155" s="76" t="s">
        <v>365</v>
      </c>
      <c r="AC155" s="78">
        <v>0</v>
      </c>
      <c r="AD155" s="76" t="s">
        <v>365</v>
      </c>
      <c r="AE155" s="78">
        <v>0</v>
      </c>
      <c r="AF155" s="76" t="s">
        <v>365</v>
      </c>
      <c r="AG155" s="77" t="s">
        <v>1470</v>
      </c>
      <c r="AH155" s="254">
        <v>1</v>
      </c>
      <c r="AI155" s="126">
        <f t="shared" ref="AI155:AI156" si="36">+AH155/Y155</f>
        <v>1</v>
      </c>
      <c r="AJ155" s="248" t="s">
        <v>1557</v>
      </c>
      <c r="AK155" s="189">
        <v>0</v>
      </c>
      <c r="AL155" s="126">
        <v>0</v>
      </c>
      <c r="AM155" s="189" t="s">
        <v>1372</v>
      </c>
      <c r="AN155" s="189"/>
      <c r="AO155" s="189"/>
      <c r="AP155" s="189"/>
      <c r="AQ155" s="189"/>
      <c r="AR155" s="189"/>
      <c r="AS155" s="189"/>
      <c r="AT155" s="190"/>
      <c r="AU155" s="259">
        <f>+Tabla3[[#This Row],[I Trimestre ]]+Tabla3[[#This Row],[II Trimestre ]]+Tabla3[[#This Row],[III Trimestre ]]+Tabla3[[#This Row],[IV Trimestre ]]</f>
        <v>1</v>
      </c>
      <c r="AV155" s="259">
        <f>+AH155+AK155+AN155+AQ155</f>
        <v>1</v>
      </c>
      <c r="AW155" s="173">
        <f>+(AV155/AU155)</f>
        <v>1</v>
      </c>
      <c r="AX155" s="267" t="s">
        <v>1373</v>
      </c>
      <c r="AY155" s="168"/>
      <c r="AZ155" s="168"/>
      <c r="BA155" s="168"/>
      <c r="BB155" s="168"/>
      <c r="BC155" s="168"/>
      <c r="BD155" s="168"/>
      <c r="BE155" s="168"/>
      <c r="BF155" s="168"/>
      <c r="BG155" s="168"/>
      <c r="BH155" s="168"/>
      <c r="BI155" s="168"/>
      <c r="BJ155" s="168"/>
      <c r="BK155" s="168"/>
      <c r="BL155" s="168"/>
      <c r="BM155" s="168"/>
      <c r="BN155" s="168"/>
      <c r="BO155" s="168"/>
      <c r="BP155" s="168"/>
      <c r="BQ155" s="168"/>
      <c r="BR155" s="168"/>
      <c r="BS155" s="168"/>
      <c r="BT155" s="168"/>
      <c r="BU155" s="168"/>
      <c r="BV155" s="168"/>
      <c r="BW155" s="168"/>
      <c r="BX155" s="168"/>
      <c r="BY155" s="168"/>
      <c r="BZ155" s="168"/>
      <c r="CA155" s="168"/>
      <c r="CB155" s="168"/>
      <c r="CC155" s="168"/>
      <c r="CD155" s="168"/>
      <c r="CE155" s="168"/>
      <c r="CF155" s="168"/>
      <c r="CG155" s="168"/>
      <c r="CH155" s="168"/>
      <c r="CI155" s="168"/>
      <c r="CJ155" s="168"/>
      <c r="CK155" s="168"/>
      <c r="CL155" s="168"/>
      <c r="CM155" s="168"/>
      <c r="CN155" s="168"/>
      <c r="CO155" s="168"/>
      <c r="CP155" s="168"/>
      <c r="CQ155" s="168"/>
      <c r="CR155" s="168"/>
      <c r="CS155" s="168"/>
      <c r="CT155" s="168"/>
      <c r="CU155" s="168"/>
      <c r="CV155" s="168"/>
      <c r="CW155" s="168"/>
      <c r="CX155" s="168"/>
      <c r="CY155" s="168"/>
      <c r="CZ155" s="168"/>
      <c r="DA155" s="168"/>
      <c r="DB155" s="168"/>
      <c r="DC155" s="168"/>
      <c r="DD155" s="168"/>
      <c r="DE155" s="168"/>
      <c r="DF155" s="168"/>
      <c r="DG155" s="168"/>
      <c r="DH155" s="168"/>
      <c r="DI155" s="168"/>
      <c r="DJ155" s="168"/>
      <c r="DK155" s="168"/>
      <c r="DL155" s="168"/>
      <c r="DM155" s="168"/>
      <c r="DN155" s="168"/>
      <c r="DO155" s="168"/>
      <c r="DP155" s="168"/>
      <c r="DQ155" s="168"/>
      <c r="DR155" s="168"/>
      <c r="DS155" s="168"/>
      <c r="DT155" s="168"/>
      <c r="DU155" s="168"/>
      <c r="DV155" s="168"/>
      <c r="DW155" s="168"/>
      <c r="DX155" s="168"/>
      <c r="DY155" s="168"/>
      <c r="DZ155" s="168"/>
      <c r="EA155" s="168"/>
      <c r="EB155" s="168"/>
      <c r="EC155" s="168"/>
      <c r="ED155" s="168"/>
      <c r="EE155" s="168"/>
      <c r="EF155" s="168"/>
      <c r="EG155" s="168"/>
      <c r="EH155" s="168"/>
      <c r="EI155" s="168"/>
      <c r="EJ155" s="168"/>
      <c r="EK155" s="168"/>
      <c r="EL155" s="168"/>
      <c r="EM155" s="168"/>
      <c r="EN155" s="168"/>
      <c r="EO155" s="168"/>
      <c r="EP155" s="168"/>
      <c r="EQ155" s="168"/>
      <c r="ER155" s="168"/>
      <c r="ES155" s="168"/>
      <c r="ET155" s="168"/>
      <c r="EU155" s="168"/>
      <c r="EV155" s="168"/>
      <c r="EW155" s="168"/>
      <c r="EX155" s="168"/>
      <c r="EY155" s="168"/>
      <c r="EZ155" s="168"/>
      <c r="FA155" s="168"/>
      <c r="FB155" s="168"/>
      <c r="FC155" s="168"/>
      <c r="FD155" s="168"/>
      <c r="FE155" s="168"/>
      <c r="FF155" s="168"/>
      <c r="FG155" s="168"/>
      <c r="FH155" s="168"/>
      <c r="FI155" s="168"/>
      <c r="FJ155" s="168"/>
      <c r="FK155" s="168"/>
      <c r="FL155" s="168"/>
      <c r="FM155" s="168"/>
      <c r="FN155" s="168"/>
      <c r="FO155" s="168"/>
      <c r="FP155" s="168"/>
      <c r="FQ155" s="168"/>
      <c r="FR155" s="168"/>
      <c r="FS155" s="168"/>
      <c r="FT155" s="168"/>
      <c r="FU155" s="168"/>
      <c r="FV155" s="168"/>
      <c r="FW155" s="168"/>
      <c r="FX155" s="168"/>
      <c r="FY155" s="168"/>
      <c r="FZ155" s="168"/>
      <c r="GA155" s="168"/>
      <c r="GB155" s="168"/>
      <c r="GC155" s="168"/>
      <c r="GD155" s="168"/>
      <c r="GE155" s="168"/>
      <c r="GF155" s="168"/>
      <c r="GG155" s="168"/>
      <c r="GH155" s="168"/>
      <c r="GI155" s="168"/>
      <c r="GJ155" s="168"/>
      <c r="GK155" s="168"/>
      <c r="GL155" s="168"/>
      <c r="GM155" s="168"/>
      <c r="GN155" s="168"/>
      <c r="GO155" s="168"/>
      <c r="GP155" s="168"/>
      <c r="GQ155" s="168"/>
      <c r="GR155" s="168"/>
      <c r="GS155" s="168"/>
      <c r="GT155" s="168"/>
      <c r="GU155" s="168"/>
      <c r="GV155" s="168"/>
      <c r="GW155" s="168"/>
      <c r="GX155" s="168"/>
      <c r="GY155" s="168"/>
    </row>
    <row r="156" spans="1:207" ht="267.75" x14ac:dyDescent="0.25">
      <c r="B156" s="120" t="s">
        <v>790</v>
      </c>
      <c r="C156" s="70" t="s">
        <v>366</v>
      </c>
      <c r="D156" s="63" t="s">
        <v>367</v>
      </c>
      <c r="E156" s="70" t="s">
        <v>368</v>
      </c>
      <c r="F156" s="63" t="s">
        <v>369</v>
      </c>
      <c r="G156" s="120" t="s">
        <v>790</v>
      </c>
      <c r="H156" s="120" t="s">
        <v>1558</v>
      </c>
      <c r="I156" s="120" t="s">
        <v>1559</v>
      </c>
      <c r="J156" s="120" t="s">
        <v>388</v>
      </c>
      <c r="K156" s="63" t="s">
        <v>965</v>
      </c>
      <c r="L156" s="120" t="s">
        <v>790</v>
      </c>
      <c r="M156" s="120" t="s">
        <v>1560</v>
      </c>
      <c r="N156" s="120"/>
      <c r="O156" s="70" t="s">
        <v>1561</v>
      </c>
      <c r="P156" s="64">
        <v>143</v>
      </c>
      <c r="Q156" s="120" t="s">
        <v>1562</v>
      </c>
      <c r="R156" s="120" t="s">
        <v>1563</v>
      </c>
      <c r="S156" s="120" t="s">
        <v>833</v>
      </c>
      <c r="T156" s="120" t="s">
        <v>1564</v>
      </c>
      <c r="U156" s="120" t="s">
        <v>1565</v>
      </c>
      <c r="V156" s="120" t="s">
        <v>1566</v>
      </c>
      <c r="W156" s="79">
        <v>44197</v>
      </c>
      <c r="X156" s="79">
        <v>44561</v>
      </c>
      <c r="Y156" s="80">
        <v>1</v>
      </c>
      <c r="Z156" s="80" t="s">
        <v>1567</v>
      </c>
      <c r="AA156" s="341">
        <v>1</v>
      </c>
      <c r="AB156" s="80" t="s">
        <v>1567</v>
      </c>
      <c r="AC156" s="80">
        <v>1</v>
      </c>
      <c r="AD156" s="80" t="s">
        <v>1567</v>
      </c>
      <c r="AE156" s="80">
        <v>1</v>
      </c>
      <c r="AF156" s="80" t="s">
        <v>1567</v>
      </c>
      <c r="AG156" s="81" t="s">
        <v>1568</v>
      </c>
      <c r="AH156" s="228">
        <v>1</v>
      </c>
      <c r="AI156" s="126">
        <f t="shared" si="36"/>
        <v>1</v>
      </c>
      <c r="AJ156" s="255" t="s">
        <v>1569</v>
      </c>
      <c r="AK156" s="350">
        <v>1</v>
      </c>
      <c r="AL156" s="126">
        <f>+AK156/Tabla3[[#This Row],[II Trimestre ]]</f>
        <v>1</v>
      </c>
      <c r="AM156" s="276" t="s">
        <v>1570</v>
      </c>
      <c r="AN156" s="199"/>
      <c r="AO156" s="88"/>
      <c r="AP156" s="89"/>
      <c r="AQ156" s="199"/>
      <c r="AR156" s="88"/>
      <c r="AS156" s="89"/>
      <c r="AT156" s="139"/>
      <c r="AU156" s="261">
        <f>+(Tabla3[[#This Row],[I Trimestre ]]+Tabla3[[#This Row],[II Trimestre ]]+Tabla3[[#This Row],[III Trimestre ]]+Tabla3[[#This Row],[IV Trimestre ]])/4</f>
        <v>1</v>
      </c>
      <c r="AV156" s="262">
        <f t="shared" ref="AV156" si="37">+(AH156+AK156+AN156+AQ156)/4</f>
        <v>0.5</v>
      </c>
      <c r="AW156" s="173">
        <f t="shared" ref="AW156:AW158" si="38">+(AV156/AU156)</f>
        <v>0.5</v>
      </c>
      <c r="AX156" s="264"/>
    </row>
    <row r="157" spans="1:207" ht="165.75" x14ac:dyDescent="0.25">
      <c r="B157" s="121" t="s">
        <v>1571</v>
      </c>
      <c r="C157" s="70" t="s">
        <v>366</v>
      </c>
      <c r="D157" s="63" t="s">
        <v>367</v>
      </c>
      <c r="E157" s="101" t="s">
        <v>646</v>
      </c>
      <c r="F157" s="122" t="s">
        <v>1572</v>
      </c>
      <c r="G157" s="121" t="s">
        <v>1573</v>
      </c>
      <c r="H157" s="121" t="s">
        <v>36</v>
      </c>
      <c r="I157" s="63" t="s">
        <v>365</v>
      </c>
      <c r="J157" s="63" t="s">
        <v>365</v>
      </c>
      <c r="K157" s="63" t="s">
        <v>365</v>
      </c>
      <c r="L157" s="63" t="s">
        <v>365</v>
      </c>
      <c r="M157" s="63" t="s">
        <v>365</v>
      </c>
      <c r="N157" s="121" t="s">
        <v>1574</v>
      </c>
      <c r="O157" s="101" t="s">
        <v>1575</v>
      </c>
      <c r="P157" s="64">
        <v>144</v>
      </c>
      <c r="Q157" s="121" t="s">
        <v>1576</v>
      </c>
      <c r="R157" s="121" t="s">
        <v>1577</v>
      </c>
      <c r="S157" s="63" t="s">
        <v>833</v>
      </c>
      <c r="T157" s="121" t="s">
        <v>1578</v>
      </c>
      <c r="U157" s="121" t="s">
        <v>1579</v>
      </c>
      <c r="V157" s="121" t="s">
        <v>1580</v>
      </c>
      <c r="W157" s="123">
        <v>44197</v>
      </c>
      <c r="X157" s="123">
        <v>44561</v>
      </c>
      <c r="Y157" s="93">
        <v>0</v>
      </c>
      <c r="Z157" s="63" t="s">
        <v>365</v>
      </c>
      <c r="AA157" s="341">
        <v>1</v>
      </c>
      <c r="AB157" s="80" t="s">
        <v>1581</v>
      </c>
      <c r="AC157" s="93">
        <v>0</v>
      </c>
      <c r="AD157" s="63" t="s">
        <v>365</v>
      </c>
      <c r="AE157" s="80">
        <v>1</v>
      </c>
      <c r="AF157" s="80" t="s">
        <v>1582</v>
      </c>
      <c r="AG157" s="68" t="s">
        <v>1583</v>
      </c>
      <c r="AH157" s="228"/>
      <c r="AI157" s="126"/>
      <c r="AJ157" s="122"/>
      <c r="AK157" s="350">
        <v>1</v>
      </c>
      <c r="AL157" s="126">
        <f>+AK157/Tabla3[[#This Row],[II Trimestre ]]</f>
        <v>1</v>
      </c>
      <c r="AM157" s="88" t="s">
        <v>1584</v>
      </c>
      <c r="AN157" s="199"/>
      <c r="AO157" s="88"/>
      <c r="AP157" s="88"/>
      <c r="AQ157" s="199"/>
      <c r="AR157" s="88"/>
      <c r="AS157" s="88"/>
      <c r="AT157" s="139"/>
      <c r="AU157" s="261">
        <f>+(Tabla3[[#This Row],[I Trimestre ]]+Tabla3[[#This Row],[II Trimestre ]]+Tabla3[[#This Row],[III Trimestre ]]+Tabla3[[#This Row],[IV Trimestre ]])/2</f>
        <v>1</v>
      </c>
      <c r="AV157" s="262">
        <f>+(AH157+AK157+AN157+AQ157)/2</f>
        <v>0.5</v>
      </c>
      <c r="AW157" s="173">
        <f t="shared" si="38"/>
        <v>0.5</v>
      </c>
      <c r="AX157" s="263"/>
    </row>
    <row r="158" spans="1:207" ht="242.25" x14ac:dyDescent="0.25">
      <c r="B158" s="101">
        <v>484</v>
      </c>
      <c r="C158" s="70" t="s">
        <v>366</v>
      </c>
      <c r="D158" s="63" t="s">
        <v>367</v>
      </c>
      <c r="E158" s="70" t="s">
        <v>368</v>
      </c>
      <c r="F158" s="70" t="s">
        <v>369</v>
      </c>
      <c r="G158" s="101" t="s">
        <v>1338</v>
      </c>
      <c r="H158" s="101" t="s">
        <v>1585</v>
      </c>
      <c r="I158" s="101" t="s">
        <v>147</v>
      </c>
      <c r="J158" s="101" t="s">
        <v>1586</v>
      </c>
      <c r="K158" s="101" t="s">
        <v>1587</v>
      </c>
      <c r="L158" s="101" t="s">
        <v>1588</v>
      </c>
      <c r="M158" s="101" t="s">
        <v>1585</v>
      </c>
      <c r="N158" s="101" t="s">
        <v>1585</v>
      </c>
      <c r="O158" s="70" t="s">
        <v>1589</v>
      </c>
      <c r="P158" s="64">
        <v>145</v>
      </c>
      <c r="Q158" s="101" t="s">
        <v>1590</v>
      </c>
      <c r="R158" s="101" t="s">
        <v>1591</v>
      </c>
      <c r="S158" s="70" t="s">
        <v>658</v>
      </c>
      <c r="T158" s="101" t="s">
        <v>1592</v>
      </c>
      <c r="U158" s="101" t="s">
        <v>1593</v>
      </c>
      <c r="V158" s="101" t="s">
        <v>1594</v>
      </c>
      <c r="W158" s="82">
        <v>44221</v>
      </c>
      <c r="X158" s="82">
        <v>44377</v>
      </c>
      <c r="Y158" s="81">
        <v>0.5</v>
      </c>
      <c r="Z158" s="81" t="s">
        <v>1595</v>
      </c>
      <c r="AA158" s="341">
        <v>1</v>
      </c>
      <c r="AB158" s="81" t="s">
        <v>1596</v>
      </c>
      <c r="AC158" s="105">
        <v>0</v>
      </c>
      <c r="AD158" s="70" t="s">
        <v>365</v>
      </c>
      <c r="AE158" s="81">
        <v>0</v>
      </c>
      <c r="AF158" s="81" t="s">
        <v>365</v>
      </c>
      <c r="AG158" s="81" t="s">
        <v>1597</v>
      </c>
      <c r="AH158" s="228">
        <v>0.5</v>
      </c>
      <c r="AI158" s="126">
        <f>+AH158/Y158</f>
        <v>1</v>
      </c>
      <c r="AJ158" s="122" t="s">
        <v>1598</v>
      </c>
      <c r="AK158" s="350">
        <v>1</v>
      </c>
      <c r="AL158" s="126">
        <f>+AK158/Tabla3[[#This Row],[II Trimestre ]]</f>
        <v>1</v>
      </c>
      <c r="AM158" s="88" t="s">
        <v>1599</v>
      </c>
      <c r="AN158" s="199"/>
      <c r="AO158" s="88"/>
      <c r="AP158" s="88"/>
      <c r="AQ158" s="199"/>
      <c r="AR158" s="88"/>
      <c r="AS158" s="88"/>
      <c r="AT158" s="139"/>
      <c r="AU158" s="261">
        <f>+Tabla3[[#This Row],[II Trimestre ]]</f>
        <v>1</v>
      </c>
      <c r="AV158" s="262">
        <f>AK158</f>
        <v>1</v>
      </c>
      <c r="AW158" s="173">
        <f t="shared" si="38"/>
        <v>1</v>
      </c>
      <c r="AX158" s="263"/>
    </row>
    <row r="159" spans="1:207" ht="242.25" x14ac:dyDescent="0.25">
      <c r="B159" s="120">
        <v>484</v>
      </c>
      <c r="C159" s="70" t="s">
        <v>366</v>
      </c>
      <c r="D159" s="63" t="s">
        <v>367</v>
      </c>
      <c r="E159" s="70" t="s">
        <v>368</v>
      </c>
      <c r="F159" s="63" t="s">
        <v>369</v>
      </c>
      <c r="G159" s="120" t="s">
        <v>1600</v>
      </c>
      <c r="H159" s="120" t="s">
        <v>1601</v>
      </c>
      <c r="I159" s="120" t="s">
        <v>1602</v>
      </c>
      <c r="J159" s="120" t="s">
        <v>1586</v>
      </c>
      <c r="K159" s="120" t="s">
        <v>1587</v>
      </c>
      <c r="L159" s="120" t="s">
        <v>1603</v>
      </c>
      <c r="M159" s="120" t="s">
        <v>1604</v>
      </c>
      <c r="N159" s="120" t="s">
        <v>1602</v>
      </c>
      <c r="O159" s="70" t="s">
        <v>1605</v>
      </c>
      <c r="P159" s="64">
        <v>146</v>
      </c>
      <c r="Q159" s="120" t="s">
        <v>1606</v>
      </c>
      <c r="R159" s="120" t="s">
        <v>1607</v>
      </c>
      <c r="S159" s="120" t="s">
        <v>376</v>
      </c>
      <c r="T159" s="120" t="s">
        <v>1608</v>
      </c>
      <c r="U159" s="120" t="s">
        <v>1609</v>
      </c>
      <c r="V159" s="120" t="s">
        <v>1610</v>
      </c>
      <c r="W159" s="79">
        <v>44287</v>
      </c>
      <c r="X159" s="79">
        <v>44561</v>
      </c>
      <c r="Y159" s="83">
        <v>0</v>
      </c>
      <c r="Z159" s="80" t="s">
        <v>365</v>
      </c>
      <c r="AA159" s="342">
        <v>1</v>
      </c>
      <c r="AB159" s="80" t="s">
        <v>1611</v>
      </c>
      <c r="AC159" s="83">
        <v>1</v>
      </c>
      <c r="AD159" s="80" t="s">
        <v>1612</v>
      </c>
      <c r="AE159" s="83">
        <v>1</v>
      </c>
      <c r="AF159" s="80" t="s">
        <v>1613</v>
      </c>
      <c r="AG159" s="81" t="s">
        <v>1614</v>
      </c>
      <c r="AH159" s="122"/>
      <c r="AI159" s="122"/>
      <c r="AJ159" s="122"/>
      <c r="AK159" s="357">
        <v>1</v>
      </c>
      <c r="AL159" s="126">
        <f>+AK159/Tabla3[[#This Row],[II Trimestre ]]</f>
        <v>1</v>
      </c>
      <c r="AM159" s="88" t="s">
        <v>1615</v>
      </c>
      <c r="AN159" s="88"/>
      <c r="AO159" s="88"/>
      <c r="AP159" s="88"/>
      <c r="AQ159" s="88"/>
      <c r="AR159" s="88"/>
      <c r="AS159" s="88"/>
      <c r="AT159" s="139"/>
      <c r="AU159" s="259">
        <f>+Tabla3[[#This Row],[I Trimestre ]]+Tabla3[[#This Row],[II Trimestre ]]+Tabla3[[#This Row],[III Trimestre ]]+Tabla3[[#This Row],[IV Trimestre ]]</f>
        <v>3</v>
      </c>
      <c r="AV159" s="259">
        <f t="shared" ref="AV159:AV161" si="39">+AH159+AK159+AN159+AQ159</f>
        <v>1</v>
      </c>
      <c r="AW159" s="173">
        <f t="shared" si="34"/>
        <v>0.33333333333333331</v>
      </c>
      <c r="AX159" s="263"/>
    </row>
    <row r="160" spans="1:207" ht="191.25" x14ac:dyDescent="0.25">
      <c r="B160" s="120">
        <v>481</v>
      </c>
      <c r="C160" s="70" t="s">
        <v>366</v>
      </c>
      <c r="D160" s="63" t="s">
        <v>367</v>
      </c>
      <c r="E160" s="70" t="s">
        <v>368</v>
      </c>
      <c r="F160" s="63" t="s">
        <v>369</v>
      </c>
      <c r="G160" s="120" t="s">
        <v>1616</v>
      </c>
      <c r="H160" s="120" t="s">
        <v>1617</v>
      </c>
      <c r="I160" s="120" t="s">
        <v>1618</v>
      </c>
      <c r="J160" s="120" t="s">
        <v>1586</v>
      </c>
      <c r="K160" s="120" t="s">
        <v>1587</v>
      </c>
      <c r="L160" s="120" t="s">
        <v>1619</v>
      </c>
      <c r="M160" s="120" t="s">
        <v>1602</v>
      </c>
      <c r="N160" s="120" t="s">
        <v>1602</v>
      </c>
      <c r="O160" s="70" t="s">
        <v>1620</v>
      </c>
      <c r="P160" s="64">
        <v>147</v>
      </c>
      <c r="Q160" s="120" t="s">
        <v>1621</v>
      </c>
      <c r="R160" s="120" t="s">
        <v>1622</v>
      </c>
      <c r="S160" s="120" t="s">
        <v>376</v>
      </c>
      <c r="T160" s="120" t="s">
        <v>1623</v>
      </c>
      <c r="U160" s="120" t="s">
        <v>1624</v>
      </c>
      <c r="V160" s="120" t="s">
        <v>1625</v>
      </c>
      <c r="W160" s="79">
        <v>44197</v>
      </c>
      <c r="X160" s="79">
        <v>44469</v>
      </c>
      <c r="Y160" s="83">
        <v>0</v>
      </c>
      <c r="Z160" s="80" t="s">
        <v>365</v>
      </c>
      <c r="AA160" s="342">
        <v>1</v>
      </c>
      <c r="AB160" s="80" t="s">
        <v>1626</v>
      </c>
      <c r="AC160" s="83">
        <v>1</v>
      </c>
      <c r="AD160" s="80" t="s">
        <v>1626</v>
      </c>
      <c r="AE160" s="83">
        <v>1</v>
      </c>
      <c r="AF160" s="80" t="s">
        <v>1626</v>
      </c>
      <c r="AG160" s="81" t="s">
        <v>1614</v>
      </c>
      <c r="AH160" s="122"/>
      <c r="AI160" s="122"/>
      <c r="AJ160" s="122"/>
      <c r="AK160" s="357">
        <v>1</v>
      </c>
      <c r="AL160" s="126">
        <f>+AK160/Tabla3[[#This Row],[II Trimestre ]]</f>
        <v>1</v>
      </c>
      <c r="AM160" s="88" t="s">
        <v>1627</v>
      </c>
      <c r="AN160" s="88"/>
      <c r="AO160" s="88"/>
      <c r="AP160" s="88"/>
      <c r="AQ160" s="88"/>
      <c r="AR160" s="88"/>
      <c r="AS160" s="88"/>
      <c r="AT160" s="142"/>
      <c r="AU160" s="259">
        <f>+Tabla3[[#This Row],[I Trimestre ]]+Tabla3[[#This Row],[II Trimestre ]]+Tabla3[[#This Row],[III Trimestre ]]+Tabla3[[#This Row],[IV Trimestre ]]</f>
        <v>3</v>
      </c>
      <c r="AV160" s="259">
        <f t="shared" si="39"/>
        <v>1</v>
      </c>
      <c r="AW160" s="173">
        <f t="shared" si="34"/>
        <v>0.33333333333333331</v>
      </c>
      <c r="AX160" s="264"/>
    </row>
    <row r="161" spans="1:207" ht="229.5" x14ac:dyDescent="0.25">
      <c r="B161" s="120">
        <v>481</v>
      </c>
      <c r="C161" s="70" t="s">
        <v>419</v>
      </c>
      <c r="D161" s="63" t="s">
        <v>420</v>
      </c>
      <c r="E161" s="70" t="s">
        <v>403</v>
      </c>
      <c r="F161" s="63" t="s">
        <v>384</v>
      </c>
      <c r="G161" s="120" t="s">
        <v>1628</v>
      </c>
      <c r="H161" s="120" t="s">
        <v>1617</v>
      </c>
      <c r="I161" s="120" t="s">
        <v>1618</v>
      </c>
      <c r="J161" s="120" t="s">
        <v>1586</v>
      </c>
      <c r="K161" s="120" t="s">
        <v>1587</v>
      </c>
      <c r="L161" s="120" t="s">
        <v>1619</v>
      </c>
      <c r="M161" s="120" t="s">
        <v>1602</v>
      </c>
      <c r="N161" s="120" t="s">
        <v>1602</v>
      </c>
      <c r="O161" s="70" t="s">
        <v>1629</v>
      </c>
      <c r="P161" s="64">
        <v>148</v>
      </c>
      <c r="Q161" s="120" t="s">
        <v>1630</v>
      </c>
      <c r="R161" s="120" t="s">
        <v>1631</v>
      </c>
      <c r="S161" s="120" t="s">
        <v>376</v>
      </c>
      <c r="T161" s="120" t="s">
        <v>1632</v>
      </c>
      <c r="U161" s="120" t="s">
        <v>1633</v>
      </c>
      <c r="V161" s="120" t="s">
        <v>1634</v>
      </c>
      <c r="W161" s="79">
        <v>44197</v>
      </c>
      <c r="X161" s="79">
        <v>44561</v>
      </c>
      <c r="Y161" s="83">
        <v>1</v>
      </c>
      <c r="Z161" s="80" t="s">
        <v>1635</v>
      </c>
      <c r="AA161" s="342">
        <v>1</v>
      </c>
      <c r="AB161" s="80" t="s">
        <v>1636</v>
      </c>
      <c r="AC161" s="83">
        <v>1</v>
      </c>
      <c r="AD161" s="80" t="s">
        <v>1637</v>
      </c>
      <c r="AE161" s="83">
        <v>1</v>
      </c>
      <c r="AF161" s="80" t="s">
        <v>1638</v>
      </c>
      <c r="AG161" s="81" t="s">
        <v>1614</v>
      </c>
      <c r="AH161" s="122">
        <v>1</v>
      </c>
      <c r="AI161" s="126">
        <f>+AH161/Y161</f>
        <v>1</v>
      </c>
      <c r="AJ161" s="122" t="s">
        <v>1639</v>
      </c>
      <c r="AK161" s="357">
        <v>1</v>
      </c>
      <c r="AL161" s="126">
        <f>+AK161/Tabla3[[#This Row],[II Trimestre ]]</f>
        <v>1</v>
      </c>
      <c r="AM161" s="88" t="s">
        <v>1640</v>
      </c>
      <c r="AN161" s="88"/>
      <c r="AO161" s="88"/>
      <c r="AP161" s="88"/>
      <c r="AQ161" s="88"/>
      <c r="AR161" s="88"/>
      <c r="AS161" s="88"/>
      <c r="AT161" s="139"/>
      <c r="AU161" s="259">
        <f>+Tabla3[[#This Row],[I Trimestre ]]+Tabla3[[#This Row],[II Trimestre ]]+Tabla3[[#This Row],[III Trimestre ]]+Tabla3[[#This Row],[IV Trimestre ]]</f>
        <v>4</v>
      </c>
      <c r="AV161" s="259">
        <f t="shared" si="39"/>
        <v>2</v>
      </c>
      <c r="AW161" s="173">
        <f t="shared" si="34"/>
        <v>0.5</v>
      </c>
      <c r="AX161" s="263"/>
    </row>
    <row r="162" spans="1:207" ht="409.5" x14ac:dyDescent="0.25">
      <c r="B162" s="120">
        <v>484</v>
      </c>
      <c r="C162" s="70" t="s">
        <v>366</v>
      </c>
      <c r="D162" s="63" t="s">
        <v>367</v>
      </c>
      <c r="E162" s="70" t="s">
        <v>646</v>
      </c>
      <c r="F162" s="63" t="s">
        <v>647</v>
      </c>
      <c r="G162" s="120" t="s">
        <v>1338</v>
      </c>
      <c r="H162" s="120" t="s">
        <v>1602</v>
      </c>
      <c r="I162" s="120" t="s">
        <v>147</v>
      </c>
      <c r="J162" s="120" t="s">
        <v>1586</v>
      </c>
      <c r="K162" s="120" t="s">
        <v>1587</v>
      </c>
      <c r="L162" s="120" t="s">
        <v>1588</v>
      </c>
      <c r="M162" s="120" t="s">
        <v>1602</v>
      </c>
      <c r="N162" s="120" t="s">
        <v>1602</v>
      </c>
      <c r="O162" s="70" t="s">
        <v>1641</v>
      </c>
      <c r="P162" s="64">
        <v>149</v>
      </c>
      <c r="Q162" s="120" t="s">
        <v>1642</v>
      </c>
      <c r="R162" s="120" t="s">
        <v>1643</v>
      </c>
      <c r="S162" s="120" t="s">
        <v>376</v>
      </c>
      <c r="T162" s="120" t="s">
        <v>1644</v>
      </c>
      <c r="U162" s="120" t="s">
        <v>1645</v>
      </c>
      <c r="V162" s="120" t="s">
        <v>1646</v>
      </c>
      <c r="W162" s="79">
        <v>44287</v>
      </c>
      <c r="X162" s="79">
        <v>44530</v>
      </c>
      <c r="Y162" s="80">
        <v>0</v>
      </c>
      <c r="Z162" s="80" t="s">
        <v>365</v>
      </c>
      <c r="AA162" s="341">
        <v>0.1</v>
      </c>
      <c r="AB162" s="80" t="s">
        <v>1647</v>
      </c>
      <c r="AC162" s="80">
        <v>0.7</v>
      </c>
      <c r="AD162" s="80" t="s">
        <v>1647</v>
      </c>
      <c r="AE162" s="80">
        <v>1</v>
      </c>
      <c r="AF162" s="80" t="s">
        <v>1648</v>
      </c>
      <c r="AG162" s="81" t="s">
        <v>1597</v>
      </c>
      <c r="AH162" s="67"/>
      <c r="AI162" s="67"/>
      <c r="AJ162" s="122"/>
      <c r="AK162" s="350">
        <v>0.1</v>
      </c>
      <c r="AL162" s="126">
        <f>+AK162/Tabla3[[#This Row],[II Trimestre ]]</f>
        <v>1</v>
      </c>
      <c r="AM162" s="88" t="s">
        <v>1649</v>
      </c>
      <c r="AN162" s="199"/>
      <c r="AO162" s="88"/>
      <c r="AP162" s="88"/>
      <c r="AQ162" s="199"/>
      <c r="AR162" s="88"/>
      <c r="AS162" s="88"/>
      <c r="AT162" s="142"/>
      <c r="AU162" s="261">
        <f>+Tabla3[[#This Row],[IV Trimestre ]]</f>
        <v>1</v>
      </c>
      <c r="AV162" s="262">
        <f>+(AH162+AK162+AN162+AQ162)</f>
        <v>0.1</v>
      </c>
      <c r="AW162" s="173">
        <f t="shared" si="34"/>
        <v>0.1</v>
      </c>
      <c r="AX162" s="264"/>
    </row>
    <row r="163" spans="1:207" s="131" customFormat="1" ht="162.75" customHeight="1" x14ac:dyDescent="0.25">
      <c r="A163" s="156"/>
      <c r="B163" s="121" t="s">
        <v>790</v>
      </c>
      <c r="C163" s="70" t="s">
        <v>366</v>
      </c>
      <c r="D163" s="63" t="s">
        <v>367</v>
      </c>
      <c r="E163" s="272" t="s">
        <v>368</v>
      </c>
      <c r="F163" s="288" t="s">
        <v>369</v>
      </c>
      <c r="G163" s="288" t="s">
        <v>790</v>
      </c>
      <c r="H163" s="288" t="s">
        <v>1650</v>
      </c>
      <c r="I163" s="288" t="s">
        <v>1651</v>
      </c>
      <c r="J163" s="288" t="s">
        <v>365</v>
      </c>
      <c r="K163" s="288" t="s">
        <v>365</v>
      </c>
      <c r="L163" s="288" t="s">
        <v>365</v>
      </c>
      <c r="M163" s="288" t="s">
        <v>365</v>
      </c>
      <c r="N163" s="288" t="s">
        <v>365</v>
      </c>
      <c r="O163" s="289" t="s">
        <v>1652</v>
      </c>
      <c r="P163" s="281">
        <v>150</v>
      </c>
      <c r="Q163" s="288" t="s">
        <v>1653</v>
      </c>
      <c r="R163" s="288" t="s">
        <v>1654</v>
      </c>
      <c r="S163" s="264" t="s">
        <v>697</v>
      </c>
      <c r="T163" s="288" t="s">
        <v>1655</v>
      </c>
      <c r="U163" s="288" t="s">
        <v>1656</v>
      </c>
      <c r="V163" s="288" t="s">
        <v>984</v>
      </c>
      <c r="W163" s="290">
        <v>44197</v>
      </c>
      <c r="X163" s="290">
        <v>44560</v>
      </c>
      <c r="Y163" s="291">
        <v>0</v>
      </c>
      <c r="Z163" s="292" t="s">
        <v>365</v>
      </c>
      <c r="AA163" s="343">
        <v>0.5</v>
      </c>
      <c r="AB163" s="292" t="s">
        <v>1657</v>
      </c>
      <c r="AC163" s="126">
        <v>0</v>
      </c>
      <c r="AD163" s="125" t="s">
        <v>365</v>
      </c>
      <c r="AE163" s="126">
        <v>1</v>
      </c>
      <c r="AF163" s="125" t="s">
        <v>1657</v>
      </c>
      <c r="AG163" s="301" t="s">
        <v>1658</v>
      </c>
      <c r="AH163" s="228"/>
      <c r="AI163" s="126"/>
      <c r="AJ163" s="122"/>
      <c r="AK163" s="367">
        <v>0.5</v>
      </c>
      <c r="AL163" s="126">
        <f>+AK163/Tabla3[[#This Row],[II Trimestre ]]</f>
        <v>1</v>
      </c>
      <c r="AM163" s="148" t="s">
        <v>1659</v>
      </c>
      <c r="AN163" s="199"/>
      <c r="AO163" s="88"/>
      <c r="AP163" s="89"/>
      <c r="AQ163" s="199"/>
      <c r="AR163" s="88"/>
      <c r="AS163" s="89"/>
      <c r="AT163" s="139"/>
      <c r="AU163" s="261">
        <f>+Tabla3[[#This Row],[IV Trimestre ]]</f>
        <v>1</v>
      </c>
      <c r="AV163" s="262">
        <f>+(AH163+AK163+AN163+AQ163)</f>
        <v>0.5</v>
      </c>
      <c r="AW163" s="173">
        <f t="shared" si="34"/>
        <v>0.5</v>
      </c>
      <c r="AX163" s="264"/>
      <c r="AY163" s="156"/>
      <c r="AZ163" s="156"/>
      <c r="BA163" s="156"/>
      <c r="BB163" s="156"/>
      <c r="BC163" s="156"/>
      <c r="BD163" s="156"/>
      <c r="BE163" s="156"/>
      <c r="BF163" s="156"/>
      <c r="BG163" s="156"/>
      <c r="BH163" s="156"/>
      <c r="BI163" s="156"/>
      <c r="BJ163" s="156"/>
      <c r="BK163" s="156"/>
      <c r="BL163" s="156"/>
      <c r="BM163" s="156"/>
      <c r="BN163" s="156"/>
      <c r="BO163" s="156"/>
      <c r="BP163" s="156"/>
      <c r="BQ163" s="156"/>
      <c r="BR163" s="156"/>
      <c r="BS163" s="156"/>
      <c r="BT163" s="156"/>
      <c r="BU163" s="156"/>
      <c r="BV163" s="156"/>
      <c r="BW163" s="156"/>
      <c r="BX163" s="156"/>
      <c r="BY163" s="156"/>
      <c r="BZ163" s="156"/>
      <c r="CA163" s="156"/>
      <c r="CB163" s="156"/>
      <c r="CC163" s="156"/>
      <c r="CD163" s="156"/>
      <c r="CE163" s="156"/>
      <c r="CF163" s="156"/>
      <c r="CG163" s="156"/>
      <c r="CH163" s="156"/>
      <c r="CI163" s="156"/>
      <c r="CJ163" s="156"/>
      <c r="CK163" s="156"/>
      <c r="CL163" s="156"/>
      <c r="CM163" s="156"/>
      <c r="CN163" s="156"/>
      <c r="CO163" s="156"/>
      <c r="CP163" s="156"/>
      <c r="CQ163" s="156"/>
      <c r="CR163" s="156"/>
      <c r="CS163" s="156"/>
      <c r="CT163" s="156"/>
      <c r="CU163" s="156"/>
      <c r="CV163" s="156"/>
      <c r="CW163" s="156"/>
      <c r="CX163" s="156"/>
      <c r="CY163" s="156"/>
      <c r="CZ163" s="156"/>
      <c r="DA163" s="156"/>
      <c r="DB163" s="156"/>
      <c r="DC163" s="156"/>
      <c r="DD163" s="156"/>
      <c r="DE163" s="156"/>
      <c r="DF163" s="156"/>
      <c r="DG163" s="156"/>
      <c r="DH163" s="156"/>
      <c r="DI163" s="156"/>
      <c r="DJ163" s="156"/>
      <c r="DK163" s="156"/>
      <c r="DL163" s="156"/>
      <c r="DM163" s="156"/>
      <c r="DN163" s="156"/>
      <c r="DO163" s="156"/>
      <c r="DP163" s="156"/>
      <c r="DQ163" s="156"/>
      <c r="DR163" s="156"/>
      <c r="DS163" s="156"/>
      <c r="DT163" s="156"/>
      <c r="DU163" s="156"/>
      <c r="DV163" s="156"/>
      <c r="DW163" s="156"/>
      <c r="DX163" s="156"/>
      <c r="DY163" s="156"/>
      <c r="DZ163" s="156"/>
      <c r="EA163" s="156"/>
      <c r="EB163" s="156"/>
      <c r="EC163" s="156"/>
      <c r="ED163" s="156"/>
      <c r="EE163" s="156"/>
      <c r="EF163" s="156"/>
      <c r="EG163" s="156"/>
      <c r="EH163" s="156"/>
      <c r="EI163" s="156"/>
      <c r="EJ163" s="156"/>
      <c r="EK163" s="156"/>
      <c r="EL163" s="156"/>
      <c r="EM163" s="156"/>
      <c r="EN163" s="156"/>
      <c r="EO163" s="156"/>
      <c r="EP163" s="156"/>
      <c r="EQ163" s="156"/>
      <c r="ER163" s="156"/>
      <c r="ES163" s="156"/>
      <c r="ET163" s="156"/>
      <c r="EU163" s="156"/>
      <c r="EV163" s="156"/>
      <c r="EW163" s="156"/>
      <c r="EX163" s="156"/>
      <c r="EY163" s="156"/>
      <c r="EZ163" s="156"/>
      <c r="FA163" s="156"/>
      <c r="FB163" s="156"/>
      <c r="FC163" s="156"/>
      <c r="FD163" s="156"/>
      <c r="FE163" s="156"/>
      <c r="FF163" s="156"/>
      <c r="FG163" s="156"/>
      <c r="FH163" s="156"/>
      <c r="FI163" s="156"/>
      <c r="FJ163" s="156"/>
      <c r="FK163" s="156"/>
      <c r="FL163" s="156"/>
      <c r="FM163" s="156"/>
      <c r="FN163" s="156"/>
      <c r="FO163" s="156"/>
      <c r="FP163" s="156"/>
      <c r="FQ163" s="156"/>
      <c r="FR163" s="156"/>
      <c r="FS163" s="156"/>
      <c r="FT163" s="156"/>
      <c r="FU163" s="156"/>
      <c r="FV163" s="156"/>
      <c r="FW163" s="156"/>
      <c r="FX163" s="156"/>
      <c r="FY163" s="156"/>
      <c r="FZ163" s="156"/>
      <c r="GA163" s="156"/>
      <c r="GB163" s="156"/>
      <c r="GC163" s="156"/>
      <c r="GD163" s="156"/>
      <c r="GE163" s="156"/>
      <c r="GF163" s="156"/>
      <c r="GG163" s="156"/>
      <c r="GH163" s="156"/>
      <c r="GI163" s="156"/>
      <c r="GJ163" s="156"/>
      <c r="GK163" s="156"/>
      <c r="GL163" s="156"/>
      <c r="GM163" s="156"/>
      <c r="GN163" s="156"/>
      <c r="GO163" s="156"/>
      <c r="GP163" s="156"/>
      <c r="GQ163" s="156"/>
      <c r="GR163" s="156"/>
      <c r="GS163" s="156"/>
      <c r="GT163" s="156"/>
      <c r="GU163" s="156"/>
      <c r="GV163" s="156"/>
      <c r="GW163" s="156"/>
      <c r="GX163" s="156"/>
      <c r="GY163" s="156"/>
    </row>
    <row r="164" spans="1:207" s="131" customFormat="1" ht="220.5" customHeight="1" x14ac:dyDescent="0.25">
      <c r="A164" s="156"/>
      <c r="B164" s="121" t="s">
        <v>790</v>
      </c>
      <c r="C164" s="70" t="s">
        <v>366</v>
      </c>
      <c r="D164" s="63" t="s">
        <v>367</v>
      </c>
      <c r="E164" s="272" t="s">
        <v>368</v>
      </c>
      <c r="F164" s="288" t="s">
        <v>369</v>
      </c>
      <c r="G164" s="288" t="s">
        <v>790</v>
      </c>
      <c r="H164" s="288" t="s">
        <v>1650</v>
      </c>
      <c r="I164" s="288" t="s">
        <v>1651</v>
      </c>
      <c r="J164" s="288" t="s">
        <v>365</v>
      </c>
      <c r="K164" s="288" t="s">
        <v>365</v>
      </c>
      <c r="L164" s="288" t="s">
        <v>365</v>
      </c>
      <c r="M164" s="288" t="s">
        <v>365</v>
      </c>
      <c r="N164" s="288" t="s">
        <v>365</v>
      </c>
      <c r="O164" s="289" t="s">
        <v>1660</v>
      </c>
      <c r="P164" s="281">
        <v>151</v>
      </c>
      <c r="Q164" s="288" t="s">
        <v>1661</v>
      </c>
      <c r="R164" s="288" t="s">
        <v>1662</v>
      </c>
      <c r="S164" s="264" t="s">
        <v>697</v>
      </c>
      <c r="T164" s="288" t="s">
        <v>1663</v>
      </c>
      <c r="U164" s="288" t="s">
        <v>1664</v>
      </c>
      <c r="V164" s="288" t="s">
        <v>984</v>
      </c>
      <c r="W164" s="290">
        <v>44197</v>
      </c>
      <c r="X164" s="290">
        <v>44560</v>
      </c>
      <c r="Y164" s="291">
        <v>0</v>
      </c>
      <c r="Z164" s="292" t="s">
        <v>365</v>
      </c>
      <c r="AA164" s="343">
        <v>0.5</v>
      </c>
      <c r="AB164" s="292" t="s">
        <v>1665</v>
      </c>
      <c r="AC164" s="124">
        <v>0</v>
      </c>
      <c r="AD164" s="125" t="s">
        <v>365</v>
      </c>
      <c r="AE164" s="126">
        <v>1</v>
      </c>
      <c r="AF164" s="125" t="s">
        <v>1666</v>
      </c>
      <c r="AG164" s="301" t="s">
        <v>1658</v>
      </c>
      <c r="AH164" s="237"/>
      <c r="AI164" s="229"/>
      <c r="AJ164" s="229"/>
      <c r="AK164" s="374">
        <v>0.5</v>
      </c>
      <c r="AL164" s="126">
        <f>+AK164/Tabla3[[#This Row],[II Trimestre ]]</f>
        <v>1</v>
      </c>
      <c r="AM164" s="286" t="s">
        <v>1667</v>
      </c>
      <c r="AN164" s="200"/>
      <c r="AO164" s="90"/>
      <c r="AP164" s="90"/>
      <c r="AQ164" s="200"/>
      <c r="AR164" s="90"/>
      <c r="AS164" s="90"/>
      <c r="AT164" s="146"/>
      <c r="AU164" s="261">
        <f>+Tabla3[[#This Row],[IV Trimestre ]]</f>
        <v>1</v>
      </c>
      <c r="AV164" s="262">
        <f>+(AH164+AK164+AN164+AQ164)</f>
        <v>0.5</v>
      </c>
      <c r="AW164" s="173">
        <f t="shared" si="34"/>
        <v>0.5</v>
      </c>
      <c r="AX164" s="242"/>
      <c r="AY164" s="156"/>
      <c r="AZ164" s="156"/>
      <c r="BA164" s="156"/>
      <c r="BB164" s="156"/>
      <c r="BC164" s="156"/>
      <c r="BD164" s="156"/>
      <c r="BE164" s="156"/>
      <c r="BF164" s="156"/>
      <c r="BG164" s="156"/>
      <c r="BH164" s="156"/>
      <c r="BI164" s="156"/>
      <c r="BJ164" s="156"/>
      <c r="BK164" s="156"/>
      <c r="BL164" s="156"/>
      <c r="BM164" s="156"/>
      <c r="BN164" s="156"/>
      <c r="BO164" s="156"/>
      <c r="BP164" s="156"/>
      <c r="BQ164" s="156"/>
      <c r="BR164" s="156"/>
      <c r="BS164" s="156"/>
      <c r="BT164" s="156"/>
      <c r="BU164" s="156"/>
      <c r="BV164" s="156"/>
      <c r="BW164" s="156"/>
      <c r="BX164" s="156"/>
      <c r="BY164" s="156"/>
      <c r="BZ164" s="156"/>
      <c r="CA164" s="156"/>
      <c r="CB164" s="156"/>
      <c r="CC164" s="156"/>
      <c r="CD164" s="156"/>
      <c r="CE164" s="156"/>
      <c r="CF164" s="156"/>
      <c r="CG164" s="156"/>
      <c r="CH164" s="156"/>
      <c r="CI164" s="156"/>
      <c r="CJ164" s="156"/>
      <c r="CK164" s="156"/>
      <c r="CL164" s="156"/>
      <c r="CM164" s="156"/>
      <c r="CN164" s="156"/>
      <c r="CO164" s="156"/>
      <c r="CP164" s="156"/>
      <c r="CQ164" s="156"/>
      <c r="CR164" s="156"/>
      <c r="CS164" s="156"/>
      <c r="CT164" s="156"/>
      <c r="CU164" s="156"/>
      <c r="CV164" s="156"/>
      <c r="CW164" s="156"/>
      <c r="CX164" s="156"/>
      <c r="CY164" s="156"/>
      <c r="CZ164" s="156"/>
      <c r="DA164" s="156"/>
      <c r="DB164" s="156"/>
      <c r="DC164" s="156"/>
      <c r="DD164" s="156"/>
      <c r="DE164" s="156"/>
      <c r="DF164" s="156"/>
      <c r="DG164" s="156"/>
      <c r="DH164" s="156"/>
      <c r="DI164" s="156"/>
      <c r="DJ164" s="156"/>
      <c r="DK164" s="156"/>
      <c r="DL164" s="156"/>
      <c r="DM164" s="156"/>
      <c r="DN164" s="156"/>
      <c r="DO164" s="156"/>
      <c r="DP164" s="156"/>
      <c r="DQ164" s="156"/>
      <c r="DR164" s="156"/>
      <c r="DS164" s="156"/>
      <c r="DT164" s="156"/>
      <c r="DU164" s="156"/>
      <c r="DV164" s="156"/>
      <c r="DW164" s="156"/>
      <c r="DX164" s="156"/>
      <c r="DY164" s="156"/>
      <c r="DZ164" s="156"/>
      <c r="EA164" s="156"/>
      <c r="EB164" s="156"/>
      <c r="EC164" s="156"/>
      <c r="ED164" s="156"/>
      <c r="EE164" s="156"/>
      <c r="EF164" s="156"/>
      <c r="EG164" s="156"/>
      <c r="EH164" s="156"/>
      <c r="EI164" s="156"/>
      <c r="EJ164" s="156"/>
      <c r="EK164" s="156"/>
      <c r="EL164" s="156"/>
      <c r="EM164" s="156"/>
      <c r="EN164" s="156"/>
      <c r="EO164" s="156"/>
      <c r="EP164" s="156"/>
      <c r="EQ164" s="156"/>
      <c r="ER164" s="156"/>
      <c r="ES164" s="156"/>
      <c r="ET164" s="156"/>
      <c r="EU164" s="156"/>
      <c r="EV164" s="156"/>
      <c r="EW164" s="156"/>
      <c r="EX164" s="156"/>
      <c r="EY164" s="156"/>
      <c r="EZ164" s="156"/>
      <c r="FA164" s="156"/>
      <c r="FB164" s="156"/>
      <c r="FC164" s="156"/>
      <c r="FD164" s="156"/>
      <c r="FE164" s="156"/>
      <c r="FF164" s="156"/>
      <c r="FG164" s="156"/>
      <c r="FH164" s="156"/>
      <c r="FI164" s="156"/>
      <c r="FJ164" s="156"/>
      <c r="FK164" s="156"/>
      <c r="FL164" s="156"/>
      <c r="FM164" s="156"/>
      <c r="FN164" s="156"/>
      <c r="FO164" s="156"/>
      <c r="FP164" s="156"/>
      <c r="FQ164" s="156"/>
      <c r="FR164" s="156"/>
      <c r="FS164" s="156"/>
      <c r="FT164" s="156"/>
      <c r="FU164" s="156"/>
      <c r="FV164" s="156"/>
      <c r="FW164" s="156"/>
      <c r="FX164" s="156"/>
      <c r="FY164" s="156"/>
      <c r="FZ164" s="156"/>
      <c r="GA164" s="156"/>
      <c r="GB164" s="156"/>
      <c r="GC164" s="156"/>
      <c r="GD164" s="156"/>
      <c r="GE164" s="156"/>
      <c r="GF164" s="156"/>
      <c r="GG164" s="156"/>
      <c r="GH164" s="156"/>
      <c r="GI164" s="156"/>
      <c r="GJ164" s="156"/>
      <c r="GK164" s="156"/>
      <c r="GL164" s="156"/>
      <c r="GM164" s="156"/>
      <c r="GN164" s="156"/>
      <c r="GO164" s="156"/>
      <c r="GP164" s="156"/>
      <c r="GQ164" s="156"/>
      <c r="GR164" s="156"/>
      <c r="GS164" s="156"/>
      <c r="GT164" s="156"/>
      <c r="GU164" s="156"/>
      <c r="GV164" s="156"/>
      <c r="GW164" s="156"/>
      <c r="GX164" s="156"/>
      <c r="GY164" s="156"/>
    </row>
    <row r="165" spans="1:207" s="131" customFormat="1" ht="135" x14ac:dyDescent="0.25">
      <c r="A165" s="156"/>
      <c r="B165" s="127" t="s">
        <v>790</v>
      </c>
      <c r="C165" s="84" t="s">
        <v>366</v>
      </c>
      <c r="D165" s="85" t="s">
        <v>367</v>
      </c>
      <c r="E165" s="293" t="s">
        <v>368</v>
      </c>
      <c r="F165" s="294" t="s">
        <v>369</v>
      </c>
      <c r="G165" s="294" t="s">
        <v>790</v>
      </c>
      <c r="H165" s="294" t="s">
        <v>1650</v>
      </c>
      <c r="I165" s="294" t="s">
        <v>1651</v>
      </c>
      <c r="J165" s="294" t="s">
        <v>365</v>
      </c>
      <c r="K165" s="294" t="s">
        <v>365</v>
      </c>
      <c r="L165" s="294" t="s">
        <v>365</v>
      </c>
      <c r="M165" s="294" t="s">
        <v>365</v>
      </c>
      <c r="N165" s="294" t="s">
        <v>365</v>
      </c>
      <c r="O165" s="295" t="s">
        <v>1668</v>
      </c>
      <c r="P165" s="296">
        <v>152</v>
      </c>
      <c r="Q165" s="294" t="s">
        <v>1669</v>
      </c>
      <c r="R165" s="294" t="s">
        <v>1670</v>
      </c>
      <c r="S165" s="297" t="s">
        <v>697</v>
      </c>
      <c r="T165" s="294" t="s">
        <v>1671</v>
      </c>
      <c r="U165" s="294" t="s">
        <v>1672</v>
      </c>
      <c r="V165" s="294" t="s">
        <v>984</v>
      </c>
      <c r="W165" s="298">
        <v>44197</v>
      </c>
      <c r="X165" s="298">
        <v>44560</v>
      </c>
      <c r="Y165" s="299">
        <v>0</v>
      </c>
      <c r="Z165" s="300" t="s">
        <v>365</v>
      </c>
      <c r="AA165" s="344">
        <v>0.5</v>
      </c>
      <c r="AB165" s="300" t="s">
        <v>1673</v>
      </c>
      <c r="AC165" s="128">
        <v>0</v>
      </c>
      <c r="AD165" s="129" t="s">
        <v>365</v>
      </c>
      <c r="AE165" s="130">
        <v>1</v>
      </c>
      <c r="AF165" s="129" t="s">
        <v>1673</v>
      </c>
      <c r="AG165" s="302" t="s">
        <v>1658</v>
      </c>
      <c r="AH165" s="229"/>
      <c r="AI165" s="229"/>
      <c r="AJ165" s="229"/>
      <c r="AK165" s="375">
        <v>0.5</v>
      </c>
      <c r="AL165" s="126">
        <f>+AK165/Tabla3[[#This Row],[II Trimestre ]]</f>
        <v>1</v>
      </c>
      <c r="AM165" s="287" t="s">
        <v>1674</v>
      </c>
      <c r="AN165" s="202"/>
      <c r="AO165" s="91"/>
      <c r="AP165" s="91"/>
      <c r="AQ165" s="202"/>
      <c r="AR165" s="91"/>
      <c r="AS165" s="91"/>
      <c r="AT165" s="146"/>
      <c r="AU165" s="261">
        <f>+Tabla3[[#This Row],[IV Trimestre ]]</f>
        <v>1</v>
      </c>
      <c r="AV165" s="262">
        <f>+(AH165+AK165+AN165+AQ165)</f>
        <v>0.5</v>
      </c>
      <c r="AW165" s="173">
        <f t="shared" si="34"/>
        <v>0.5</v>
      </c>
      <c r="AX165" s="260"/>
      <c r="AY165" s="156"/>
      <c r="AZ165" s="156"/>
      <c r="BA165" s="156"/>
      <c r="BB165" s="156"/>
      <c r="BC165" s="156"/>
      <c r="BD165" s="156"/>
      <c r="BE165" s="156"/>
      <c r="BF165" s="156"/>
      <c r="BG165" s="156"/>
      <c r="BH165" s="156"/>
      <c r="BI165" s="156"/>
      <c r="BJ165" s="156"/>
      <c r="BK165" s="156"/>
      <c r="BL165" s="156"/>
      <c r="BM165" s="156"/>
      <c r="BN165" s="156"/>
      <c r="BO165" s="156"/>
      <c r="BP165" s="156"/>
      <c r="BQ165" s="156"/>
      <c r="BR165" s="156"/>
      <c r="BS165" s="156"/>
      <c r="BT165" s="156"/>
      <c r="BU165" s="156"/>
      <c r="BV165" s="156"/>
      <c r="BW165" s="156"/>
      <c r="BX165" s="156"/>
      <c r="BY165" s="156"/>
      <c r="BZ165" s="156"/>
      <c r="CA165" s="156"/>
      <c r="CB165" s="156"/>
      <c r="CC165" s="156"/>
      <c r="CD165" s="156"/>
      <c r="CE165" s="156"/>
      <c r="CF165" s="156"/>
      <c r="CG165" s="156"/>
      <c r="CH165" s="156"/>
      <c r="CI165" s="156"/>
      <c r="CJ165" s="156"/>
      <c r="CK165" s="156"/>
      <c r="CL165" s="156"/>
      <c r="CM165" s="156"/>
      <c r="CN165" s="156"/>
      <c r="CO165" s="156"/>
      <c r="CP165" s="156"/>
      <c r="CQ165" s="156"/>
      <c r="CR165" s="156"/>
      <c r="CS165" s="156"/>
      <c r="CT165" s="156"/>
      <c r="CU165" s="156"/>
      <c r="CV165" s="156"/>
      <c r="CW165" s="156"/>
      <c r="CX165" s="156"/>
      <c r="CY165" s="156"/>
      <c r="CZ165" s="156"/>
      <c r="DA165" s="156"/>
      <c r="DB165" s="156"/>
      <c r="DC165" s="156"/>
      <c r="DD165" s="156"/>
      <c r="DE165" s="156"/>
      <c r="DF165" s="156"/>
      <c r="DG165" s="156"/>
      <c r="DH165" s="156"/>
      <c r="DI165" s="156"/>
      <c r="DJ165" s="156"/>
      <c r="DK165" s="156"/>
      <c r="DL165" s="156"/>
      <c r="DM165" s="156"/>
      <c r="DN165" s="156"/>
      <c r="DO165" s="156"/>
      <c r="DP165" s="156"/>
      <c r="DQ165" s="156"/>
      <c r="DR165" s="156"/>
      <c r="DS165" s="156"/>
      <c r="DT165" s="156"/>
      <c r="DU165" s="156"/>
      <c r="DV165" s="156"/>
      <c r="DW165" s="156"/>
      <c r="DX165" s="156"/>
      <c r="DY165" s="156"/>
      <c r="DZ165" s="156"/>
      <c r="EA165" s="156"/>
      <c r="EB165" s="156"/>
      <c r="EC165" s="156"/>
      <c r="ED165" s="156"/>
      <c r="EE165" s="156"/>
      <c r="EF165" s="156"/>
      <c r="EG165" s="156"/>
      <c r="EH165" s="156"/>
      <c r="EI165" s="156"/>
      <c r="EJ165" s="156"/>
      <c r="EK165" s="156"/>
      <c r="EL165" s="156"/>
      <c r="EM165" s="156"/>
      <c r="EN165" s="156"/>
      <c r="EO165" s="156"/>
      <c r="EP165" s="156"/>
      <c r="EQ165" s="156"/>
      <c r="ER165" s="156"/>
      <c r="ES165" s="156"/>
      <c r="ET165" s="156"/>
      <c r="EU165" s="156"/>
      <c r="EV165" s="156"/>
      <c r="EW165" s="156"/>
      <c r="EX165" s="156"/>
      <c r="EY165" s="156"/>
      <c r="EZ165" s="156"/>
      <c r="FA165" s="156"/>
      <c r="FB165" s="156"/>
      <c r="FC165" s="156"/>
      <c r="FD165" s="156"/>
      <c r="FE165" s="156"/>
      <c r="FF165" s="156"/>
      <c r="FG165" s="156"/>
      <c r="FH165" s="156"/>
      <c r="FI165" s="156"/>
      <c r="FJ165" s="156"/>
      <c r="FK165" s="156"/>
      <c r="FL165" s="156"/>
      <c r="FM165" s="156"/>
      <c r="FN165" s="156"/>
      <c r="FO165" s="156"/>
      <c r="FP165" s="156"/>
      <c r="FQ165" s="156"/>
      <c r="FR165" s="156"/>
      <c r="FS165" s="156"/>
      <c r="FT165" s="156"/>
      <c r="FU165" s="156"/>
      <c r="FV165" s="156"/>
      <c r="FW165" s="156"/>
      <c r="FX165" s="156"/>
      <c r="FY165" s="156"/>
      <c r="FZ165" s="156"/>
      <c r="GA165" s="156"/>
      <c r="GB165" s="156"/>
      <c r="GC165" s="156"/>
      <c r="GD165" s="156"/>
      <c r="GE165" s="156"/>
      <c r="GF165" s="156"/>
      <c r="GG165" s="156"/>
      <c r="GH165" s="156"/>
      <c r="GI165" s="156"/>
      <c r="GJ165" s="156"/>
      <c r="GK165" s="156"/>
      <c r="GL165" s="156"/>
      <c r="GM165" s="156"/>
      <c r="GN165" s="156"/>
      <c r="GO165" s="156"/>
      <c r="GP165" s="156"/>
      <c r="GQ165" s="156"/>
      <c r="GR165" s="156"/>
      <c r="GS165" s="156"/>
      <c r="GT165" s="156"/>
      <c r="GU165" s="156"/>
      <c r="GV165" s="156"/>
      <c r="GW165" s="156"/>
      <c r="GX165" s="156"/>
      <c r="GY165" s="156"/>
    </row>
    <row r="166" spans="1:207" x14ac:dyDescent="0.25">
      <c r="B166" s="389"/>
      <c r="D166" s="389"/>
      <c r="F166" s="389"/>
      <c r="G166" s="389"/>
      <c r="H166" s="389"/>
      <c r="I166" s="389"/>
      <c r="J166" s="389"/>
      <c r="K166" s="389"/>
      <c r="L166" s="389"/>
      <c r="M166" s="389"/>
      <c r="N166" s="389"/>
      <c r="Q166" s="389"/>
      <c r="R166" s="389"/>
      <c r="S166" s="389"/>
      <c r="T166" s="389"/>
      <c r="U166" s="389"/>
      <c r="V166" s="389"/>
      <c r="Z166" s="389"/>
      <c r="AA166" s="390"/>
      <c r="AB166" s="389"/>
      <c r="AC166" s="389"/>
      <c r="AD166" s="389"/>
      <c r="AE166" s="389"/>
      <c r="AF166" s="389"/>
      <c r="AW166" s="385"/>
    </row>
    <row r="1048576" ht="15" customHeight="1" x14ac:dyDescent="0.25"/>
  </sheetData>
  <sheetProtection algorithmName="SHA-512" hashValue="wp1I9qOaCTs8l8Gl7XANvWxFWb2+B4Ysr1A14L15mrqqn05ahh+iTM84HJgiXIHww4U5tly0JYJmS82KGAXGGQ==" saltValue="LfUfYJ7nsv74WaRb2lrAYA==" spinCount="100000" sheet="1" formatCells="0" formatColumns="0" formatRows="0" autoFilter="0" pivotTables="0"/>
  <dataConsolidate/>
  <mergeCells count="20">
    <mergeCell ref="AU12:AX12"/>
    <mergeCell ref="AR2:AS2"/>
    <mergeCell ref="AR3:AS3"/>
    <mergeCell ref="AR4:AS4"/>
    <mergeCell ref="AR5:AS5"/>
    <mergeCell ref="AN12:AP12"/>
    <mergeCell ref="O12:X12"/>
    <mergeCell ref="O11:AG11"/>
    <mergeCell ref="H10:AG10"/>
    <mergeCell ref="AQ12:AS12"/>
    <mergeCell ref="B2:C5"/>
    <mergeCell ref="D2:AF5"/>
    <mergeCell ref="B10:D12"/>
    <mergeCell ref="Y12:AF12"/>
    <mergeCell ref="C6:AG6"/>
    <mergeCell ref="C7:AG7"/>
    <mergeCell ref="C8:AG8"/>
    <mergeCell ref="B9:AG9"/>
    <mergeCell ref="E10:G12"/>
    <mergeCell ref="H11:N12"/>
  </mergeCells>
  <conditionalFormatting sqref="AW1:AW79 AW81:AW1048576">
    <cfRule type="dataBar" priority="2">
      <dataBar>
        <cfvo type="min"/>
        <cfvo type="max"/>
        <color rgb="FFD6007B"/>
      </dataBar>
      <extLst>
        <ext xmlns:x14="http://schemas.microsoft.com/office/spreadsheetml/2009/9/main" uri="{B025F937-C7B1-47D3-B67F-A62EFF666E3E}">
          <x14:id>{2C9D3AFC-2FA7-44DE-A13C-0A3F263C2F04}</x14:id>
        </ext>
      </extLst>
    </cfRule>
  </conditionalFormatting>
  <conditionalFormatting sqref="AW80">
    <cfRule type="dataBar" priority="1">
      <dataBar>
        <cfvo type="min"/>
        <cfvo type="max"/>
        <color rgb="FFD6007B"/>
      </dataBar>
      <extLst>
        <ext xmlns:x14="http://schemas.microsoft.com/office/spreadsheetml/2009/9/main" uri="{B025F937-C7B1-47D3-B67F-A62EFF666E3E}">
          <x14:id>{C45C26EC-8245-49EC-8AEB-008D28F822B1}</x14:id>
        </ext>
      </extLst>
    </cfRule>
  </conditionalFormatting>
  <dataValidations count="5">
    <dataValidation type="date" allowBlank="1" showInputMessage="1" showErrorMessage="1" errorTitle="Fecha " error="Favor ingresar formato fecha " sqref="W20:X53 W14:X17 W159:X161 W163:X1048576 W84:X86 W96:X106 W109:X117 W80:X81 W55:X63 W121:X157 W6:X9" xr:uid="{00000000-0002-0000-0200-000000000000}">
      <formula1>43831</formula1>
      <formula2>45657</formula2>
    </dataValidation>
    <dataValidation errorStyle="warning" allowBlank="1" showInputMessage="1" showErrorMessage="1" prompt="Relacione la descripción de la meta del proyecto de inversión." sqref="G52 L52 L87:L95" xr:uid="{00000000-0002-0000-0200-000001000000}"/>
    <dataValidation type="list" errorStyle="warning" allowBlank="1" showInputMessage="1" showErrorMessage="1" prompt="Elija la meta sectorial del proyecto de inversión." sqref="B87:B95" xr:uid="{00000000-0002-0000-0200-000002000000}">
      <formula1>MetaSect</formula1>
    </dataValidation>
    <dataValidation allowBlank="1" showInputMessage="1" showErrorMessage="1" prompt="Describa las actividades a realizar, redactelas en infinitivo (realizar, organizar, etc), en orden lógico y coherente." sqref="O163" xr:uid="{00000000-0002-0000-0200-000003000000}"/>
    <dataValidation allowBlank="1" showInputMessage="1" showErrorMessage="1" prompt="Indique al producto a entregar durante la vigencia." sqref="Q164" xr:uid="{00000000-0002-0000-0200-000004000000}"/>
  </dataValidations>
  <pageMargins left="0.31496062992125984" right="0.31496062992125984" top="0.35433070866141736" bottom="0.35433070866141736" header="0.31496062992125984" footer="0.31496062992125984"/>
  <pageSetup paperSize="9" scale="85" orientation="landscape" horizontalDpi="300" verticalDpi="300"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2C9D3AFC-2FA7-44DE-A13C-0A3F263C2F04}">
            <x14:dataBar minLength="0" maxLength="100" gradient="0">
              <x14:cfvo type="autoMin"/>
              <x14:cfvo type="autoMax"/>
              <x14:negativeFillColor rgb="FFFF0000"/>
              <x14:axisColor rgb="FF000000"/>
            </x14:dataBar>
          </x14:cfRule>
          <xm:sqref>AW1:AW79 AW81:AW1048576</xm:sqref>
        </x14:conditionalFormatting>
        <x14:conditionalFormatting xmlns:xm="http://schemas.microsoft.com/office/excel/2006/main">
          <x14:cfRule type="dataBar" id="{C45C26EC-8245-49EC-8AEB-008D28F822B1}">
            <x14:dataBar minLength="0" maxLength="100" gradient="0">
              <x14:cfvo type="autoMin"/>
              <x14:cfvo type="autoMax"/>
              <x14:negativeFillColor rgb="FFFF0000"/>
              <x14:axisColor rgb="FF000000"/>
            </x14:dataBar>
          </x14:cfRule>
          <xm:sqref>AW80</xm:sqref>
        </x14:conditionalFormatting>
      </x14:conditionalFormattings>
    </ext>
    <ext xmlns:x15="http://schemas.microsoft.com/office/spreadsheetml/2010/11/main" uri="{3A4CF648-6AED-40f4-86FF-DC5316D8AED3}">
      <x14:slicerList xmlns:x14="http://schemas.microsoft.com/office/spreadsheetml/2009/9/main">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5A31F-AAB7-4A2E-B4C1-FCBF38F9318F}">
  <dimension ref="B2:E5"/>
  <sheetViews>
    <sheetView showGridLines="0" topLeftCell="C4" workbookViewId="0">
      <selection activeCell="D4" sqref="D4"/>
    </sheetView>
  </sheetViews>
  <sheetFormatPr baseColWidth="10" defaultColWidth="11.42578125" defaultRowHeight="15" x14ac:dyDescent="0.25"/>
  <cols>
    <col min="2" max="2" width="15.85546875" style="193" customWidth="1"/>
    <col min="3" max="3" width="22" style="193" customWidth="1"/>
    <col min="4" max="5" width="30" style="193" customWidth="1"/>
  </cols>
  <sheetData>
    <row r="2" spans="2:5" x14ac:dyDescent="0.25">
      <c r="B2" s="191" t="s">
        <v>1675</v>
      </c>
      <c r="C2" s="195" t="s">
        <v>1676</v>
      </c>
      <c r="D2" s="195" t="s">
        <v>1677</v>
      </c>
      <c r="E2" s="195" t="s">
        <v>1678</v>
      </c>
    </row>
    <row r="3" spans="2:5" ht="42.75" x14ac:dyDescent="0.25">
      <c r="B3" s="192" t="s">
        <v>1679</v>
      </c>
      <c r="C3" s="192" t="s">
        <v>1680</v>
      </c>
      <c r="D3" s="194" t="s">
        <v>1681</v>
      </c>
      <c r="E3" s="194" t="s">
        <v>1682</v>
      </c>
    </row>
    <row r="4" spans="2:5" ht="71.25" x14ac:dyDescent="0.25">
      <c r="B4" s="192" t="s">
        <v>1683</v>
      </c>
      <c r="C4" s="192" t="s">
        <v>1684</v>
      </c>
      <c r="D4" s="194" t="s">
        <v>1685</v>
      </c>
      <c r="E4" s="194" t="s">
        <v>1682</v>
      </c>
    </row>
    <row r="5" spans="2:5" ht="71.25" x14ac:dyDescent="0.25">
      <c r="B5" s="192" t="s">
        <v>1686</v>
      </c>
      <c r="C5" s="192" t="s">
        <v>1687</v>
      </c>
      <c r="D5" s="194" t="s">
        <v>1688</v>
      </c>
      <c r="E5" s="194" t="s">
        <v>1682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nvited_Students xmlns="6a762699-573a-45d7-bd67-1a3fbfb4876b" xsi:nil="true"/>
    <CultureName xmlns="6a762699-573a-45d7-bd67-1a3fbfb4876b" xsi:nil="true"/>
    <Students xmlns="6a762699-573a-45d7-bd67-1a3fbfb4876b">
      <UserInfo>
        <DisplayName/>
        <AccountId xsi:nil="true"/>
        <AccountType/>
      </UserInfo>
    </Students>
    <Student_Groups xmlns="6a762699-573a-45d7-bd67-1a3fbfb4876b">
      <UserInfo>
        <DisplayName/>
        <AccountId xsi:nil="true"/>
        <AccountType/>
      </UserInfo>
    </Student_Groups>
    <DefaultSectionNames xmlns="6a762699-573a-45d7-bd67-1a3fbfb4876b" xsi:nil="true"/>
    <Is_Collaboration_Space_Locked xmlns="6a762699-573a-45d7-bd67-1a3fbfb4876b" xsi:nil="true"/>
    <Has_Teacher_Only_SectionGroup xmlns="6a762699-573a-45d7-bd67-1a3fbfb4876b" xsi:nil="true"/>
    <Templates xmlns="6a762699-573a-45d7-bd67-1a3fbfb4876b" xsi:nil="true"/>
    <Self_Registration_Enabled xmlns="6a762699-573a-45d7-bd67-1a3fbfb4876b" xsi:nil="true"/>
    <FolderType xmlns="6a762699-573a-45d7-bd67-1a3fbfb4876b" xsi:nil="true"/>
    <AppVersion xmlns="6a762699-573a-45d7-bd67-1a3fbfb4876b" xsi:nil="true"/>
    <TeamsChannelId xmlns="6a762699-573a-45d7-bd67-1a3fbfb4876b" xsi:nil="true"/>
    <NotebookType xmlns="6a762699-573a-45d7-bd67-1a3fbfb4876b" xsi:nil="true"/>
    <Teachers xmlns="6a762699-573a-45d7-bd67-1a3fbfb4876b">
      <UserInfo>
        <DisplayName/>
        <AccountId xsi:nil="true"/>
        <AccountType/>
      </UserInfo>
    </Teachers>
    <Invited_Teachers xmlns="6a762699-573a-45d7-bd67-1a3fbfb4876b" xsi:nil="true"/>
    <IsNotebookLocked xmlns="6a762699-573a-45d7-bd67-1a3fbfb4876b" xsi:nil="true"/>
    <Owner xmlns="6a762699-573a-45d7-bd67-1a3fbfb4876b">
      <UserInfo>
        <DisplayName/>
        <AccountId xsi:nil="true"/>
        <AccountType/>
      </UserInfo>
    </Owner>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A56DC378CD86B459DD8A83590D7AB3D" ma:contentTypeVersion="30" ma:contentTypeDescription="Create a new document." ma:contentTypeScope="" ma:versionID="b0b208c18ecbaa66e4d1927f70892416">
  <xsd:schema xmlns:xsd="http://www.w3.org/2001/XMLSchema" xmlns:xs="http://www.w3.org/2001/XMLSchema" xmlns:p="http://schemas.microsoft.com/office/2006/metadata/properties" xmlns:ns3="6a762699-573a-45d7-bd67-1a3fbfb4876b" xmlns:ns4="074db0c9-9de0-4fe9-b7a1-772f5c77c4bc" targetNamespace="http://schemas.microsoft.com/office/2006/metadata/properties" ma:root="true" ma:fieldsID="41defc8c942d188d1b03a7cc8b5f30aa" ns3:_="" ns4:_="">
    <xsd:import namespace="6a762699-573a-45d7-bd67-1a3fbfb4876b"/>
    <xsd:import namespace="074db0c9-9de0-4fe9-b7a1-772f5c77c4b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NotebookType" minOccurs="0"/>
                <xsd:element ref="ns3:FolderType" minOccurs="0"/>
                <xsd:element ref="ns3:CultureName" minOccurs="0"/>
                <xsd:element ref="ns3:AppVersion" minOccurs="0"/>
                <xsd:element ref="ns3:TeamsChannelId" minOccurs="0"/>
                <xsd:element ref="ns3:Owner" minOccurs="0"/>
                <xsd:element ref="ns3:DefaultSectionNames" minOccurs="0"/>
                <xsd:element ref="ns3:Templates" minOccurs="0"/>
                <xsd:element ref="ns3:Teachers" minOccurs="0"/>
                <xsd:element ref="ns3:Students" minOccurs="0"/>
                <xsd:element ref="ns3:Student_Groups" minOccurs="0"/>
                <xsd:element ref="ns3:Invited_Teachers" minOccurs="0"/>
                <xsd:element ref="ns3:Invited_Students" minOccurs="0"/>
                <xsd:element ref="ns3:Self_Registration_Enabled" minOccurs="0"/>
                <xsd:element ref="ns3:Has_Teacher_Only_SectionGroup" minOccurs="0"/>
                <xsd:element ref="ns3:Is_Collaboration_Space_Locked" minOccurs="0"/>
                <xsd:element ref="ns3:IsNotebookLocked"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762699-573a-45d7-bd67-1a3fbfb487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NotebookType" ma:index="17" nillable="true" ma:displayName="Notebook Type" ma:internalName="NotebookType">
      <xsd:simpleType>
        <xsd:restriction base="dms:Text"/>
      </xsd:simpleType>
    </xsd:element>
    <xsd:element name="FolderType" ma:index="18" nillable="true" ma:displayName="Folder Type" ma:internalName="FolderType">
      <xsd:simpleType>
        <xsd:restriction base="dms:Text"/>
      </xsd:simpleType>
    </xsd:element>
    <xsd:element name="CultureName" ma:index="19" nillable="true" ma:displayName="Culture Name" ma:internalName="CultureName">
      <xsd:simpleType>
        <xsd:restriction base="dms:Text"/>
      </xsd:simpleType>
    </xsd:element>
    <xsd:element name="AppVersion" ma:index="20" nillable="true" ma:displayName="App Version" ma:internalName="AppVersion">
      <xsd:simpleType>
        <xsd:restriction base="dms:Text"/>
      </xsd:simpleType>
    </xsd:element>
    <xsd:element name="TeamsChannelId" ma:index="21" nillable="true" ma:displayName="Teams Channel Id" ma:internalName="TeamsChannelId">
      <xsd:simpleType>
        <xsd:restriction base="dms:Text"/>
      </xsd:simpleType>
    </xsd:element>
    <xsd:element name="Owner" ma:index="22"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23" nillable="true" ma:displayName="Default Section Names" ma:internalName="DefaultSectionNames">
      <xsd:simpleType>
        <xsd:restriction base="dms:Note">
          <xsd:maxLength value="255"/>
        </xsd:restriction>
      </xsd:simpleType>
    </xsd:element>
    <xsd:element name="Templates" ma:index="24" nillable="true" ma:displayName="Templates" ma:internalName="Templates">
      <xsd:simpleType>
        <xsd:restriction base="dms:Note">
          <xsd:maxLength value="255"/>
        </xsd:restriction>
      </xsd:simpleType>
    </xsd:element>
    <xsd:element name="Teachers" ma:index="25"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26"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27"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28" nillable="true" ma:displayName="Invited Teachers" ma:internalName="Invited_Teachers">
      <xsd:simpleType>
        <xsd:restriction base="dms:Note">
          <xsd:maxLength value="255"/>
        </xsd:restriction>
      </xsd:simpleType>
    </xsd:element>
    <xsd:element name="Invited_Students" ma:index="29" nillable="true" ma:displayName="Invited Students" ma:internalName="Invited_Students">
      <xsd:simpleType>
        <xsd:restriction base="dms:Note">
          <xsd:maxLength value="255"/>
        </xsd:restriction>
      </xsd:simpleType>
    </xsd:element>
    <xsd:element name="Self_Registration_Enabled" ma:index="30" nillable="true" ma:displayName="Self Registration Enabled" ma:internalName="Self_Registration_Enabled">
      <xsd:simpleType>
        <xsd:restriction base="dms:Boolean"/>
      </xsd:simpleType>
    </xsd:element>
    <xsd:element name="Has_Teacher_Only_SectionGroup" ma:index="31" nillable="true" ma:displayName="Has Teacher Only SectionGroup" ma:internalName="Has_Teacher_Only_SectionGroup">
      <xsd:simpleType>
        <xsd:restriction base="dms:Boolean"/>
      </xsd:simpleType>
    </xsd:element>
    <xsd:element name="Is_Collaboration_Space_Locked" ma:index="32" nillable="true" ma:displayName="Is Collaboration Space Locked" ma:internalName="Is_Collaboration_Space_Locked">
      <xsd:simpleType>
        <xsd:restriction base="dms:Boolean"/>
      </xsd:simpleType>
    </xsd:element>
    <xsd:element name="IsNotebookLocked" ma:index="33" nillable="true" ma:displayName="Is Notebook Locked" ma:internalName="IsNotebookLocked">
      <xsd:simpleType>
        <xsd:restriction base="dms:Boolea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AutoKeyPoints" ma:index="36" nillable="true" ma:displayName="MediaServiceAutoKeyPoints" ma:hidden="true" ma:internalName="MediaServiceAutoKeyPoints" ma:readOnly="true">
      <xsd:simpleType>
        <xsd:restriction base="dms:Note"/>
      </xsd:simpleType>
    </xsd:element>
    <xsd:element name="MediaServiceKeyPoints" ma:index="3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74db0c9-9de0-4fe9-b7a1-772f5c77c4b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CE965F-CF00-4B0B-8FE5-28278F2B5A55}">
  <ds:schemaRefs>
    <ds:schemaRef ds:uri="http://schemas.microsoft.com/office/2006/metadata/properties"/>
    <ds:schemaRef ds:uri="http://schemas.microsoft.com/office/infopath/2007/PartnerControls"/>
    <ds:schemaRef ds:uri="6a762699-573a-45d7-bd67-1a3fbfb4876b"/>
  </ds:schemaRefs>
</ds:datastoreItem>
</file>

<file path=customXml/itemProps2.xml><?xml version="1.0" encoding="utf-8"?>
<ds:datastoreItem xmlns:ds="http://schemas.openxmlformats.org/officeDocument/2006/customXml" ds:itemID="{95CFF1C2-950A-47EB-AF97-EA86A9A20B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762699-573a-45d7-bd67-1a3fbfb4876b"/>
    <ds:schemaRef ds:uri="074db0c9-9de0-4fe9-b7a1-772f5c77c4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A487D6-7CE7-4EB8-B75A-A7C78E4713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LISTAS DESPLEGABLES </vt:lpstr>
      <vt:lpstr>PLAN DE ACCIÓN INTEGRADO </vt:lpstr>
      <vt:lpstr>Control de cambios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Quitian Alvarez</dc:creator>
  <cp:keywords/>
  <dc:description/>
  <cp:lastModifiedBy>Laura Patricia Saavedra Alarcon</cp:lastModifiedBy>
  <cp:revision/>
  <dcterms:created xsi:type="dcterms:W3CDTF">2019-02-26T19:23:01Z</dcterms:created>
  <dcterms:modified xsi:type="dcterms:W3CDTF">2021-07-27T00:56:37Z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0x010100DA56DC378CD86B459DD8A83590D7AB3D</vt:lpwstr>
  </property>
</Properties>
</file>