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https://d.docs.live.net/748ff695c0e14ffb/Escritorio/VARIOS TEMAS AIDEE 2/INFORME 2DO TRIMESTRE 2020/"/>
    </mc:Choice>
  </mc:AlternateContent>
  <xr:revisionPtr revIDLastSave="126" documentId="8_{04777DD4-BB08-4752-88AD-D5C5D0D554BC}" xr6:coauthVersionLast="45" xr6:coauthVersionMax="45" xr10:uidLastSave="{2E4EF72C-9949-469A-AB2B-79DFDE86B6BB}"/>
  <bookViews>
    <workbookView xWindow="-120" yWindow="-120" windowWidth="29040" windowHeight="15840" xr2:uid="{00000000-000D-0000-FFFF-FFFF00000000}"/>
  </bookViews>
  <sheets>
    <sheet name="2 Trimestre 2020" sheetId="6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75" i="6" l="1"/>
  <c r="C175" i="6"/>
  <c r="B175" i="6"/>
  <c r="D163" i="6"/>
  <c r="C163" i="6"/>
  <c r="B163" i="6"/>
  <c r="D151" i="6"/>
  <c r="C151" i="6"/>
  <c r="B151" i="6"/>
  <c r="D130" i="6"/>
  <c r="C130" i="6"/>
  <c r="B130" i="6"/>
  <c r="D118" i="6"/>
  <c r="C118" i="6"/>
  <c r="B118" i="6"/>
  <c r="D106" i="6"/>
  <c r="C106" i="6"/>
  <c r="B106" i="6"/>
  <c r="D85" i="6"/>
  <c r="C85" i="6"/>
  <c r="B85" i="6"/>
  <c r="D73" i="6"/>
  <c r="C73" i="6"/>
  <c r="B73" i="6"/>
  <c r="D61" i="6"/>
  <c r="C61" i="6"/>
  <c r="B61" i="6"/>
  <c r="D40" i="6"/>
  <c r="C40" i="6"/>
  <c r="B40" i="6"/>
  <c r="D28" i="6"/>
  <c r="C28" i="6"/>
  <c r="B28" i="6"/>
  <c r="D16" i="6"/>
  <c r="C16" i="6"/>
  <c r="B16" i="6"/>
  <c r="B43" i="6" s="1"/>
  <c r="B88" i="6" l="1"/>
  <c r="B187" i="6" s="1"/>
  <c r="B133" i="6"/>
  <c r="B178" i="6"/>
  <c r="C43" i="6"/>
  <c r="C17" i="6"/>
  <c r="D43" i="6"/>
  <c r="D17" i="6"/>
  <c r="C29" i="6"/>
  <c r="D29" i="6"/>
  <c r="C41" i="6"/>
  <c r="D41" i="6"/>
  <c r="C88" i="6"/>
  <c r="C62" i="6"/>
  <c r="D88" i="6"/>
  <c r="D89" i="6" s="1"/>
  <c r="D62" i="6"/>
  <c r="C74" i="6"/>
  <c r="D74" i="6"/>
  <c r="C86" i="6"/>
  <c r="D86" i="6"/>
  <c r="C133" i="6"/>
  <c r="C107" i="6"/>
  <c r="D133" i="6"/>
  <c r="D134" i="6" s="1"/>
  <c r="D107" i="6"/>
  <c r="C119" i="6"/>
  <c r="D119" i="6"/>
  <c r="C131" i="6"/>
  <c r="D131" i="6"/>
  <c r="C178" i="6"/>
  <c r="C152" i="6"/>
  <c r="D178" i="6"/>
  <c r="D152" i="6"/>
  <c r="C164" i="6"/>
  <c r="D164" i="6"/>
  <c r="C176" i="6"/>
  <c r="D176" i="6"/>
  <c r="D179" i="6" l="1"/>
  <c r="C179" i="6"/>
  <c r="C134" i="6"/>
  <c r="C89" i="6"/>
  <c r="B176" i="6"/>
  <c r="B164" i="6"/>
  <c r="B152" i="6"/>
  <c r="B179" i="6"/>
  <c r="B131" i="6"/>
  <c r="B119" i="6"/>
  <c r="B107" i="6"/>
  <c r="B134" i="6"/>
  <c r="B86" i="6"/>
  <c r="B74" i="6"/>
  <c r="B62" i="6"/>
  <c r="B89" i="6"/>
  <c r="B41" i="6"/>
  <c r="B29" i="6"/>
  <c r="D187" i="6"/>
  <c r="D188" i="6" s="1"/>
  <c r="D44" i="6"/>
  <c r="B17" i="6"/>
  <c r="C187" i="6"/>
  <c r="C188" i="6" s="1"/>
  <c r="C44" i="6"/>
  <c r="B44" i="6" l="1"/>
  <c r="B188" i="6"/>
</calcChain>
</file>

<file path=xl/sharedStrings.xml><?xml version="1.0" encoding="utf-8"?>
<sst xmlns="http://schemas.openxmlformats.org/spreadsheetml/2006/main" count="180" uniqueCount="41">
  <si>
    <t xml:space="preserve">SECRETARÍA DISTRITAL DE INTEGRACIÓN SOCIAL </t>
  </si>
  <si>
    <t xml:space="preserve">SUBSECREATARÍA 
SERVICIO INTEGRAL DE ATENCIÓN A LA CIUDADANÍA-SIAC 
</t>
  </si>
  <si>
    <t>Subdirecciónes Locales</t>
  </si>
  <si>
    <t>Mes:</t>
  </si>
  <si>
    <t>Cola:</t>
  </si>
  <si>
    <t>Información Ciudadana</t>
  </si>
  <si>
    <t>Indicadores por llamada</t>
  </si>
  <si>
    <t>Semana</t>
  </si>
  <si>
    <t>Llamadas Recibidas</t>
  </si>
  <si>
    <t>Llamadas contestadas</t>
  </si>
  <si>
    <t>Llamadas abandonadas</t>
  </si>
  <si>
    <t>Total</t>
  </si>
  <si>
    <t>TOTAL %</t>
  </si>
  <si>
    <t>Mes</t>
  </si>
  <si>
    <t>Cola</t>
  </si>
  <si>
    <t>TOTAL TRIMESTRE</t>
  </si>
  <si>
    <t>Linea administrativa</t>
  </si>
  <si>
    <t>Linea PQRS</t>
  </si>
  <si>
    <t>Linea Denuncias</t>
  </si>
  <si>
    <t>Atención General - Telefonia SIAC</t>
  </si>
  <si>
    <t>Trimestre</t>
  </si>
  <si>
    <t>TODAS</t>
  </si>
  <si>
    <t>N.A</t>
  </si>
  <si>
    <t xml:space="preserve">Elaboró  </t>
  </si>
  <si>
    <t>Aprobó</t>
  </si>
  <si>
    <t>Erwin Gaeth Mera. Líder equipo SIAC.</t>
  </si>
  <si>
    <t xml:space="preserve">Fecha de elaboración.  </t>
  </si>
  <si>
    <t xml:space="preserve">Fuente. </t>
  </si>
  <si>
    <t>Aplicativo Denwa</t>
  </si>
  <si>
    <t>ABRIL</t>
  </si>
  <si>
    <t>MAYO</t>
  </si>
  <si>
    <t>JUNIO</t>
  </si>
  <si>
    <t>2 Trimestre 2020</t>
  </si>
  <si>
    <t>Julio 2020</t>
  </si>
  <si>
    <t>ANEXO 6.
INFORME ATENCIÓN TELEFÓNICA SEGUNDO TRIMESTRE - 2020</t>
  </si>
  <si>
    <t>Línea PQRS</t>
  </si>
  <si>
    <t>Línea Administrativa</t>
  </si>
  <si>
    <t>Línea Denuncias por presuntos hechos de corrupción</t>
  </si>
  <si>
    <t>Revisó</t>
  </si>
  <si>
    <t>Aidee Morales Guerrero
Irma Consuelo Quiceno Machado</t>
  </si>
  <si>
    <t>Claudia Milena Bulla Gutiérrez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</si>
</sst>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1" fillId="0" borderId="12" xfId="0" applyFont="1" applyBorder="1"/>
    <xf numFmtId="0" fontId="1" fillId="0" borderId="1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5" borderId="15" xfId="0" applyFont="1" applyFill="1" applyBorder="1" applyAlignment="1">
      <alignment horizontal="left"/>
    </xf>
    <xf numFmtId="0" fontId="2" fillId="5" borderId="17" xfId="0" applyFont="1" applyFill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8" borderId="3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2" fillId="8" borderId="12" xfId="0" applyFont="1" applyFill="1" applyBorder="1" applyAlignment="1">
      <alignment horizontal="center" vertical="center"/>
    </xf>
    <xf numFmtId="0" fontId="1" fillId="8" borderId="18" xfId="0" applyFont="1" applyFill="1" applyBorder="1" applyAlignment="1">
      <alignment horizontal="center" vertical="center"/>
    </xf>
    <xf numFmtId="0" fontId="2" fillId="8" borderId="4" xfId="0" applyFont="1" applyFill="1" applyBorder="1" applyAlignment="1">
      <alignment horizontal="center" vertical="center"/>
    </xf>
    <xf numFmtId="0" fontId="2" fillId="8" borderId="6" xfId="0" applyFont="1" applyFill="1" applyBorder="1" applyAlignment="1">
      <alignment horizontal="center" vertical="center"/>
    </xf>
    <xf numFmtId="0" fontId="1" fillId="8" borderId="5" xfId="0" applyFont="1" applyFill="1" applyBorder="1" applyAlignment="1">
      <alignment horizontal="center" vertical="center"/>
    </xf>
    <xf numFmtId="0" fontId="2" fillId="8" borderId="5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/>
    </xf>
    <xf numFmtId="0" fontId="1" fillId="0" borderId="23" xfId="0" applyFont="1" applyBorder="1"/>
    <xf numFmtId="0" fontId="1" fillId="0" borderId="0" xfId="0" applyFont="1" applyBorder="1"/>
    <xf numFmtId="0" fontId="1" fillId="0" borderId="24" xfId="0" applyFont="1" applyBorder="1"/>
    <xf numFmtId="0" fontId="2" fillId="8" borderId="25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8" borderId="27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8" borderId="28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1" fillId="8" borderId="27" xfId="0" applyFont="1" applyFill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4" borderId="28" xfId="0" applyFont="1" applyFill="1" applyBorder="1" applyAlignment="1">
      <alignment horizontal="center" vertical="center"/>
    </xf>
    <xf numFmtId="0" fontId="2" fillId="7" borderId="29" xfId="0" applyFont="1" applyFill="1" applyBorder="1" applyAlignment="1">
      <alignment horizontal="center" vertical="center"/>
    </xf>
    <xf numFmtId="0" fontId="2" fillId="4" borderId="27" xfId="0" applyFont="1" applyFill="1" applyBorder="1" applyAlignment="1">
      <alignment horizontal="center" vertical="center"/>
    </xf>
    <xf numFmtId="0" fontId="1" fillId="0" borderId="27" xfId="0" applyFont="1" applyBorder="1"/>
    <xf numFmtId="0" fontId="2" fillId="8" borderId="27" xfId="0" applyFont="1" applyFill="1" applyBorder="1"/>
    <xf numFmtId="0" fontId="2" fillId="8" borderId="27" xfId="0" applyFont="1" applyFill="1" applyBorder="1" applyAlignment="1">
      <alignment horizontal="center"/>
    </xf>
    <xf numFmtId="0" fontId="1" fillId="2" borderId="23" xfId="0" applyFont="1" applyFill="1" applyBorder="1"/>
    <xf numFmtId="0" fontId="1" fillId="2" borderId="0" xfId="0" applyFont="1" applyFill="1" applyBorder="1"/>
    <xf numFmtId="0" fontId="2" fillId="5" borderId="25" xfId="0" applyFont="1" applyFill="1" applyBorder="1" applyAlignment="1">
      <alignment horizontal="left"/>
    </xf>
    <xf numFmtId="0" fontId="2" fillId="5" borderId="25" xfId="0" applyFont="1" applyFill="1" applyBorder="1" applyAlignment="1"/>
    <xf numFmtId="0" fontId="2" fillId="5" borderId="32" xfId="0" applyFont="1" applyFill="1" applyBorder="1" applyAlignment="1"/>
    <xf numFmtId="0" fontId="1" fillId="0" borderId="33" xfId="0" applyFont="1" applyBorder="1"/>
    <xf numFmtId="0" fontId="1" fillId="0" borderId="34" xfId="0" applyFont="1" applyBorder="1"/>
    <xf numFmtId="0" fontId="1" fillId="0" borderId="35" xfId="0" applyFont="1" applyBorder="1"/>
    <xf numFmtId="0" fontId="2" fillId="5" borderId="13" xfId="0" applyFont="1" applyFill="1" applyBorder="1" applyAlignment="1">
      <alignment horizontal="left"/>
    </xf>
    <xf numFmtId="0" fontId="2" fillId="5" borderId="14" xfId="0" applyFont="1" applyFill="1" applyBorder="1" applyAlignment="1">
      <alignment horizontal="left"/>
    </xf>
    <xf numFmtId="0" fontId="2" fillId="6" borderId="23" xfId="0" applyFont="1" applyFill="1" applyBorder="1" applyAlignment="1">
      <alignment horizontal="center" vertical="center"/>
    </xf>
    <xf numFmtId="0" fontId="2" fillId="6" borderId="0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left"/>
    </xf>
    <xf numFmtId="0" fontId="2" fillId="5" borderId="17" xfId="0" applyFont="1" applyFill="1" applyBorder="1" applyAlignment="1">
      <alignment horizontal="left"/>
    </xf>
    <xf numFmtId="0" fontId="2" fillId="6" borderId="25" xfId="0" applyFont="1" applyFill="1" applyBorder="1" applyAlignment="1">
      <alignment horizontal="center" vertical="center"/>
    </xf>
    <xf numFmtId="0" fontId="2" fillId="6" borderId="12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" fillId="3" borderId="20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center" wrapText="1"/>
    </xf>
    <xf numFmtId="0" fontId="2" fillId="3" borderId="24" xfId="0" applyFont="1" applyFill="1" applyBorder="1" applyAlignment="1">
      <alignment horizontal="center" wrapText="1"/>
    </xf>
    <xf numFmtId="0" fontId="2" fillId="5" borderId="25" xfId="0" applyFont="1" applyFill="1" applyBorder="1" applyAlignment="1">
      <alignment horizontal="justify" vertical="center" wrapText="1"/>
    </xf>
    <xf numFmtId="0" fontId="2" fillId="5" borderId="13" xfId="0" applyFont="1" applyFill="1" applyBorder="1" applyAlignment="1">
      <alignment horizontal="left" wrapText="1"/>
    </xf>
    <xf numFmtId="0" fontId="2" fillId="5" borderId="14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609599</xdr:colOff>
      <xdr:row>4</xdr:row>
      <xdr:rowOff>123825</xdr:rowOff>
    </xdr:from>
    <xdr:to>
      <xdr:col>11</xdr:col>
      <xdr:colOff>600074</xdr:colOff>
      <xdr:row>23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D37BB9C-2F32-40B8-ADDD-42CB9C2E5D7D}"/>
            </a:ext>
            <a:ext uri="{147F2762-F138-4A5C-976F-8EAC2B608ADB}">
              <a16:predDERef xmlns:a16="http://schemas.microsoft.com/office/drawing/2014/main" pred="{C294CFFC-0A09-4494-BF65-E36EB12D5F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29374" y="1314450"/>
          <a:ext cx="4257675" cy="2781300"/>
        </a:xfrm>
        <a:prstGeom prst="rect">
          <a:avLst/>
        </a:prstGeom>
      </xdr:spPr>
    </xdr:pic>
    <xdr:clientData/>
  </xdr:twoCellAnchor>
  <xdr:twoCellAnchor editAs="oneCell">
    <xdr:from>
      <xdr:col>4</xdr:col>
      <xdr:colOff>600075</xdr:colOff>
      <xdr:row>50</xdr:row>
      <xdr:rowOff>9525</xdr:rowOff>
    </xdr:from>
    <xdr:to>
      <xdr:col>11</xdr:col>
      <xdr:colOff>600075</xdr:colOff>
      <xdr:row>68</xdr:row>
      <xdr:rowOff>38100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B949A3E-06FB-45F8-83C0-F3FE1F6A6A5D}"/>
            </a:ext>
            <a:ext uri="{147F2762-F138-4A5C-976F-8EAC2B608ADB}">
              <a16:predDERef xmlns:a16="http://schemas.microsoft.com/office/drawing/2014/main" pred="{BD37BB9C-2F32-40B8-ADDD-42CB9C2E5D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419850" y="7972425"/>
          <a:ext cx="4267200" cy="2771775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94</xdr:row>
      <xdr:rowOff>0</xdr:rowOff>
    </xdr:from>
    <xdr:to>
      <xdr:col>12</xdr:col>
      <xdr:colOff>47625</xdr:colOff>
      <xdr:row>113</xdr:row>
      <xdr:rowOff>19050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046EBBD-F72B-4848-8CA2-24A1BD7FD5FC}"/>
            </a:ext>
            <a:ext uri="{147F2762-F138-4A5C-976F-8EAC2B608ADB}">
              <a16:predDERef xmlns:a16="http://schemas.microsoft.com/office/drawing/2014/main" pred="{3B949A3E-06FB-45F8-83C0-F3FE1F6A6A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429375" y="15125700"/>
          <a:ext cx="4314825" cy="2914650"/>
        </a:xfrm>
        <a:prstGeom prst="rect">
          <a:avLst/>
        </a:prstGeom>
      </xdr:spPr>
    </xdr:pic>
    <xdr:clientData/>
  </xdr:twoCellAnchor>
  <xdr:twoCellAnchor editAs="oneCell">
    <xdr:from>
      <xdr:col>5</xdr:col>
      <xdr:colOff>9525</xdr:colOff>
      <xdr:row>138</xdr:row>
      <xdr:rowOff>142875</xdr:rowOff>
    </xdr:from>
    <xdr:to>
      <xdr:col>12</xdr:col>
      <xdr:colOff>19050</xdr:colOff>
      <xdr:row>157</xdr:row>
      <xdr:rowOff>28575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B1F043BF-0FA9-4813-82CB-10DE4DCCD227}"/>
            </a:ext>
            <a:ext uri="{147F2762-F138-4A5C-976F-8EAC2B608ADB}">
              <a16:predDERef xmlns:a16="http://schemas.microsoft.com/office/drawing/2014/main" pred="{B046EBBD-F72B-4848-8CA2-24A1BD7FD5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438900" y="21821775"/>
          <a:ext cx="4276725" cy="2781300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19</xdr:col>
      <xdr:colOff>600075</xdr:colOff>
      <xdr:row>23</xdr:row>
      <xdr:rowOff>28575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92A3AEAF-97E9-4B88-B2F9-C0E3A56B8858}"/>
            </a:ext>
            <a:ext uri="{147F2762-F138-4A5C-976F-8EAC2B608ADB}">
              <a16:predDERef xmlns:a16="http://schemas.microsoft.com/office/drawing/2014/main" pred="{B1F043BF-0FA9-4813-82CB-10DE4DCCD2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1306175" y="1343025"/>
          <a:ext cx="4257675" cy="2771775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49</xdr:row>
      <xdr:rowOff>142875</xdr:rowOff>
    </xdr:from>
    <xdr:to>
      <xdr:col>19</xdr:col>
      <xdr:colOff>590550</xdr:colOff>
      <xdr:row>68</xdr:row>
      <xdr:rowOff>19050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1E389796-935D-4A6B-A9BA-1BF57A5435FA}"/>
            </a:ext>
            <a:ext uri="{147F2762-F138-4A5C-976F-8EAC2B608ADB}">
              <a16:predDERef xmlns:a16="http://schemas.microsoft.com/office/drawing/2014/main" pred="{92A3AEAF-97E9-4B88-B2F9-C0E3A56B88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1306175" y="7953375"/>
          <a:ext cx="4248150" cy="2771775"/>
        </a:xfrm>
        <a:prstGeom prst="rect">
          <a:avLst/>
        </a:prstGeom>
      </xdr:spPr>
    </xdr:pic>
    <xdr:clientData/>
  </xdr:twoCellAnchor>
  <xdr:twoCellAnchor editAs="oneCell">
    <xdr:from>
      <xdr:col>13</xdr:col>
      <xdr:colOff>19050</xdr:colOff>
      <xdr:row>94</xdr:row>
      <xdr:rowOff>0</xdr:rowOff>
    </xdr:from>
    <xdr:to>
      <xdr:col>20</xdr:col>
      <xdr:colOff>0</xdr:colOff>
      <xdr:row>113</xdr:row>
      <xdr:rowOff>19050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A861CF38-26A7-4580-9D27-0555455D2FF9}"/>
            </a:ext>
            <a:ext uri="{147F2762-F138-4A5C-976F-8EAC2B608ADB}">
              <a16:predDERef xmlns:a16="http://schemas.microsoft.com/office/drawing/2014/main" pred="{1E389796-935D-4A6B-A9BA-1BF57A5435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1325225" y="15125700"/>
          <a:ext cx="4248150" cy="2914650"/>
        </a:xfrm>
        <a:prstGeom prst="rect">
          <a:avLst/>
        </a:prstGeom>
      </xdr:spPr>
    </xdr:pic>
    <xdr:clientData/>
  </xdr:twoCellAnchor>
  <xdr:twoCellAnchor editAs="oneCell">
    <xdr:from>
      <xdr:col>12</xdr:col>
      <xdr:colOff>600075</xdr:colOff>
      <xdr:row>139</xdr:row>
      <xdr:rowOff>0</xdr:rowOff>
    </xdr:from>
    <xdr:to>
      <xdr:col>20</xdr:col>
      <xdr:colOff>28575</xdr:colOff>
      <xdr:row>157</xdr:row>
      <xdr:rowOff>47625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90456C63-578E-4AB0-9FD8-1BFA7E587FDA}"/>
            </a:ext>
            <a:ext uri="{147F2762-F138-4A5C-976F-8EAC2B608ADB}">
              <a16:predDERef xmlns:a16="http://schemas.microsoft.com/office/drawing/2014/main" pred="{A861CF38-26A7-4580-9D27-0555455D2F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1296650" y="21831300"/>
          <a:ext cx="4305300" cy="2790825"/>
        </a:xfrm>
        <a:prstGeom prst="rect">
          <a:avLst/>
        </a:prstGeom>
      </xdr:spPr>
    </xdr:pic>
    <xdr:clientData/>
  </xdr:twoCellAnchor>
  <xdr:twoCellAnchor editAs="oneCell">
    <xdr:from>
      <xdr:col>9</xdr:col>
      <xdr:colOff>352425</xdr:colOff>
      <xdr:row>25</xdr:row>
      <xdr:rowOff>114299</xdr:rowOff>
    </xdr:from>
    <xdr:to>
      <xdr:col>16</xdr:col>
      <xdr:colOff>381000</xdr:colOff>
      <xdr:row>43</xdr:row>
      <xdr:rowOff>19050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FFAE7E41-1CC3-46B3-BDAC-9D73460442D5}"/>
            </a:ext>
            <a:ext uri="{147F2762-F138-4A5C-976F-8EAC2B608ADB}">
              <a16:predDERef xmlns:a16="http://schemas.microsoft.com/office/drawing/2014/main" pred="{90456C63-578E-4AB0-9FD8-1BFA7E587F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9220200" y="4505324"/>
          <a:ext cx="4295775" cy="2714626"/>
        </a:xfrm>
        <a:prstGeom prst="rect">
          <a:avLst/>
        </a:prstGeom>
      </xdr:spPr>
    </xdr:pic>
    <xdr:clientData/>
  </xdr:twoCellAnchor>
  <xdr:twoCellAnchor editAs="oneCell">
    <xdr:from>
      <xdr:col>9</xdr:col>
      <xdr:colOff>9525</xdr:colOff>
      <xdr:row>72</xdr:row>
      <xdr:rowOff>9525</xdr:rowOff>
    </xdr:from>
    <xdr:to>
      <xdr:col>16</xdr:col>
      <xdr:colOff>38100</xdr:colOff>
      <xdr:row>88</xdr:row>
      <xdr:rowOff>142875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0C256693-7DE0-4818-B276-E43536A3508D}"/>
            </a:ext>
            <a:ext uri="{147F2762-F138-4A5C-976F-8EAC2B608ADB}">
              <a16:predDERef xmlns:a16="http://schemas.microsoft.com/office/drawing/2014/main" pred="{FFAE7E41-1CC3-46B3-BDAC-9D73460442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8877300" y="11325225"/>
          <a:ext cx="4295775" cy="2571750"/>
        </a:xfrm>
        <a:prstGeom prst="rect">
          <a:avLst/>
        </a:prstGeom>
      </xdr:spPr>
    </xdr:pic>
    <xdr:clientData/>
  </xdr:twoCellAnchor>
  <xdr:twoCellAnchor editAs="oneCell">
    <xdr:from>
      <xdr:col>8</xdr:col>
      <xdr:colOff>590550</xdr:colOff>
      <xdr:row>116</xdr:row>
      <xdr:rowOff>28574</xdr:rowOff>
    </xdr:from>
    <xdr:to>
      <xdr:col>16</xdr:col>
      <xdr:colOff>104775</xdr:colOff>
      <xdr:row>133</xdr:row>
      <xdr:rowOff>9525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83E96458-CD64-4627-AC3A-3700ECD2B340}"/>
            </a:ext>
            <a:ext uri="{147F2762-F138-4A5C-976F-8EAC2B608ADB}">
              <a16:predDERef xmlns:a16="http://schemas.microsoft.com/office/drawing/2014/main" pred="{0C256693-7DE0-4818-B276-E43536A350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8848725" y="18354674"/>
          <a:ext cx="4391025" cy="2571751"/>
        </a:xfrm>
        <a:prstGeom prst="rect">
          <a:avLst/>
        </a:prstGeom>
      </xdr:spPr>
    </xdr:pic>
    <xdr:clientData/>
  </xdr:twoCellAnchor>
  <xdr:twoCellAnchor editAs="oneCell">
    <xdr:from>
      <xdr:col>9</xdr:col>
      <xdr:colOff>581025</xdr:colOff>
      <xdr:row>159</xdr:row>
      <xdr:rowOff>9524</xdr:rowOff>
    </xdr:from>
    <xdr:to>
      <xdr:col>16</xdr:col>
      <xdr:colOff>600075</xdr:colOff>
      <xdr:row>177</xdr:row>
      <xdr:rowOff>19049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BBA749AA-D639-4E34-9BC8-A740FEC2958F}"/>
            </a:ext>
            <a:ext uri="{147F2762-F138-4A5C-976F-8EAC2B608ADB}">
              <a16:predDERef xmlns:a16="http://schemas.microsoft.com/office/drawing/2014/main" pred="{83E96458-CD64-4627-AC3A-3700ECD2B3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9448800" y="24888824"/>
          <a:ext cx="4286250" cy="2752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A4DC9A-E491-4771-BE8A-A0ADA68B004A}">
  <dimension ref="A1:T201"/>
  <sheetViews>
    <sheetView tabSelected="1" topLeftCell="A172" workbookViewId="0">
      <selection activeCell="B209" sqref="B209"/>
    </sheetView>
  </sheetViews>
  <sheetFormatPr baseColWidth="10" defaultColWidth="9.140625" defaultRowHeight="12" x14ac:dyDescent="0.2"/>
  <cols>
    <col min="1" max="1" width="21.5703125" style="1" customWidth="1"/>
    <col min="2" max="2" width="23.5703125" style="1" customWidth="1"/>
    <col min="3" max="3" width="21.140625" style="1" customWidth="1"/>
    <col min="4" max="4" width="21" style="1" customWidth="1"/>
    <col min="5" max="16384" width="9.140625" style="1"/>
  </cols>
  <sheetData>
    <row r="1" spans="1:20" ht="20.25" customHeight="1" x14ac:dyDescent="0.2">
      <c r="A1" s="91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3"/>
    </row>
    <row r="2" spans="1:20" ht="34.5" customHeight="1" x14ac:dyDescent="0.2">
      <c r="A2" s="94" t="s">
        <v>1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6"/>
    </row>
    <row r="3" spans="1:20" ht="27" customHeight="1" x14ac:dyDescent="0.2">
      <c r="A3" s="94" t="s">
        <v>34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6"/>
    </row>
    <row r="4" spans="1:20" x14ac:dyDescent="0.2">
      <c r="A4" s="36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8"/>
    </row>
    <row r="5" spans="1:20" x14ac:dyDescent="0.2">
      <c r="A5" s="36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8"/>
    </row>
    <row r="6" spans="1:20" x14ac:dyDescent="0.2">
      <c r="A6" s="82" t="s">
        <v>2</v>
      </c>
      <c r="B6" s="83"/>
      <c r="C6" s="83"/>
      <c r="D6" s="83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8"/>
    </row>
    <row r="7" spans="1:20" x14ac:dyDescent="0.2">
      <c r="A7" s="82"/>
      <c r="B7" s="83"/>
      <c r="C7" s="83"/>
      <c r="D7" s="83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8"/>
    </row>
    <row r="8" spans="1:20" x14ac:dyDescent="0.2">
      <c r="A8" s="39" t="s">
        <v>3</v>
      </c>
      <c r="B8" s="29" t="s">
        <v>29</v>
      </c>
      <c r="C8" s="29" t="s">
        <v>4</v>
      </c>
      <c r="D8" s="29" t="s">
        <v>5</v>
      </c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8"/>
    </row>
    <row r="9" spans="1:20" x14ac:dyDescent="0.2">
      <c r="A9" s="40"/>
      <c r="B9" s="84" t="s">
        <v>6</v>
      </c>
      <c r="C9" s="84"/>
      <c r="D9" s="84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8"/>
    </row>
    <row r="10" spans="1:20" x14ac:dyDescent="0.2">
      <c r="A10" s="41" t="s">
        <v>7</v>
      </c>
      <c r="B10" s="12" t="s">
        <v>8</v>
      </c>
      <c r="C10" s="12" t="s">
        <v>9</v>
      </c>
      <c r="D10" s="12" t="s">
        <v>10</v>
      </c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8"/>
    </row>
    <row r="11" spans="1:20" x14ac:dyDescent="0.2">
      <c r="A11" s="42">
        <v>1</v>
      </c>
      <c r="B11" s="21">
        <v>8100</v>
      </c>
      <c r="C11" s="21">
        <v>1200</v>
      </c>
      <c r="D11" s="21">
        <v>6900</v>
      </c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8"/>
    </row>
    <row r="12" spans="1:20" x14ac:dyDescent="0.2">
      <c r="A12" s="42">
        <v>2</v>
      </c>
      <c r="B12" s="21">
        <v>10751</v>
      </c>
      <c r="C12" s="21">
        <v>1491</v>
      </c>
      <c r="D12" s="21">
        <v>9260</v>
      </c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8"/>
    </row>
    <row r="13" spans="1:20" x14ac:dyDescent="0.2">
      <c r="A13" s="42">
        <v>3</v>
      </c>
      <c r="B13" s="21">
        <v>9535</v>
      </c>
      <c r="C13" s="21">
        <v>1033</v>
      </c>
      <c r="D13" s="21">
        <v>8502</v>
      </c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8"/>
    </row>
    <row r="14" spans="1:20" x14ac:dyDescent="0.2">
      <c r="A14" s="42">
        <v>4</v>
      </c>
      <c r="B14" s="14">
        <v>6915</v>
      </c>
      <c r="C14" s="14">
        <v>1172</v>
      </c>
      <c r="D14" s="14">
        <v>5743</v>
      </c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8"/>
    </row>
    <row r="15" spans="1:20" x14ac:dyDescent="0.2">
      <c r="A15" s="43">
        <v>5</v>
      </c>
      <c r="B15" s="13"/>
      <c r="C15" s="13"/>
      <c r="D15" s="13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8"/>
    </row>
    <row r="16" spans="1:20" x14ac:dyDescent="0.2">
      <c r="A16" s="39" t="s">
        <v>11</v>
      </c>
      <c r="B16" s="30">
        <f>SUM(B11:B14)</f>
        <v>35301</v>
      </c>
      <c r="C16" s="30">
        <f>SUM(C11:C14)</f>
        <v>4896</v>
      </c>
      <c r="D16" s="30">
        <f>SUM(D11:D14)</f>
        <v>30405</v>
      </c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8"/>
    </row>
    <row r="17" spans="1:20" x14ac:dyDescent="0.2">
      <c r="A17" s="40" t="s">
        <v>12</v>
      </c>
      <c r="B17" s="21">
        <f>C17+D17</f>
        <v>100</v>
      </c>
      <c r="C17" s="21">
        <f>(C16*100)/B16</f>
        <v>13.869295487379961</v>
      </c>
      <c r="D17" s="21">
        <f>(D16*100)/B16</f>
        <v>86.130704512620042</v>
      </c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8"/>
    </row>
    <row r="18" spans="1:20" x14ac:dyDescent="0.2">
      <c r="A18" s="44"/>
      <c r="B18" s="24"/>
      <c r="C18" s="24"/>
      <c r="D18" s="24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8"/>
    </row>
    <row r="19" spans="1:20" x14ac:dyDescent="0.2">
      <c r="A19" s="44"/>
      <c r="B19" s="24"/>
      <c r="C19" s="24"/>
      <c r="D19" s="24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8"/>
    </row>
    <row r="20" spans="1:20" x14ac:dyDescent="0.2">
      <c r="A20" s="45" t="s">
        <v>3</v>
      </c>
      <c r="B20" s="26" t="s">
        <v>30</v>
      </c>
      <c r="C20" s="26" t="s">
        <v>4</v>
      </c>
      <c r="D20" s="27" t="s">
        <v>5</v>
      </c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8"/>
    </row>
    <row r="21" spans="1:20" x14ac:dyDescent="0.2">
      <c r="A21" s="46"/>
      <c r="B21" s="85" t="s">
        <v>6</v>
      </c>
      <c r="C21" s="86"/>
      <c r="D21" s="8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8"/>
    </row>
    <row r="22" spans="1:20" x14ac:dyDescent="0.2">
      <c r="A22" s="46" t="s">
        <v>7</v>
      </c>
      <c r="B22" s="2" t="s">
        <v>8</v>
      </c>
      <c r="C22" s="2" t="s">
        <v>9</v>
      </c>
      <c r="D22" s="2" t="s">
        <v>10</v>
      </c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8"/>
    </row>
    <row r="23" spans="1:20" x14ac:dyDescent="0.2">
      <c r="A23" s="47">
        <v>1</v>
      </c>
      <c r="B23" s="24">
        <v>7620</v>
      </c>
      <c r="C23" s="5">
        <v>1638</v>
      </c>
      <c r="D23" s="5">
        <v>5982</v>
      </c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8"/>
    </row>
    <row r="24" spans="1:20" x14ac:dyDescent="0.2">
      <c r="A24" s="47">
        <v>2</v>
      </c>
      <c r="B24" s="5">
        <v>7824</v>
      </c>
      <c r="C24" s="5">
        <v>1901</v>
      </c>
      <c r="D24" s="5">
        <v>5923</v>
      </c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8"/>
    </row>
    <row r="25" spans="1:20" x14ac:dyDescent="0.2">
      <c r="A25" s="47">
        <v>3</v>
      </c>
      <c r="B25" s="7">
        <v>7411</v>
      </c>
      <c r="C25" s="7">
        <v>2052</v>
      </c>
      <c r="D25" s="7">
        <v>5359</v>
      </c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8"/>
    </row>
    <row r="26" spans="1:20" x14ac:dyDescent="0.2">
      <c r="A26" s="48">
        <v>4</v>
      </c>
      <c r="B26" s="15">
        <v>5486</v>
      </c>
      <c r="C26" s="15">
        <v>1607</v>
      </c>
      <c r="D26" s="15">
        <v>3879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8"/>
    </row>
    <row r="27" spans="1:20" x14ac:dyDescent="0.2">
      <c r="A27" s="47">
        <v>5</v>
      </c>
      <c r="B27" s="8"/>
      <c r="C27" s="8"/>
      <c r="D27" s="8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8"/>
    </row>
    <row r="28" spans="1:20" x14ac:dyDescent="0.2">
      <c r="A28" s="45" t="s">
        <v>11</v>
      </c>
      <c r="B28" s="28">
        <f>SUM(B23:B27)</f>
        <v>28341</v>
      </c>
      <c r="C28" s="28">
        <f>SUM(C23:C27)</f>
        <v>7198</v>
      </c>
      <c r="D28" s="28">
        <f>SUM(D23:D27)</f>
        <v>21143</v>
      </c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8"/>
    </row>
    <row r="29" spans="1:20" x14ac:dyDescent="0.2">
      <c r="A29" s="46" t="s">
        <v>12</v>
      </c>
      <c r="B29" s="5">
        <f>C29+D29</f>
        <v>100</v>
      </c>
      <c r="C29" s="5">
        <f>(C28*100)/B28</f>
        <v>25.397833527398468</v>
      </c>
      <c r="D29" s="5">
        <f>(D28*100)/B28</f>
        <v>74.602166472601525</v>
      </c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8"/>
    </row>
    <row r="30" spans="1:20" x14ac:dyDescent="0.2">
      <c r="A30" s="44"/>
      <c r="B30" s="24"/>
      <c r="C30" s="24"/>
      <c r="D30" s="24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8"/>
    </row>
    <row r="31" spans="1:20" x14ac:dyDescent="0.2">
      <c r="A31" s="44"/>
      <c r="B31" s="24"/>
      <c r="C31" s="24"/>
      <c r="D31" s="24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8"/>
    </row>
    <row r="32" spans="1:20" ht="17.25" customHeight="1" x14ac:dyDescent="0.2">
      <c r="A32" s="45" t="s">
        <v>13</v>
      </c>
      <c r="B32" s="26" t="s">
        <v>31</v>
      </c>
      <c r="C32" s="26" t="s">
        <v>14</v>
      </c>
      <c r="D32" s="27" t="s">
        <v>5</v>
      </c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8"/>
    </row>
    <row r="33" spans="1:20" x14ac:dyDescent="0.2">
      <c r="A33" s="46"/>
      <c r="B33" s="85" t="s">
        <v>6</v>
      </c>
      <c r="C33" s="86"/>
      <c r="D33" s="8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8"/>
    </row>
    <row r="34" spans="1:20" x14ac:dyDescent="0.2">
      <c r="A34" s="46" t="s">
        <v>7</v>
      </c>
      <c r="B34" s="2" t="s">
        <v>8</v>
      </c>
      <c r="C34" s="2" t="s">
        <v>9</v>
      </c>
      <c r="D34" s="2" t="s">
        <v>10</v>
      </c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8"/>
    </row>
    <row r="35" spans="1:20" x14ac:dyDescent="0.2">
      <c r="A35" s="47">
        <v>1</v>
      </c>
      <c r="B35" s="5">
        <v>5976</v>
      </c>
      <c r="C35" s="5">
        <v>2359</v>
      </c>
      <c r="D35" s="5">
        <v>3617</v>
      </c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8"/>
    </row>
    <row r="36" spans="1:20" x14ac:dyDescent="0.2">
      <c r="A36" s="47">
        <v>2</v>
      </c>
      <c r="B36" s="5">
        <v>4488</v>
      </c>
      <c r="C36" s="5">
        <v>2328</v>
      </c>
      <c r="D36" s="5">
        <v>2160</v>
      </c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8"/>
    </row>
    <row r="37" spans="1:20" x14ac:dyDescent="0.2">
      <c r="A37" s="47">
        <v>3</v>
      </c>
      <c r="B37" s="5">
        <v>4226</v>
      </c>
      <c r="C37" s="5">
        <v>1791</v>
      </c>
      <c r="D37" s="5">
        <v>2435</v>
      </c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8"/>
    </row>
    <row r="38" spans="1:20" x14ac:dyDescent="0.2">
      <c r="A38" s="47">
        <v>4</v>
      </c>
      <c r="B38" s="5">
        <v>4699</v>
      </c>
      <c r="C38" s="5">
        <v>1687</v>
      </c>
      <c r="D38" s="5">
        <v>3012</v>
      </c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8"/>
    </row>
    <row r="39" spans="1:20" x14ac:dyDescent="0.2">
      <c r="A39" s="47">
        <v>5</v>
      </c>
      <c r="B39" s="5"/>
      <c r="C39" s="5"/>
      <c r="D39" s="5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8"/>
    </row>
    <row r="40" spans="1:20" x14ac:dyDescent="0.2">
      <c r="A40" s="45" t="s">
        <v>11</v>
      </c>
      <c r="B40" s="28">
        <f>SUM(B35:B39)</f>
        <v>19389</v>
      </c>
      <c r="C40" s="28">
        <f>SUM(C35:C39)</f>
        <v>8165</v>
      </c>
      <c r="D40" s="28">
        <f>SUM(D35:D39)</f>
        <v>11224</v>
      </c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8"/>
    </row>
    <row r="41" spans="1:20" x14ac:dyDescent="0.2">
      <c r="A41" s="46" t="s">
        <v>12</v>
      </c>
      <c r="B41" s="5">
        <f>C41+D41</f>
        <v>100</v>
      </c>
      <c r="C41" s="5">
        <f>(C40*100)/B40</f>
        <v>42.11150652431791</v>
      </c>
      <c r="D41" s="5">
        <f>(D40*100)/B40</f>
        <v>57.88849347568209</v>
      </c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8"/>
    </row>
    <row r="42" spans="1:20" x14ac:dyDescent="0.2">
      <c r="A42" s="78" t="s">
        <v>15</v>
      </c>
      <c r="B42" s="4" t="s">
        <v>8</v>
      </c>
      <c r="C42" s="4" t="s">
        <v>9</v>
      </c>
      <c r="D42" s="4" t="s">
        <v>10</v>
      </c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8"/>
    </row>
    <row r="43" spans="1:20" x14ac:dyDescent="0.2">
      <c r="A43" s="79"/>
      <c r="B43" s="5">
        <f>B16+B28+B40</f>
        <v>83031</v>
      </c>
      <c r="C43" s="5">
        <f>C16+C28+C40</f>
        <v>20259</v>
      </c>
      <c r="D43" s="5">
        <f>D16+D28+D40</f>
        <v>62772</v>
      </c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8"/>
    </row>
    <row r="44" spans="1:20" x14ac:dyDescent="0.2">
      <c r="A44" s="46" t="s">
        <v>12</v>
      </c>
      <c r="B44" s="5">
        <f>C44+D44</f>
        <v>100</v>
      </c>
      <c r="C44" s="5">
        <f>(C43*100)/B43</f>
        <v>24.399320735628862</v>
      </c>
      <c r="D44" s="5">
        <f>(D43*100)/B43</f>
        <v>75.600679264371138</v>
      </c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8"/>
    </row>
    <row r="45" spans="1:20" x14ac:dyDescent="0.2">
      <c r="A45" s="44"/>
      <c r="B45" s="24"/>
      <c r="C45" s="24"/>
      <c r="D45" s="24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8"/>
    </row>
    <row r="46" spans="1:20" x14ac:dyDescent="0.2">
      <c r="A46" s="44"/>
      <c r="B46" s="24"/>
      <c r="C46" s="24"/>
      <c r="D46" s="24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8"/>
    </row>
    <row r="47" spans="1:20" x14ac:dyDescent="0.2">
      <c r="A47" s="49"/>
      <c r="B47" s="24"/>
      <c r="C47" s="24"/>
      <c r="D47" s="24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8"/>
    </row>
    <row r="48" spans="1:20" x14ac:dyDescent="0.2">
      <c r="A48" s="49"/>
      <c r="B48" s="24"/>
      <c r="C48" s="24"/>
      <c r="D48" s="24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8"/>
    </row>
    <row r="49" spans="1:20" x14ac:dyDescent="0.2">
      <c r="A49" s="49"/>
      <c r="B49" s="24"/>
      <c r="C49" s="24"/>
      <c r="D49" s="24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8"/>
    </row>
    <row r="50" spans="1:20" x14ac:dyDescent="0.2">
      <c r="A50" s="50"/>
      <c r="B50" s="51"/>
      <c r="C50" s="51"/>
      <c r="D50" s="51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8"/>
    </row>
    <row r="51" spans="1:20" x14ac:dyDescent="0.2">
      <c r="A51" s="73" t="s">
        <v>36</v>
      </c>
      <c r="B51" s="74"/>
      <c r="C51" s="74"/>
      <c r="D51" s="74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8"/>
    </row>
    <row r="52" spans="1:20" x14ac:dyDescent="0.2">
      <c r="A52" s="73"/>
      <c r="B52" s="74"/>
      <c r="C52" s="74"/>
      <c r="D52" s="74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8"/>
    </row>
    <row r="53" spans="1:20" x14ac:dyDescent="0.2">
      <c r="A53" s="52" t="s">
        <v>13</v>
      </c>
      <c r="B53" s="31" t="s">
        <v>29</v>
      </c>
      <c r="C53" s="27" t="s">
        <v>14</v>
      </c>
      <c r="D53" s="32" t="s">
        <v>16</v>
      </c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8"/>
    </row>
    <row r="54" spans="1:20" x14ac:dyDescent="0.2">
      <c r="A54" s="53"/>
      <c r="B54" s="75" t="s">
        <v>6</v>
      </c>
      <c r="C54" s="76"/>
      <c r="D54" s="7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8"/>
    </row>
    <row r="55" spans="1:20" x14ac:dyDescent="0.2">
      <c r="A55" s="46" t="s">
        <v>7</v>
      </c>
      <c r="B55" s="2" t="s">
        <v>8</v>
      </c>
      <c r="C55" s="2" t="s">
        <v>9</v>
      </c>
      <c r="D55" s="2" t="s">
        <v>10</v>
      </c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8"/>
    </row>
    <row r="56" spans="1:20" x14ac:dyDescent="0.2">
      <c r="A56" s="47">
        <v>1</v>
      </c>
      <c r="B56" s="5">
        <v>2100</v>
      </c>
      <c r="C56" s="5"/>
      <c r="D56" s="5">
        <v>2100</v>
      </c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8"/>
    </row>
    <row r="57" spans="1:20" x14ac:dyDescent="0.2">
      <c r="A57" s="47">
        <v>2</v>
      </c>
      <c r="B57" s="5">
        <v>2918</v>
      </c>
      <c r="C57" s="5"/>
      <c r="D57" s="7">
        <v>2918</v>
      </c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8"/>
    </row>
    <row r="58" spans="1:20" x14ac:dyDescent="0.2">
      <c r="A58" s="47">
        <v>3</v>
      </c>
      <c r="B58" s="7">
        <v>2874</v>
      </c>
      <c r="C58" s="24">
        <v>21</v>
      </c>
      <c r="D58" s="14">
        <v>2853</v>
      </c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8"/>
    </row>
    <row r="59" spans="1:20" x14ac:dyDescent="0.2">
      <c r="A59" s="48">
        <v>4</v>
      </c>
      <c r="B59" s="21">
        <v>2432</v>
      </c>
      <c r="C59" s="21">
        <v>123</v>
      </c>
      <c r="D59" s="21">
        <v>2309</v>
      </c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8"/>
    </row>
    <row r="60" spans="1:20" x14ac:dyDescent="0.2">
      <c r="A60" s="48">
        <v>5</v>
      </c>
      <c r="B60" s="13"/>
      <c r="C60" s="13"/>
      <c r="D60" s="13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8"/>
    </row>
    <row r="61" spans="1:20" x14ac:dyDescent="0.2">
      <c r="A61" s="54" t="s">
        <v>11</v>
      </c>
      <c r="B61" s="33">
        <f>SUM(B56:B59)</f>
        <v>10324</v>
      </c>
      <c r="C61" s="33">
        <f>SUM(C56:C59)</f>
        <v>144</v>
      </c>
      <c r="D61" s="33">
        <f>SUM(D56:D59)</f>
        <v>10180</v>
      </c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8"/>
    </row>
    <row r="62" spans="1:20" x14ac:dyDescent="0.2">
      <c r="A62" s="46" t="s">
        <v>12</v>
      </c>
      <c r="B62" s="5">
        <f>C62+D62</f>
        <v>100</v>
      </c>
      <c r="C62" s="5">
        <f>(C61*100)/B61</f>
        <v>1.3948082138705928</v>
      </c>
      <c r="D62" s="5">
        <f>(D61*100)/B61</f>
        <v>98.60519178612941</v>
      </c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8"/>
    </row>
    <row r="63" spans="1:20" x14ac:dyDescent="0.2">
      <c r="A63" s="44"/>
      <c r="B63" s="24"/>
      <c r="C63" s="24"/>
      <c r="D63" s="24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8"/>
    </row>
    <row r="64" spans="1:20" x14ac:dyDescent="0.2">
      <c r="A64" s="44"/>
      <c r="B64" s="24"/>
      <c r="C64" s="24"/>
      <c r="D64" s="24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8"/>
    </row>
    <row r="65" spans="1:20" x14ac:dyDescent="0.2">
      <c r="A65" s="52" t="s">
        <v>13</v>
      </c>
      <c r="B65" s="32" t="s">
        <v>30</v>
      </c>
      <c r="C65" s="27" t="s">
        <v>14</v>
      </c>
      <c r="D65" s="29" t="s">
        <v>16</v>
      </c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8"/>
    </row>
    <row r="66" spans="1:20" x14ac:dyDescent="0.2">
      <c r="A66" s="55"/>
      <c r="B66" s="88" t="s">
        <v>6</v>
      </c>
      <c r="C66" s="89"/>
      <c r="D66" s="90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8"/>
    </row>
    <row r="67" spans="1:20" x14ac:dyDescent="0.2">
      <c r="A67" s="55" t="s">
        <v>7</v>
      </c>
      <c r="B67" s="9" t="s">
        <v>8</v>
      </c>
      <c r="C67" s="9" t="s">
        <v>9</v>
      </c>
      <c r="D67" s="9" t="s">
        <v>10</v>
      </c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8"/>
    </row>
    <row r="68" spans="1:20" x14ac:dyDescent="0.2">
      <c r="A68" s="48">
        <v>1</v>
      </c>
      <c r="B68" s="21">
        <v>2867</v>
      </c>
      <c r="C68" s="21">
        <v>126</v>
      </c>
      <c r="D68" s="21">
        <v>2741</v>
      </c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8"/>
    </row>
    <row r="69" spans="1:20" x14ac:dyDescent="0.2">
      <c r="A69" s="47">
        <v>2</v>
      </c>
      <c r="B69" s="8">
        <v>3048</v>
      </c>
      <c r="C69" s="8">
        <v>176</v>
      </c>
      <c r="D69" s="8">
        <v>2872</v>
      </c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8"/>
    </row>
    <row r="70" spans="1:20" x14ac:dyDescent="0.2">
      <c r="A70" s="47">
        <v>3</v>
      </c>
      <c r="B70" s="7">
        <v>3305</v>
      </c>
      <c r="C70" s="7">
        <v>280</v>
      </c>
      <c r="D70" s="7">
        <v>3025</v>
      </c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8"/>
    </row>
    <row r="71" spans="1:20" x14ac:dyDescent="0.2">
      <c r="A71" s="48">
        <v>4</v>
      </c>
      <c r="B71" s="15">
        <v>2997</v>
      </c>
      <c r="C71" s="15">
        <v>479</v>
      </c>
      <c r="D71" s="15">
        <v>2518</v>
      </c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8"/>
    </row>
    <row r="72" spans="1:20" x14ac:dyDescent="0.2">
      <c r="A72" s="47">
        <v>5</v>
      </c>
      <c r="B72" s="8"/>
      <c r="C72" s="8"/>
      <c r="D72" s="8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8"/>
    </row>
    <row r="73" spans="1:20" x14ac:dyDescent="0.2">
      <c r="A73" s="45" t="s">
        <v>11</v>
      </c>
      <c r="B73" s="26">
        <f>SUM(B68:B72)</f>
        <v>12217</v>
      </c>
      <c r="C73" s="26">
        <f>SUM(C68:C72)</f>
        <v>1061</v>
      </c>
      <c r="D73" s="26">
        <f>SUM(D68:D72)</f>
        <v>11156</v>
      </c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8"/>
    </row>
    <row r="74" spans="1:20" x14ac:dyDescent="0.2">
      <c r="A74" s="46" t="s">
        <v>12</v>
      </c>
      <c r="B74" s="5">
        <f>C74+D74</f>
        <v>100</v>
      </c>
      <c r="C74" s="5">
        <f>(C73*100)/B73</f>
        <v>8.6846197920929846</v>
      </c>
      <c r="D74" s="5">
        <f>(D73*100)/B73</f>
        <v>91.315380207907012</v>
      </c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8"/>
    </row>
    <row r="75" spans="1:20" x14ac:dyDescent="0.2">
      <c r="A75" s="44"/>
      <c r="B75" s="24"/>
      <c r="C75" s="24"/>
      <c r="D75" s="24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8"/>
    </row>
    <row r="76" spans="1:20" x14ac:dyDescent="0.2">
      <c r="A76" s="44"/>
      <c r="B76" s="24"/>
      <c r="C76" s="24"/>
      <c r="D76" s="24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8"/>
    </row>
    <row r="77" spans="1:20" x14ac:dyDescent="0.2">
      <c r="A77" s="45" t="s">
        <v>13</v>
      </c>
      <c r="B77" s="27" t="s">
        <v>31</v>
      </c>
      <c r="C77" s="27" t="s">
        <v>14</v>
      </c>
      <c r="D77" s="32" t="s">
        <v>16</v>
      </c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8"/>
    </row>
    <row r="78" spans="1:20" x14ac:dyDescent="0.2">
      <c r="A78" s="46"/>
      <c r="B78" s="75" t="s">
        <v>6</v>
      </c>
      <c r="C78" s="76"/>
      <c r="D78" s="7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8"/>
    </row>
    <row r="79" spans="1:20" x14ac:dyDescent="0.2">
      <c r="A79" s="46" t="s">
        <v>7</v>
      </c>
      <c r="B79" s="2" t="s">
        <v>8</v>
      </c>
      <c r="C79" s="3" t="s">
        <v>9</v>
      </c>
      <c r="D79" s="3" t="s">
        <v>10</v>
      </c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8"/>
    </row>
    <row r="80" spans="1:20" x14ac:dyDescent="0.2">
      <c r="A80" s="47">
        <v>1</v>
      </c>
      <c r="B80" s="5">
        <v>3338</v>
      </c>
      <c r="C80" s="5">
        <v>829</v>
      </c>
      <c r="D80" s="5">
        <v>2509</v>
      </c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8"/>
    </row>
    <row r="81" spans="1:20" x14ac:dyDescent="0.2">
      <c r="A81" s="47">
        <v>2</v>
      </c>
      <c r="B81" s="5">
        <v>3244</v>
      </c>
      <c r="C81" s="5">
        <v>873</v>
      </c>
      <c r="D81" s="5">
        <v>2371</v>
      </c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8"/>
    </row>
    <row r="82" spans="1:20" x14ac:dyDescent="0.2">
      <c r="A82" s="47">
        <v>3</v>
      </c>
      <c r="B82" s="5">
        <v>2633</v>
      </c>
      <c r="C82" s="5">
        <v>645</v>
      </c>
      <c r="D82" s="5">
        <v>1988</v>
      </c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8"/>
    </row>
    <row r="83" spans="1:20" x14ac:dyDescent="0.2">
      <c r="A83" s="47">
        <v>4</v>
      </c>
      <c r="B83" s="5">
        <v>2667</v>
      </c>
      <c r="C83" s="5">
        <v>450</v>
      </c>
      <c r="D83" s="5">
        <v>2217</v>
      </c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8"/>
    </row>
    <row r="84" spans="1:20" x14ac:dyDescent="0.2">
      <c r="A84" s="47">
        <v>5</v>
      </c>
      <c r="B84" s="5"/>
      <c r="C84" s="5"/>
      <c r="D84" s="5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8"/>
    </row>
    <row r="85" spans="1:20" x14ac:dyDescent="0.2">
      <c r="A85" s="45" t="s">
        <v>11</v>
      </c>
      <c r="B85" s="26">
        <f>SUM(B80:B84)</f>
        <v>11882</v>
      </c>
      <c r="C85" s="26">
        <f>SUM(C80:C84)</f>
        <v>2797</v>
      </c>
      <c r="D85" s="26">
        <f>SUM(D80:D84)</f>
        <v>9085</v>
      </c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8"/>
    </row>
    <row r="86" spans="1:20" x14ac:dyDescent="0.2">
      <c r="A86" s="46" t="s">
        <v>12</v>
      </c>
      <c r="B86" s="5">
        <f>C86+D86</f>
        <v>100</v>
      </c>
      <c r="C86" s="5">
        <f>(C85*100)/B85</f>
        <v>23.539808113112272</v>
      </c>
      <c r="D86" s="5">
        <f>(D85*100)/B85</f>
        <v>76.460191886887728</v>
      </c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8"/>
    </row>
    <row r="87" spans="1:20" x14ac:dyDescent="0.2">
      <c r="A87" s="49"/>
      <c r="B87" s="4" t="s">
        <v>8</v>
      </c>
      <c r="C87" s="4" t="s">
        <v>9</v>
      </c>
      <c r="D87" s="4" t="s">
        <v>10</v>
      </c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8"/>
    </row>
    <row r="88" spans="1:20" x14ac:dyDescent="0.2">
      <c r="A88" s="56" t="s">
        <v>15</v>
      </c>
      <c r="B88" s="5">
        <f>B61+B73+B85</f>
        <v>34423</v>
      </c>
      <c r="C88" s="5">
        <f>C61+C73+C85</f>
        <v>4002</v>
      </c>
      <c r="D88" s="5">
        <f>D61+D73+D85</f>
        <v>30421</v>
      </c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8"/>
    </row>
    <row r="89" spans="1:20" x14ac:dyDescent="0.2">
      <c r="A89" s="46" t="s">
        <v>12</v>
      </c>
      <c r="B89" s="5">
        <f>C89+D89</f>
        <v>100</v>
      </c>
      <c r="C89" s="5">
        <f>(C88*100)/B88</f>
        <v>11.625947767481044</v>
      </c>
      <c r="D89" s="5">
        <f>(D88*100)/B88</f>
        <v>88.374052232518949</v>
      </c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8"/>
    </row>
    <row r="90" spans="1:20" x14ac:dyDescent="0.2">
      <c r="A90" s="44"/>
      <c r="B90" s="24"/>
      <c r="C90" s="24"/>
      <c r="D90" s="24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8"/>
    </row>
    <row r="91" spans="1:20" x14ac:dyDescent="0.2">
      <c r="A91" s="44"/>
      <c r="B91" s="24"/>
      <c r="C91" s="24"/>
      <c r="D91" s="24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8"/>
    </row>
    <row r="92" spans="1:20" x14ac:dyDescent="0.2">
      <c r="A92" s="44"/>
      <c r="B92" s="24"/>
      <c r="C92" s="24"/>
      <c r="D92" s="24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8"/>
    </row>
    <row r="93" spans="1:20" x14ac:dyDescent="0.2">
      <c r="A93" s="49"/>
      <c r="B93" s="24"/>
      <c r="C93" s="24"/>
      <c r="D93" s="24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8"/>
    </row>
    <row r="94" spans="1:20" x14ac:dyDescent="0.2">
      <c r="A94" s="49"/>
      <c r="B94" s="24"/>
      <c r="C94" s="24"/>
      <c r="D94" s="24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8"/>
    </row>
    <row r="95" spans="1:20" x14ac:dyDescent="0.2">
      <c r="A95" s="50"/>
      <c r="B95" s="51"/>
      <c r="C95" s="51"/>
      <c r="D95" s="51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8"/>
    </row>
    <row r="96" spans="1:20" x14ac:dyDescent="0.2">
      <c r="A96" s="73" t="s">
        <v>35</v>
      </c>
      <c r="B96" s="74"/>
      <c r="C96" s="74"/>
      <c r="D96" s="74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8"/>
    </row>
    <row r="97" spans="1:20" x14ac:dyDescent="0.2">
      <c r="A97" s="73"/>
      <c r="B97" s="74"/>
      <c r="C97" s="74"/>
      <c r="D97" s="74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8"/>
    </row>
    <row r="98" spans="1:20" x14ac:dyDescent="0.2">
      <c r="A98" s="57" t="s">
        <v>13</v>
      </c>
      <c r="B98" s="18" t="s">
        <v>29</v>
      </c>
      <c r="C98" s="17" t="s">
        <v>14</v>
      </c>
      <c r="D98" s="19" t="s">
        <v>17</v>
      </c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8"/>
    </row>
    <row r="99" spans="1:20" x14ac:dyDescent="0.2">
      <c r="A99" s="55"/>
      <c r="B99" s="75" t="s">
        <v>6</v>
      </c>
      <c r="C99" s="76"/>
      <c r="D99" s="7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8"/>
    </row>
    <row r="100" spans="1:20" x14ac:dyDescent="0.2">
      <c r="A100" s="53" t="s">
        <v>7</v>
      </c>
      <c r="B100" s="3" t="s">
        <v>8</v>
      </c>
      <c r="C100" s="3" t="s">
        <v>9</v>
      </c>
      <c r="D100" s="3" t="s">
        <v>10</v>
      </c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8"/>
    </row>
    <row r="101" spans="1:20" x14ac:dyDescent="0.2">
      <c r="A101" s="47">
        <v>1</v>
      </c>
      <c r="B101" s="5">
        <v>1010</v>
      </c>
      <c r="C101" s="5"/>
      <c r="D101" s="5">
        <v>1010</v>
      </c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8"/>
    </row>
    <row r="102" spans="1:20" x14ac:dyDescent="0.2">
      <c r="A102" s="47">
        <v>2</v>
      </c>
      <c r="B102" s="5">
        <v>1306</v>
      </c>
      <c r="C102" s="5"/>
      <c r="D102" s="5">
        <v>1306</v>
      </c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8"/>
    </row>
    <row r="103" spans="1:20" x14ac:dyDescent="0.2">
      <c r="A103" s="47">
        <v>3</v>
      </c>
      <c r="B103" s="5">
        <v>1545</v>
      </c>
      <c r="C103" s="5">
        <v>10</v>
      </c>
      <c r="D103" s="5">
        <v>1535</v>
      </c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8"/>
    </row>
    <row r="104" spans="1:20" x14ac:dyDescent="0.2">
      <c r="A104" s="47">
        <v>4</v>
      </c>
      <c r="B104" s="7">
        <v>1299</v>
      </c>
      <c r="C104" s="7">
        <v>143</v>
      </c>
      <c r="D104" s="7">
        <v>1156</v>
      </c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8"/>
    </row>
    <row r="105" spans="1:20" x14ac:dyDescent="0.2">
      <c r="A105" s="48">
        <v>5</v>
      </c>
      <c r="B105" s="13"/>
      <c r="C105" s="13"/>
      <c r="D105" s="13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8"/>
    </row>
    <row r="106" spans="1:20" x14ac:dyDescent="0.2">
      <c r="A106" s="58" t="s">
        <v>11</v>
      </c>
      <c r="B106" s="25">
        <f>SUM(B101:B104)</f>
        <v>5160</v>
      </c>
      <c r="C106" s="25">
        <f>SUM(C101:C104)</f>
        <v>153</v>
      </c>
      <c r="D106" s="25">
        <f>SUM(D101:D104)</f>
        <v>5007</v>
      </c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8"/>
    </row>
    <row r="107" spans="1:20" x14ac:dyDescent="0.2">
      <c r="A107" s="46" t="s">
        <v>12</v>
      </c>
      <c r="B107" s="5">
        <f>C107+D107</f>
        <v>100</v>
      </c>
      <c r="C107" s="5">
        <f>(C106*100)/B106</f>
        <v>2.9651162790697674</v>
      </c>
      <c r="D107" s="5">
        <f>(D106*100)/B106</f>
        <v>97.034883720930239</v>
      </c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8"/>
    </row>
    <row r="108" spans="1:20" x14ac:dyDescent="0.2">
      <c r="A108" s="44"/>
      <c r="B108" s="24"/>
      <c r="C108" s="24"/>
      <c r="D108" s="24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8"/>
    </row>
    <row r="109" spans="1:20" x14ac:dyDescent="0.2">
      <c r="A109" s="44"/>
      <c r="B109" s="24"/>
      <c r="C109" s="24"/>
      <c r="D109" s="24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8"/>
    </row>
    <row r="110" spans="1:20" x14ac:dyDescent="0.2">
      <c r="A110" s="59" t="s">
        <v>13</v>
      </c>
      <c r="B110" s="16" t="s">
        <v>30</v>
      </c>
      <c r="C110" s="16" t="s">
        <v>14</v>
      </c>
      <c r="D110" s="16" t="s">
        <v>17</v>
      </c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8"/>
    </row>
    <row r="111" spans="1:20" x14ac:dyDescent="0.2">
      <c r="A111" s="46"/>
      <c r="B111" s="75" t="s">
        <v>6</v>
      </c>
      <c r="C111" s="76"/>
      <c r="D111" s="7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8"/>
    </row>
    <row r="112" spans="1:20" x14ac:dyDescent="0.2">
      <c r="A112" s="46" t="s">
        <v>7</v>
      </c>
      <c r="B112" s="2" t="s">
        <v>8</v>
      </c>
      <c r="C112" s="2" t="s">
        <v>9</v>
      </c>
      <c r="D112" s="2" t="s">
        <v>10</v>
      </c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8"/>
    </row>
    <row r="113" spans="1:20" x14ac:dyDescent="0.2">
      <c r="A113" s="47">
        <v>1</v>
      </c>
      <c r="B113" s="5">
        <v>1333</v>
      </c>
      <c r="C113" s="5">
        <v>182</v>
      </c>
      <c r="D113" s="5">
        <v>1151</v>
      </c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8"/>
    </row>
    <row r="114" spans="1:20" x14ac:dyDescent="0.2">
      <c r="A114" s="47">
        <v>2</v>
      </c>
      <c r="B114" s="5">
        <v>1277</v>
      </c>
      <c r="C114" s="5">
        <v>168</v>
      </c>
      <c r="D114" s="5">
        <v>1109</v>
      </c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8"/>
    </row>
    <row r="115" spans="1:20" x14ac:dyDescent="0.2">
      <c r="A115" s="47">
        <v>3</v>
      </c>
      <c r="B115" s="7">
        <v>1397</v>
      </c>
      <c r="C115" s="7">
        <v>160</v>
      </c>
      <c r="D115" s="7">
        <v>1237</v>
      </c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8"/>
    </row>
    <row r="116" spans="1:20" x14ac:dyDescent="0.2">
      <c r="A116" s="48">
        <v>4</v>
      </c>
      <c r="B116" s="15">
        <v>1004</v>
      </c>
      <c r="C116" s="15">
        <v>128</v>
      </c>
      <c r="D116" s="15">
        <v>876</v>
      </c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8"/>
    </row>
    <row r="117" spans="1:20" x14ac:dyDescent="0.2">
      <c r="A117" s="47">
        <v>5</v>
      </c>
      <c r="B117" s="8"/>
      <c r="C117" s="8"/>
      <c r="D117" s="8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8"/>
    </row>
    <row r="118" spans="1:20" x14ac:dyDescent="0.2">
      <c r="A118" s="45" t="s">
        <v>11</v>
      </c>
      <c r="B118" s="28">
        <f>SUM(B113:B117)</f>
        <v>5011</v>
      </c>
      <c r="C118" s="28">
        <f>SUM(C113:C117)</f>
        <v>638</v>
      </c>
      <c r="D118" s="28">
        <f>SUM(D113:D117)</f>
        <v>4373</v>
      </c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8"/>
    </row>
    <row r="119" spans="1:20" x14ac:dyDescent="0.2">
      <c r="A119" s="46" t="s">
        <v>12</v>
      </c>
      <c r="B119" s="5">
        <f>C119+D119</f>
        <v>100</v>
      </c>
      <c r="C119" s="5">
        <f>(C118*100)/B118</f>
        <v>12.731989622829774</v>
      </c>
      <c r="D119" s="5">
        <f>(D118*100)/B118</f>
        <v>87.268010377170228</v>
      </c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8"/>
    </row>
    <row r="120" spans="1:20" x14ac:dyDescent="0.2">
      <c r="A120" s="44"/>
      <c r="B120" s="24"/>
      <c r="C120" s="24"/>
      <c r="D120" s="24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8"/>
    </row>
    <row r="121" spans="1:20" x14ac:dyDescent="0.2">
      <c r="A121" s="44"/>
      <c r="B121" s="24"/>
      <c r="C121" s="24"/>
      <c r="D121" s="24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8"/>
    </row>
    <row r="122" spans="1:20" x14ac:dyDescent="0.2">
      <c r="A122" s="59" t="s">
        <v>13</v>
      </c>
      <c r="B122" s="16" t="s">
        <v>31</v>
      </c>
      <c r="C122" s="16" t="s">
        <v>14</v>
      </c>
      <c r="D122" s="16" t="s">
        <v>17</v>
      </c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8"/>
    </row>
    <row r="123" spans="1:20" x14ac:dyDescent="0.2">
      <c r="A123" s="46"/>
      <c r="B123" s="75" t="s">
        <v>6</v>
      </c>
      <c r="C123" s="76"/>
      <c r="D123" s="7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8"/>
    </row>
    <row r="124" spans="1:20" x14ac:dyDescent="0.2">
      <c r="A124" s="46" t="s">
        <v>7</v>
      </c>
      <c r="B124" s="2" t="s">
        <v>8</v>
      </c>
      <c r="C124" s="2" t="s">
        <v>9</v>
      </c>
      <c r="D124" s="2" t="s">
        <v>10</v>
      </c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8"/>
    </row>
    <row r="125" spans="1:20" x14ac:dyDescent="0.2">
      <c r="A125" s="60">
        <v>1</v>
      </c>
      <c r="B125" s="5">
        <v>1080</v>
      </c>
      <c r="C125" s="10">
        <v>196</v>
      </c>
      <c r="D125" s="10">
        <v>884</v>
      </c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8"/>
    </row>
    <row r="126" spans="1:20" x14ac:dyDescent="0.2">
      <c r="A126" s="60">
        <v>2</v>
      </c>
      <c r="B126" s="5">
        <v>714</v>
      </c>
      <c r="C126" s="10">
        <v>199</v>
      </c>
      <c r="D126" s="10">
        <v>515</v>
      </c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8"/>
    </row>
    <row r="127" spans="1:20" x14ac:dyDescent="0.2">
      <c r="A127" s="60">
        <v>3</v>
      </c>
      <c r="B127" s="5">
        <v>686</v>
      </c>
      <c r="C127" s="10">
        <v>183</v>
      </c>
      <c r="D127" s="10">
        <v>503</v>
      </c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8"/>
    </row>
    <row r="128" spans="1:20" x14ac:dyDescent="0.2">
      <c r="A128" s="60">
        <v>4</v>
      </c>
      <c r="B128" s="5">
        <v>781</v>
      </c>
      <c r="C128" s="10">
        <v>122</v>
      </c>
      <c r="D128" s="10">
        <v>659</v>
      </c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8"/>
    </row>
    <row r="129" spans="1:20" x14ac:dyDescent="0.2">
      <c r="A129" s="60">
        <v>5</v>
      </c>
      <c r="B129" s="5"/>
      <c r="C129" s="10"/>
      <c r="D129" s="10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8"/>
    </row>
    <row r="130" spans="1:20" x14ac:dyDescent="0.2">
      <c r="A130" s="61" t="s">
        <v>11</v>
      </c>
      <c r="B130" s="28">
        <f>SUM(B125:B129)</f>
        <v>3261</v>
      </c>
      <c r="C130" s="28">
        <f>SUM(C125:C129)</f>
        <v>700</v>
      </c>
      <c r="D130" s="28">
        <f>SUM(D125:D129)</f>
        <v>2561</v>
      </c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8"/>
    </row>
    <row r="131" spans="1:20" x14ac:dyDescent="0.2">
      <c r="A131" s="46" t="s">
        <v>12</v>
      </c>
      <c r="B131" s="5">
        <f>C131+D131</f>
        <v>100</v>
      </c>
      <c r="C131" s="5">
        <f>(C130*100)/B130</f>
        <v>21.465808034345294</v>
      </c>
      <c r="D131" s="5">
        <f>(D130*100)/B130</f>
        <v>78.534191965654713</v>
      </c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8"/>
    </row>
    <row r="132" spans="1:20" x14ac:dyDescent="0.2">
      <c r="A132" s="78" t="s">
        <v>15</v>
      </c>
      <c r="B132" s="4" t="s">
        <v>8</v>
      </c>
      <c r="C132" s="4" t="s">
        <v>9</v>
      </c>
      <c r="D132" s="4" t="s">
        <v>10</v>
      </c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8"/>
    </row>
    <row r="133" spans="1:20" x14ac:dyDescent="0.2">
      <c r="A133" s="79"/>
      <c r="B133" s="5">
        <f>B106+B118+B130</f>
        <v>13432</v>
      </c>
      <c r="C133" s="5">
        <f>C106+C118+C130</f>
        <v>1491</v>
      </c>
      <c r="D133" s="5">
        <f>D106+D118+D130</f>
        <v>11941</v>
      </c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8"/>
    </row>
    <row r="134" spans="1:20" x14ac:dyDescent="0.2">
      <c r="A134" s="46" t="s">
        <v>12</v>
      </c>
      <c r="B134" s="5">
        <f>C134+D134</f>
        <v>100</v>
      </c>
      <c r="C134" s="5">
        <f>(C133*100)/B133</f>
        <v>11.100357355568791</v>
      </c>
      <c r="D134" s="5">
        <f>(D133*100)/B133</f>
        <v>88.899642644431211</v>
      </c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8"/>
    </row>
    <row r="135" spans="1:20" x14ac:dyDescent="0.2">
      <c r="A135" s="44"/>
      <c r="B135" s="24"/>
      <c r="C135" s="24"/>
      <c r="D135" s="24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8"/>
    </row>
    <row r="136" spans="1:20" x14ac:dyDescent="0.2">
      <c r="A136" s="44"/>
      <c r="B136" s="24"/>
      <c r="C136" s="24"/>
      <c r="D136" s="24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8"/>
    </row>
    <row r="137" spans="1:20" x14ac:dyDescent="0.2">
      <c r="A137" s="44"/>
      <c r="B137" s="24"/>
      <c r="C137" s="24"/>
      <c r="D137" s="24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8"/>
    </row>
    <row r="138" spans="1:20" x14ac:dyDescent="0.2">
      <c r="A138" s="36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8"/>
    </row>
    <row r="139" spans="1:20" x14ac:dyDescent="0.2">
      <c r="A139" s="36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8"/>
    </row>
    <row r="140" spans="1:20" x14ac:dyDescent="0.2">
      <c r="A140" s="50"/>
      <c r="B140" s="51"/>
      <c r="C140" s="51"/>
      <c r="D140" s="51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8"/>
    </row>
    <row r="141" spans="1:20" x14ac:dyDescent="0.2">
      <c r="A141" s="73" t="s">
        <v>37</v>
      </c>
      <c r="B141" s="74"/>
      <c r="C141" s="74"/>
      <c r="D141" s="74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8"/>
    </row>
    <row r="142" spans="1:20" x14ac:dyDescent="0.2">
      <c r="A142" s="73"/>
      <c r="B142" s="74"/>
      <c r="C142" s="74"/>
      <c r="D142" s="74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8"/>
    </row>
    <row r="143" spans="1:20" x14ac:dyDescent="0.2">
      <c r="A143" s="57" t="s">
        <v>13</v>
      </c>
      <c r="B143" s="18" t="s">
        <v>29</v>
      </c>
      <c r="C143" s="17" t="s">
        <v>14</v>
      </c>
      <c r="D143" s="19" t="s">
        <v>18</v>
      </c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8"/>
    </row>
    <row r="144" spans="1:20" x14ac:dyDescent="0.2">
      <c r="A144" s="55"/>
      <c r="B144" s="75" t="s">
        <v>6</v>
      </c>
      <c r="C144" s="76"/>
      <c r="D144" s="7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8"/>
    </row>
    <row r="145" spans="1:20" x14ac:dyDescent="0.2">
      <c r="A145" s="53" t="s">
        <v>7</v>
      </c>
      <c r="B145" s="3" t="s">
        <v>8</v>
      </c>
      <c r="C145" s="3" t="s">
        <v>9</v>
      </c>
      <c r="D145" s="3" t="s">
        <v>10</v>
      </c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8"/>
    </row>
    <row r="146" spans="1:20" x14ac:dyDescent="0.2">
      <c r="A146" s="47">
        <v>1</v>
      </c>
      <c r="B146" s="5">
        <v>65</v>
      </c>
      <c r="C146" s="5"/>
      <c r="D146" s="5">
        <v>65</v>
      </c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8"/>
    </row>
    <row r="147" spans="1:20" x14ac:dyDescent="0.2">
      <c r="A147" s="47">
        <v>2</v>
      </c>
      <c r="B147" s="5">
        <v>80</v>
      </c>
      <c r="C147" s="5"/>
      <c r="D147" s="5">
        <v>80</v>
      </c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8"/>
    </row>
    <row r="148" spans="1:20" x14ac:dyDescent="0.2">
      <c r="A148" s="47">
        <v>3</v>
      </c>
      <c r="B148" s="11">
        <v>140</v>
      </c>
      <c r="C148" s="5">
        <v>13</v>
      </c>
      <c r="D148" s="5">
        <v>127</v>
      </c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8"/>
    </row>
    <row r="149" spans="1:20" x14ac:dyDescent="0.2">
      <c r="A149" s="47">
        <v>4</v>
      </c>
      <c r="B149" s="7">
        <v>117</v>
      </c>
      <c r="C149" s="7">
        <v>23</v>
      </c>
      <c r="D149" s="7">
        <v>94</v>
      </c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8"/>
    </row>
    <row r="150" spans="1:20" x14ac:dyDescent="0.2">
      <c r="A150" s="48">
        <v>5</v>
      </c>
      <c r="B150" s="13"/>
      <c r="C150" s="13"/>
      <c r="D150" s="13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8"/>
    </row>
    <row r="151" spans="1:20" x14ac:dyDescent="0.2">
      <c r="A151" s="45" t="s">
        <v>11</v>
      </c>
      <c r="B151" s="34">
        <f>SUM(B146:B149)</f>
        <v>402</v>
      </c>
      <c r="C151" s="34">
        <f>SUM(C146:C149)</f>
        <v>36</v>
      </c>
      <c r="D151" s="34">
        <f>SUM(D146:D149)</f>
        <v>366</v>
      </c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8"/>
    </row>
    <row r="152" spans="1:20" x14ac:dyDescent="0.2">
      <c r="A152" s="46" t="s">
        <v>12</v>
      </c>
      <c r="B152" s="5">
        <f>C152+D152</f>
        <v>100</v>
      </c>
      <c r="C152" s="5">
        <f>(C151*100)/B151</f>
        <v>8.9552238805970141</v>
      </c>
      <c r="D152" s="5">
        <f>(D151*100)/B151</f>
        <v>91.044776119402982</v>
      </c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8"/>
    </row>
    <row r="153" spans="1:20" x14ac:dyDescent="0.2">
      <c r="A153" s="44"/>
      <c r="B153" s="24"/>
      <c r="C153" s="24"/>
      <c r="D153" s="24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8"/>
    </row>
    <row r="154" spans="1:20" x14ac:dyDescent="0.2">
      <c r="A154" s="44"/>
      <c r="B154" s="24"/>
      <c r="C154" s="24"/>
      <c r="D154" s="24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8"/>
    </row>
    <row r="155" spans="1:20" x14ac:dyDescent="0.2">
      <c r="A155" s="59" t="s">
        <v>13</v>
      </c>
      <c r="B155" s="16" t="s">
        <v>30</v>
      </c>
      <c r="C155" s="16" t="s">
        <v>14</v>
      </c>
      <c r="D155" s="16" t="s">
        <v>18</v>
      </c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8"/>
    </row>
    <row r="156" spans="1:20" x14ac:dyDescent="0.2">
      <c r="A156" s="46"/>
      <c r="B156" s="75" t="s">
        <v>6</v>
      </c>
      <c r="C156" s="76"/>
      <c r="D156" s="7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8"/>
    </row>
    <row r="157" spans="1:20" x14ac:dyDescent="0.2">
      <c r="A157" s="46" t="s">
        <v>7</v>
      </c>
      <c r="B157" s="2" t="s">
        <v>8</v>
      </c>
      <c r="C157" s="2" t="s">
        <v>9</v>
      </c>
      <c r="D157" s="2" t="s">
        <v>10</v>
      </c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8"/>
    </row>
    <row r="158" spans="1:20" x14ac:dyDescent="0.2">
      <c r="A158" s="47">
        <v>1</v>
      </c>
      <c r="B158" s="5">
        <v>118</v>
      </c>
      <c r="C158" s="5">
        <v>39</v>
      </c>
      <c r="D158" s="5">
        <v>79</v>
      </c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8"/>
    </row>
    <row r="159" spans="1:20" x14ac:dyDescent="0.2">
      <c r="A159" s="47">
        <v>2</v>
      </c>
      <c r="B159" s="7">
        <v>133</v>
      </c>
      <c r="C159" s="7">
        <v>21</v>
      </c>
      <c r="D159" s="7">
        <v>112</v>
      </c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8"/>
    </row>
    <row r="160" spans="1:20" x14ac:dyDescent="0.2">
      <c r="A160" s="48">
        <v>3</v>
      </c>
      <c r="B160" s="20">
        <v>109</v>
      </c>
      <c r="C160" s="21">
        <v>27</v>
      </c>
      <c r="D160" s="21">
        <v>82</v>
      </c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8"/>
    </row>
    <row r="161" spans="1:20" x14ac:dyDescent="0.2">
      <c r="A161" s="48">
        <v>4</v>
      </c>
      <c r="B161" s="15">
        <v>78</v>
      </c>
      <c r="C161" s="15">
        <v>21</v>
      </c>
      <c r="D161" s="15">
        <v>57</v>
      </c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8"/>
    </row>
    <row r="162" spans="1:20" x14ac:dyDescent="0.2">
      <c r="A162" s="47">
        <v>5</v>
      </c>
      <c r="B162" s="8"/>
      <c r="C162" s="8"/>
      <c r="D162" s="8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8"/>
    </row>
    <row r="163" spans="1:20" x14ac:dyDescent="0.2">
      <c r="A163" s="45" t="s">
        <v>11</v>
      </c>
      <c r="B163" s="28">
        <f>SUM(B158:B162)</f>
        <v>438</v>
      </c>
      <c r="C163" s="28">
        <f>SUM(C158:C162)</f>
        <v>108</v>
      </c>
      <c r="D163" s="28">
        <f>SUM(D158:D162)</f>
        <v>330</v>
      </c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8"/>
    </row>
    <row r="164" spans="1:20" x14ac:dyDescent="0.2">
      <c r="A164" s="46" t="s">
        <v>12</v>
      </c>
      <c r="B164" s="5">
        <f>C164+D164</f>
        <v>100</v>
      </c>
      <c r="C164" s="5">
        <f>(C163*100)/B163</f>
        <v>24.657534246575342</v>
      </c>
      <c r="D164" s="5">
        <f>(D163*100)/B163</f>
        <v>75.342465753424662</v>
      </c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8"/>
    </row>
    <row r="165" spans="1:20" x14ac:dyDescent="0.2">
      <c r="A165" s="44"/>
      <c r="B165" s="24"/>
      <c r="C165" s="24"/>
      <c r="D165" s="24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8"/>
    </row>
    <row r="166" spans="1:20" x14ac:dyDescent="0.2">
      <c r="A166" s="44"/>
      <c r="B166" s="24"/>
      <c r="C166" s="24"/>
      <c r="D166" s="24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8"/>
    </row>
    <row r="167" spans="1:20" x14ac:dyDescent="0.2">
      <c r="A167" s="59" t="s">
        <v>13</v>
      </c>
      <c r="B167" s="16" t="s">
        <v>31</v>
      </c>
      <c r="C167" s="16" t="s">
        <v>14</v>
      </c>
      <c r="D167" s="16" t="s">
        <v>18</v>
      </c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8"/>
    </row>
    <row r="168" spans="1:20" x14ac:dyDescent="0.2">
      <c r="A168" s="46"/>
      <c r="B168" s="75" t="s">
        <v>6</v>
      </c>
      <c r="C168" s="76"/>
      <c r="D168" s="7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8"/>
    </row>
    <row r="169" spans="1:20" x14ac:dyDescent="0.2">
      <c r="A169" s="46" t="s">
        <v>7</v>
      </c>
      <c r="B169" s="2" t="s">
        <v>8</v>
      </c>
      <c r="C169" s="2" t="s">
        <v>9</v>
      </c>
      <c r="D169" s="2" t="s">
        <v>10</v>
      </c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8"/>
    </row>
    <row r="170" spans="1:20" x14ac:dyDescent="0.2">
      <c r="A170" s="60">
        <v>1</v>
      </c>
      <c r="B170" s="10">
        <v>67</v>
      </c>
      <c r="C170" s="10">
        <v>22</v>
      </c>
      <c r="D170" s="10">
        <v>45</v>
      </c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8"/>
    </row>
    <row r="171" spans="1:20" x14ac:dyDescent="0.2">
      <c r="A171" s="60">
        <v>2</v>
      </c>
      <c r="B171" s="10">
        <v>36</v>
      </c>
      <c r="C171" s="10">
        <v>12</v>
      </c>
      <c r="D171" s="10">
        <v>24</v>
      </c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8"/>
    </row>
    <row r="172" spans="1:20" x14ac:dyDescent="0.2">
      <c r="A172" s="60">
        <v>3</v>
      </c>
      <c r="B172" s="10">
        <v>46</v>
      </c>
      <c r="C172" s="10">
        <v>10</v>
      </c>
      <c r="D172" s="10">
        <v>36</v>
      </c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8"/>
    </row>
    <row r="173" spans="1:20" x14ac:dyDescent="0.2">
      <c r="A173" s="60">
        <v>4</v>
      </c>
      <c r="B173" s="10">
        <v>56</v>
      </c>
      <c r="C173" s="10">
        <v>6</v>
      </c>
      <c r="D173" s="10">
        <v>50</v>
      </c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8"/>
    </row>
    <row r="174" spans="1:20" x14ac:dyDescent="0.2">
      <c r="A174" s="60">
        <v>5</v>
      </c>
      <c r="B174" s="5"/>
      <c r="C174" s="10"/>
      <c r="D174" s="10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8"/>
    </row>
    <row r="175" spans="1:20" x14ac:dyDescent="0.2">
      <c r="A175" s="62" t="s">
        <v>11</v>
      </c>
      <c r="B175" s="35">
        <f>SUM(B170:B174)</f>
        <v>205</v>
      </c>
      <c r="C175" s="35">
        <f>SUM(C170:C174)</f>
        <v>50</v>
      </c>
      <c r="D175" s="35">
        <f>SUM(D170:D174)</f>
        <v>155</v>
      </c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8"/>
    </row>
    <row r="176" spans="1:20" x14ac:dyDescent="0.2">
      <c r="A176" s="46" t="s">
        <v>12</v>
      </c>
      <c r="B176" s="5">
        <f>C176+D176</f>
        <v>100</v>
      </c>
      <c r="C176" s="5">
        <f>(C175*100)/B175</f>
        <v>24.390243902439025</v>
      </c>
      <c r="D176" s="5">
        <f>(D175*100)/B175</f>
        <v>75.609756097560975</v>
      </c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8"/>
    </row>
    <row r="177" spans="1:20" x14ac:dyDescent="0.2">
      <c r="A177" s="36"/>
      <c r="B177" s="4" t="s">
        <v>8</v>
      </c>
      <c r="C177" s="4" t="s">
        <v>9</v>
      </c>
      <c r="D177" s="4" t="s">
        <v>10</v>
      </c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8"/>
    </row>
    <row r="178" spans="1:20" x14ac:dyDescent="0.2">
      <c r="A178" s="56" t="s">
        <v>15</v>
      </c>
      <c r="B178" s="5">
        <f>B151+B163+B175</f>
        <v>1045</v>
      </c>
      <c r="C178" s="5">
        <f>C151+C163+C175</f>
        <v>194</v>
      </c>
      <c r="D178" s="5">
        <f>D151+D163+D175</f>
        <v>851</v>
      </c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8"/>
    </row>
    <row r="179" spans="1:20" x14ac:dyDescent="0.2">
      <c r="A179" s="46" t="s">
        <v>12</v>
      </c>
      <c r="B179" s="5">
        <f>C179+D179</f>
        <v>100</v>
      </c>
      <c r="C179" s="5">
        <f>(C178*100)/B178</f>
        <v>18.564593301435405</v>
      </c>
      <c r="D179" s="5">
        <f>(D178*100)/B178</f>
        <v>81.435406698564591</v>
      </c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8"/>
    </row>
    <row r="180" spans="1:20" x14ac:dyDescent="0.2">
      <c r="A180" s="36"/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8"/>
    </row>
    <row r="181" spans="1:20" x14ac:dyDescent="0.2">
      <c r="A181" s="36"/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8"/>
    </row>
    <row r="182" spans="1:20" x14ac:dyDescent="0.2">
      <c r="A182" s="63"/>
      <c r="B182" s="64"/>
      <c r="C182" s="64"/>
      <c r="D182" s="64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8"/>
    </row>
    <row r="183" spans="1:20" x14ac:dyDescent="0.2">
      <c r="A183" s="73" t="s">
        <v>19</v>
      </c>
      <c r="B183" s="74"/>
      <c r="C183" s="74"/>
      <c r="D183" s="74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8"/>
    </row>
    <row r="184" spans="1:20" x14ac:dyDescent="0.2">
      <c r="A184" s="73"/>
      <c r="B184" s="74"/>
      <c r="C184" s="74"/>
      <c r="D184" s="74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8"/>
    </row>
    <row r="185" spans="1:20" x14ac:dyDescent="0.2">
      <c r="A185" s="45" t="s">
        <v>20</v>
      </c>
      <c r="B185" s="28" t="s">
        <v>32</v>
      </c>
      <c r="C185" s="26" t="s">
        <v>14</v>
      </c>
      <c r="D185" s="28" t="s">
        <v>21</v>
      </c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8"/>
    </row>
    <row r="186" spans="1:20" x14ac:dyDescent="0.2">
      <c r="A186" s="46" t="s">
        <v>7</v>
      </c>
      <c r="B186" s="2" t="s">
        <v>8</v>
      </c>
      <c r="C186" s="2" t="s">
        <v>9</v>
      </c>
      <c r="D186" s="2" t="s">
        <v>10</v>
      </c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8"/>
    </row>
    <row r="187" spans="1:20" x14ac:dyDescent="0.2">
      <c r="A187" s="47" t="s">
        <v>22</v>
      </c>
      <c r="B187" s="5">
        <f>B43+B88+B133+B178</f>
        <v>131931</v>
      </c>
      <c r="C187" s="5">
        <f>C43+C88+C133+C178</f>
        <v>25946</v>
      </c>
      <c r="D187" s="5">
        <f>D43+D88+D133+D178</f>
        <v>105985</v>
      </c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8"/>
    </row>
    <row r="188" spans="1:20" x14ac:dyDescent="0.2">
      <c r="A188" s="46" t="s">
        <v>12</v>
      </c>
      <c r="B188" s="2">
        <f>C188+D188</f>
        <v>100</v>
      </c>
      <c r="C188" s="2">
        <f>(C187*100)/B187</f>
        <v>19.666340738719484</v>
      </c>
      <c r="D188" s="2">
        <f>(D187*100)/B187</f>
        <v>80.333659261280516</v>
      </c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8"/>
    </row>
    <row r="189" spans="1:20" x14ac:dyDescent="0.2">
      <c r="A189" s="44"/>
      <c r="B189" s="6"/>
      <c r="C189" s="6"/>
      <c r="D189" s="6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8"/>
    </row>
    <row r="190" spans="1:20" x14ac:dyDescent="0.2">
      <c r="A190" s="44"/>
      <c r="B190" s="6"/>
      <c r="C190" s="6"/>
      <c r="D190" s="6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8"/>
    </row>
    <row r="191" spans="1:20" x14ac:dyDescent="0.2">
      <c r="A191" s="44"/>
      <c r="B191" s="6"/>
      <c r="C191" s="6"/>
      <c r="D191" s="6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8"/>
    </row>
    <row r="192" spans="1:20" x14ac:dyDescent="0.2">
      <c r="A192" s="44"/>
      <c r="B192" s="6"/>
      <c r="C192" s="6"/>
      <c r="D192" s="6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8"/>
    </row>
    <row r="193" spans="1:20" x14ac:dyDescent="0.2">
      <c r="A193" s="36"/>
      <c r="B193" s="37"/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8"/>
    </row>
    <row r="194" spans="1:20" x14ac:dyDescent="0.2">
      <c r="A194" s="36"/>
      <c r="B194" s="37"/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8"/>
    </row>
    <row r="195" spans="1:20" x14ac:dyDescent="0.2">
      <c r="A195" s="65" t="s">
        <v>23</v>
      </c>
      <c r="B195" s="71" t="s">
        <v>40</v>
      </c>
      <c r="C195" s="72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8"/>
    </row>
    <row r="196" spans="1:20" ht="21.75" customHeight="1" x14ac:dyDescent="0.2">
      <c r="A196" s="97" t="s">
        <v>38</v>
      </c>
      <c r="B196" s="98" t="s">
        <v>39</v>
      </c>
      <c r="C196" s="99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8"/>
    </row>
    <row r="197" spans="1:20" x14ac:dyDescent="0.2">
      <c r="A197" s="65" t="s">
        <v>24</v>
      </c>
      <c r="B197" s="22" t="s">
        <v>25</v>
      </c>
      <c r="C197" s="23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8"/>
    </row>
    <row r="198" spans="1:20" x14ac:dyDescent="0.2">
      <c r="A198" s="66" t="s">
        <v>26</v>
      </c>
      <c r="B198" s="80" t="s">
        <v>33</v>
      </c>
      <c r="C198" s="81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8"/>
    </row>
    <row r="199" spans="1:20" x14ac:dyDescent="0.2">
      <c r="A199" s="67" t="s">
        <v>27</v>
      </c>
      <c r="B199" s="71" t="s">
        <v>28</v>
      </c>
      <c r="C199" s="72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8"/>
    </row>
    <row r="200" spans="1:20" x14ac:dyDescent="0.2">
      <c r="A200" s="36"/>
      <c r="B200" s="37"/>
      <c r="C200" s="37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8"/>
    </row>
    <row r="201" spans="1:20" ht="12.75" thickBot="1" x14ac:dyDescent="0.25">
      <c r="A201" s="68"/>
      <c r="B201" s="69"/>
      <c r="C201" s="69"/>
      <c r="D201" s="69"/>
      <c r="E201" s="69"/>
      <c r="F201" s="69"/>
      <c r="G201" s="69"/>
      <c r="H201" s="69"/>
      <c r="I201" s="69"/>
      <c r="J201" s="69"/>
      <c r="K201" s="69"/>
      <c r="L201" s="69"/>
      <c r="M201" s="69"/>
      <c r="N201" s="69"/>
      <c r="O201" s="69"/>
      <c r="P201" s="69"/>
      <c r="Q201" s="69"/>
      <c r="R201" s="69"/>
      <c r="S201" s="69"/>
      <c r="T201" s="70"/>
    </row>
  </sheetData>
  <mergeCells count="26">
    <mergeCell ref="A1:T1"/>
    <mergeCell ref="A2:T2"/>
    <mergeCell ref="A3:T3"/>
    <mergeCell ref="B195:C195"/>
    <mergeCell ref="B196:C196"/>
    <mergeCell ref="B78:D78"/>
    <mergeCell ref="A6:D7"/>
    <mergeCell ref="B9:D9"/>
    <mergeCell ref="B21:D21"/>
    <mergeCell ref="B33:D33"/>
    <mergeCell ref="A42:A43"/>
    <mergeCell ref="A51:D52"/>
    <mergeCell ref="B54:D54"/>
    <mergeCell ref="B66:D66"/>
    <mergeCell ref="B199:C199"/>
    <mergeCell ref="A96:D97"/>
    <mergeCell ref="B99:D99"/>
    <mergeCell ref="B111:D111"/>
    <mergeCell ref="B123:D123"/>
    <mergeCell ref="A132:A133"/>
    <mergeCell ref="A141:D142"/>
    <mergeCell ref="B144:D144"/>
    <mergeCell ref="B156:D156"/>
    <mergeCell ref="B168:D168"/>
    <mergeCell ref="A183:D184"/>
    <mergeCell ref="B198:C19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 Trimestre 2020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Sebastian Gomez Eugenio</dc:creator>
  <cp:keywords/>
  <dc:description/>
  <cp:lastModifiedBy>aidee0211@hotmail.com</cp:lastModifiedBy>
  <cp:revision/>
  <dcterms:created xsi:type="dcterms:W3CDTF">2018-12-27T19:27:15Z</dcterms:created>
  <dcterms:modified xsi:type="dcterms:W3CDTF">2020-07-13T18:36:10Z</dcterms:modified>
  <cp:category/>
  <cp:contentStatus/>
</cp:coreProperties>
</file>