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1\ESTADOS FINANCIEROS 2021\NOVIEMBRE\"/>
    </mc:Choice>
  </mc:AlternateContent>
  <bookViews>
    <workbookView xWindow="0" yWindow="0" windowWidth="28800" windowHeight="11445"/>
  </bookViews>
  <sheets>
    <sheet name="EST, SITUACION FINANC" sheetId="1" r:id="rId1"/>
    <sheet name="EST. RESULTADO" sheetId="2" r:id="rId2"/>
    <sheet name="EST. CAMBIO PATRIM" sheetId="4" r:id="rId3"/>
  </sheets>
  <externalReferences>
    <externalReference r:id="rId4"/>
    <externalReference r:id="rId5"/>
    <externalReference r:id="rId6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'EST, SITUACION FINANC'!$A$1:$N$77</definedName>
    <definedName name="_xlnm.Print_Area" localSheetId="2">'EST. CAMBIO PATRIM'!$A$1:$H$62</definedName>
    <definedName name="_xlnm.Print_Area" localSheetId="1">'EST. RESULTADO'!$A$1:$F$60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'EST, SITUACION FINANC'!$1:$6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D56" i="1"/>
  <c r="D12" i="1"/>
  <c r="D34" i="1"/>
  <c r="D36" i="1"/>
  <c r="D48" i="1"/>
  <c r="H43" i="4" l="1"/>
  <c r="H42" i="4"/>
  <c r="H41" i="4"/>
  <c r="F40" i="4"/>
  <c r="D40" i="4"/>
  <c r="H40" i="4" s="1"/>
  <c r="H47" i="4" s="1"/>
  <c r="D32" i="4"/>
  <c r="H32" i="4" s="1"/>
  <c r="H31" i="4"/>
  <c r="F30" i="4"/>
  <c r="D30" i="4"/>
  <c r="H30" i="4" s="1"/>
  <c r="H29" i="4"/>
  <c r="H21" i="4"/>
  <c r="F20" i="4"/>
  <c r="H19" i="4"/>
  <c r="H18" i="4"/>
  <c r="H8" i="4"/>
  <c r="A2" i="4"/>
  <c r="H36" i="4" l="1"/>
  <c r="D20" i="4" l="1"/>
  <c r="H20" i="4" s="1"/>
  <c r="H25" i="4" s="1"/>
  <c r="H10" i="4" s="1"/>
  <c r="H12" i="4" s="1"/>
</calcChain>
</file>

<file path=xl/sharedStrings.xml><?xml version="1.0" encoding="utf-8"?>
<sst xmlns="http://schemas.openxmlformats.org/spreadsheetml/2006/main" count="229" uniqueCount="148">
  <si>
    <t>SECRETARIA DISTRITAL DE INTEGRACION SOCIAL</t>
  </si>
  <si>
    <t>ESTADO DE SITUACION FINANCIERA</t>
  </si>
  <si>
    <t>(con corte al 30 de Noviembre de 2021)</t>
  </si>
  <si>
    <t>(Cifras en Pesos)</t>
  </si>
  <si>
    <t>NOTA</t>
  </si>
  <si>
    <t>ACTIVO</t>
  </si>
  <si>
    <t>PASIVO</t>
  </si>
  <si>
    <t>CORRIENTE</t>
  </si>
  <si>
    <t>EFECTIVO</t>
  </si>
  <si>
    <t>CUENTAS POR PAGAR</t>
  </si>
  <si>
    <t>BIENES Y SERVICIOS NACIONALES</t>
  </si>
  <si>
    <t>CAJA</t>
  </si>
  <si>
    <t xml:space="preserve"> </t>
  </si>
  <si>
    <t>RECURSOS A FAVOR DE TERCEROS</t>
  </si>
  <si>
    <t>DESCUENTOS DE NÓMINA</t>
  </si>
  <si>
    <t>CUENTAS POR COBRAR</t>
  </si>
  <si>
    <t>RETENCIÓN EN LA FUENTE E IMPUESTO DE TIMBRE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</si>
  <si>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</si>
  <si>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</si>
  <si>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</si>
  <si>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</si>
  <si>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</si>
  <si>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</si>
  <si>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</si>
  <si>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</si>
  <si>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</si>
  <si>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</si>
  <si>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</si>
  <si>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</si>
  <si>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</si>
  <si>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</si>
  <si>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</si>
  <si>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</si>
  <si>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</si>
  <si>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</si>
  <si>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</si>
  <si>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</si>
  <si>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</si>
  <si>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</si>
  <si>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</si>
  <si>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</si>
  <si>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</si>
  <si>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</si>
  <si>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</si>
  <si>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</si>
  <si>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</si>
  <si>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</si>
  <si>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</si>
  <si>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</si>
  <si>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</si>
  <si>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</si>
  <si>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</si>
  <si>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</si>
  <si>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</si>
  <si>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</si>
  <si>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</si>
  <si>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</si>
  <si>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</si>
  <si>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</si>
  <si>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</si>
  <si>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312000</t>
  </si>
  <si>
    <t>SUPERÁVIT POR DONACIÓN</t>
  </si>
  <si>
    <t>312500</t>
  </si>
  <si>
    <t>PATRIMONIO PÚBLICO INCORPORADO</t>
  </si>
  <si>
    <t>INTANGIBLES</t>
  </si>
  <si>
    <t>312800</t>
  </si>
  <si>
    <t>PROVISIONES, AGOTAMIENTO, DEPRECIACIONES Y AMORTIZACIONES (DB)</t>
  </si>
  <si>
    <t>AMORTIZACIÓN ACUMULADA DE INTANGIBLES (CR)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</si>
  <si>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</si>
  <si>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</si>
  <si>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</si>
  <si>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</si>
  <si>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</si>
  <si>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</si>
  <si>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</si>
  <si>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</si>
  <si>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</si>
  <si>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</si>
  <si>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</si>
  <si>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</si>
  <si>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Documento firmado electronicamente de acuerdo con la ley 527 de 1999 y el decreto 2364 de 2012</t>
  </si>
  <si>
    <t>JULIAN MORENO PARRA</t>
  </si>
  <si>
    <t>LADY ALEJANDRA CASTILLO BENAVIDES</t>
  </si>
  <si>
    <t>C.C. 79,880,434</t>
  </si>
  <si>
    <t>C.C. 1,032,411,454</t>
  </si>
  <si>
    <t>ASESORA RECURSOS FINANCIEROS</t>
  </si>
  <si>
    <t>DEISY YOLIMA GUTIÉRREZ HERRERA</t>
  </si>
  <si>
    <t>C.C. 20,533,162</t>
  </si>
  <si>
    <t>CONTADORA SDIS -T.P. 100753-T</t>
  </si>
  <si>
    <t>ESTADO DE RESULTADOS</t>
  </si>
  <si>
    <t>(1 de Enero al 30 de Noviembre de 2021)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</si>
  <si>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</si>
  <si>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</si>
  <si>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</si>
  <si>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</si>
  <si>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</si>
  <si>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</si>
  <si>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</si>
  <si>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</si>
  <si>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</si>
  <si>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OTROS INGRESOS ORDINARIOS</t>
  </si>
  <si>
    <t>REVERSIÓN DE LAS PÉRDIDAS POR DETERIORO DE VALOR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</si>
  <si>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</si>
  <si>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</si>
  <si>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</si>
  <si>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</si>
  <si>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</si>
  <si>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</si>
  <si>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</si>
  <si>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</si>
  <si>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</si>
  <si>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</si>
  <si>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</si>
  <si>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43</t>
  </si>
  <si>
    <t>DETERIORO DE CUENTAS POR COBRAR</t>
  </si>
  <si>
    <t>DEPRECIACIÓN DE PROPIEDADES, PLANTA Y EQUIPO</t>
  </si>
  <si>
    <t>AMORTIZACIÓN DE ACTIVOS INTANGIBLES</t>
  </si>
  <si>
    <t>PROVISIÓN LITIGIOS Y DEMANDAS</t>
  </si>
  <si>
    <t>GASTO PÚBLICO SOCIAL</t>
  </si>
  <si>
    <t>44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</si>
  <si>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</si>
  <si>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</si>
  <si>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</si>
  <si>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</si>
  <si>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</si>
  <si>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</si>
  <si>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>ESTADO DE CAMBIOS EN EL PATRIMONIO</t>
  </si>
  <si>
    <t>A 30 DE NOVIEMBRE DE 2021</t>
  </si>
  <si>
    <t>Saldo del patrimonio a Noviembre 30 de 2020</t>
  </si>
  <si>
    <t xml:space="preserve">Variaciones patrimoniales durante el año </t>
  </si>
  <si>
    <t>Saldo del patrimonio a Noviembre 30 de 2021</t>
  </si>
  <si>
    <t>DETALLE DE LAS VARIACIONES PATRIMONIALES</t>
  </si>
  <si>
    <t>NOVIEMBRE 30 DE 2021</t>
  </si>
  <si>
    <t>NOVIEMBRE 30 DE 2020</t>
  </si>
  <si>
    <t>VARIACION</t>
  </si>
  <si>
    <t xml:space="preserve">INCREMENTOS </t>
  </si>
  <si>
    <t>TOTAL INCREMENTOS</t>
  </si>
  <si>
    <t>DISMINUCIONES</t>
  </si>
  <si>
    <t>TOTAL DISMINUCIONES</t>
  </si>
  <si>
    <t>PARTIDAS SIN VARIACION</t>
  </si>
  <si>
    <t>TOTAL PARTIDAS SIN VARIACION</t>
  </si>
  <si>
    <t>CONTADORA  SDIS</t>
  </si>
  <si>
    <t>T.P. No. 100753-T</t>
  </si>
  <si>
    <t>29</t>
  </si>
  <si>
    <t>31</t>
  </si>
  <si>
    <t>34</t>
  </si>
  <si>
    <t>SECRETARIO DISTRITAL (E)</t>
  </si>
  <si>
    <t>SECRETARIO DISTRITAL (E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</si>
</sst>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  <numFmt numFmtId="166" formatCode="&quot;Saldo del patrimonio a&quot;\ mmmm\ &quot;de&quot;\ d\ &quot;de&quot;\ yyyy"/>
    <numFmt numFmtId="167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6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b/>
      <sz val="20"/>
      <name val="Arial Narrow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19">
    <xf numFmtId="0" fontId="0" fillId="0" borderId="0" xfId="0"/>
    <xf numFmtId="0" fontId="5" fillId="2" borderId="0" xfId="2" applyFont="1" applyFill="1" applyAlignment="1">
      <alignment horizontal="centerContinuous"/>
    </xf>
    <xf numFmtId="0" fontId="6" fillId="2" borderId="0" xfId="2" applyFont="1" applyFill="1" applyAlignment="1">
      <alignment horizontal="centerContinuous"/>
    </xf>
    <xf numFmtId="0" fontId="7" fillId="3" borderId="0" xfId="2" applyFont="1" applyFill="1" applyAlignment="1">
      <alignment horizontal="left"/>
    </xf>
    <xf numFmtId="0" fontId="8" fillId="3" borderId="0" xfId="2" applyFont="1" applyFill="1" applyAlignment="1">
      <alignment horizontal="center"/>
    </xf>
    <xf numFmtId="0" fontId="6" fillId="4" borderId="0" xfId="2" applyFont="1" applyFill="1" applyAlignment="1">
      <alignment horizontal="left"/>
    </xf>
    <xf numFmtId="0" fontId="9" fillId="4" borderId="0" xfId="2" applyFont="1" applyFill="1"/>
    <xf numFmtId="0" fontId="10" fillId="4" borderId="0" xfId="3" applyFont="1" applyFill="1" applyAlignment="1" applyProtection="1">
      <alignment horizontal="center"/>
      <protection locked="0"/>
    </xf>
    <xf numFmtId="49" fontId="10" fillId="4" borderId="0" xfId="3" applyNumberFormat="1" applyFont="1" applyFill="1" applyAlignment="1" applyProtection="1">
      <alignment horizontal="center"/>
      <protection locked="0"/>
    </xf>
    <xf numFmtId="165" fontId="10" fillId="4" borderId="0" xfId="3" applyNumberFormat="1" applyFont="1" applyFill="1" applyAlignment="1" applyProtection="1">
      <alignment horizontal="center"/>
      <protection locked="0"/>
    </xf>
    <xf numFmtId="49" fontId="10" fillId="4" borderId="0" xfId="2" applyNumberFormat="1" applyFont="1" applyFill="1" applyAlignment="1" applyProtection="1">
      <alignment horizontal="center"/>
      <protection locked="0"/>
    </xf>
    <xf numFmtId="165" fontId="10" fillId="4" borderId="0" xfId="2" applyNumberFormat="1" applyFont="1" applyFill="1" applyAlignment="1" applyProtection="1">
      <alignment horizontal="center"/>
      <protection locked="0"/>
    </xf>
    <xf numFmtId="165" fontId="10" fillId="4" borderId="0" xfId="2" applyNumberFormat="1" applyFont="1" applyFill="1" applyAlignment="1">
      <alignment horizontal="center"/>
    </xf>
    <xf numFmtId="1" fontId="10" fillId="4" borderId="0" xfId="2" applyNumberFormat="1" applyFont="1" applyFill="1" applyAlignment="1">
      <alignment horizontal="left"/>
    </xf>
    <xf numFmtId="0" fontId="10" fillId="4" borderId="0" xfId="2" applyFont="1" applyFill="1" applyAlignment="1">
      <alignment horizontal="left"/>
    </xf>
    <xf numFmtId="3" fontId="9" fillId="4" borderId="0" xfId="2" applyNumberFormat="1" applyFont="1" applyFill="1" applyAlignment="1">
      <alignment horizontal="right"/>
    </xf>
    <xf numFmtId="1" fontId="9" fillId="4" borderId="0" xfId="2" applyNumberFormat="1" applyFont="1" applyFill="1" applyAlignment="1">
      <alignment horizontal="left"/>
    </xf>
    <xf numFmtId="0" fontId="12" fillId="4" borderId="0" xfId="2" applyFont="1" applyFill="1"/>
    <xf numFmtId="3" fontId="4" fillId="4" borderId="0" xfId="2" applyNumberFormat="1" applyFont="1" applyFill="1"/>
    <xf numFmtId="0" fontId="4" fillId="4" borderId="0" xfId="2" applyFont="1" applyFill="1" applyAlignment="1">
      <alignment horizontal="left"/>
    </xf>
    <xf numFmtId="0" fontId="13" fillId="4" borderId="0" xfId="2" applyFont="1" applyFill="1" applyAlignment="1" applyProtection="1">
      <alignment horizontal="left"/>
      <protection locked="0"/>
    </xf>
    <xf numFmtId="3" fontId="4" fillId="4" borderId="0" xfId="2" applyNumberFormat="1" applyFont="1" applyFill="1" applyProtection="1">
      <protection locked="0"/>
    </xf>
    <xf numFmtId="0" fontId="11" fillId="4" borderId="0" xfId="2" applyFont="1" applyFill="1"/>
    <xf numFmtId="0" fontId="10" fillId="4" borderId="0" xfId="2" applyFont="1" applyFill="1" applyAlignment="1" applyProtection="1">
      <alignment horizontal="left"/>
      <protection locked="0"/>
    </xf>
    <xf numFmtId="0" fontId="10" fillId="4" borderId="0" xfId="2" applyFont="1" applyFill="1"/>
    <xf numFmtId="3" fontId="10" fillId="4" borderId="0" xfId="2" applyNumberFormat="1" applyFont="1" applyFill="1"/>
    <xf numFmtId="0" fontId="15" fillId="4" borderId="0" xfId="3" applyFont="1" applyFill="1" applyAlignment="1" applyProtection="1">
      <alignment horizontal="center"/>
      <protection locked="0"/>
    </xf>
    <xf numFmtId="165" fontId="15" fillId="4" borderId="0" xfId="3" applyNumberFormat="1" applyFont="1" applyFill="1" applyAlignment="1" applyProtection="1">
      <alignment horizontal="center"/>
      <protection locked="0"/>
    </xf>
    <xf numFmtId="3" fontId="16" fillId="4" borderId="0" xfId="3" applyNumberFormat="1" applyFont="1" applyFill="1"/>
    <xf numFmtId="0" fontId="16" fillId="4" borderId="0" xfId="2" applyFont="1" applyFill="1"/>
    <xf numFmtId="0" fontId="15" fillId="4" borderId="0" xfId="2" applyFont="1" applyFill="1" applyAlignment="1" applyProtection="1">
      <alignment horizontal="center"/>
      <protection locked="0"/>
    </xf>
    <xf numFmtId="3" fontId="16" fillId="4" borderId="0" xfId="2" applyNumberFormat="1" applyFont="1" applyFill="1" applyAlignment="1" applyProtection="1">
      <alignment horizontal="center"/>
      <protection locked="0"/>
    </xf>
    <xf numFmtId="3" fontId="15" fillId="4" borderId="0" xfId="8" applyNumberFormat="1" applyFont="1" applyFill="1" applyAlignment="1" applyProtection="1">
      <alignment horizontal="right"/>
      <protection locked="0"/>
    </xf>
    <xf numFmtId="165" fontId="15" fillId="4" borderId="0" xfId="8" applyNumberFormat="1" applyFont="1" applyFill="1" applyAlignment="1" applyProtection="1">
      <alignment horizontal="center"/>
      <protection locked="0"/>
    </xf>
    <xf numFmtId="0" fontId="16" fillId="4" borderId="0" xfId="8" applyFont="1" applyFill="1" applyProtection="1">
      <protection locked="0"/>
    </xf>
    <xf numFmtId="0" fontId="16" fillId="4" borderId="0" xfId="8" applyFont="1" applyFill="1" applyAlignment="1" applyProtection="1">
      <alignment horizontal="centerContinuous"/>
      <protection locked="0"/>
    </xf>
    <xf numFmtId="0" fontId="16" fillId="4" borderId="0" xfId="8" applyFont="1" applyFill="1"/>
    <xf numFmtId="0" fontId="15" fillId="4" borderId="0" xfId="8" applyFont="1" applyFill="1" applyAlignment="1" applyProtection="1">
      <alignment horizontal="centerContinuous"/>
      <protection locked="0"/>
    </xf>
    <xf numFmtId="0" fontId="15" fillId="0" borderId="0" xfId="8" applyFont="1" applyProtection="1">
      <protection locked="0"/>
    </xf>
    <xf numFmtId="0" fontId="15" fillId="4" borderId="0" xfId="8" applyFont="1" applyFill="1" applyProtection="1">
      <protection locked="0"/>
    </xf>
    <xf numFmtId="0" fontId="2" fillId="0" borderId="0" xfId="9"/>
    <xf numFmtId="0" fontId="7" fillId="5" borderId="0" xfId="9" applyFont="1" applyFill="1"/>
    <xf numFmtId="0" fontId="2" fillId="5" borderId="0" xfId="9" applyFill="1"/>
    <xf numFmtId="0" fontId="8" fillId="5" borderId="0" xfId="9" applyFont="1" applyFill="1" applyAlignment="1">
      <alignment horizontal="center"/>
    </xf>
    <xf numFmtId="0" fontId="1" fillId="0" borderId="0" xfId="10"/>
    <xf numFmtId="0" fontId="10" fillId="6" borderId="0" xfId="3" applyFont="1" applyFill="1" applyAlignment="1" applyProtection="1">
      <alignment horizontal="center"/>
      <protection locked="0"/>
    </xf>
    <xf numFmtId="3" fontId="17" fillId="4" borderId="0" xfId="9" applyNumberFormat="1" applyFont="1" applyFill="1"/>
    <xf numFmtId="0" fontId="17" fillId="6" borderId="0" xfId="9" applyFont="1" applyFill="1" applyAlignment="1">
      <alignment horizontal="left"/>
    </xf>
    <xf numFmtId="3" fontId="17" fillId="6" borderId="0" xfId="9" applyNumberFormat="1" applyFont="1" applyFill="1" applyProtection="1">
      <protection locked="0"/>
    </xf>
    <xf numFmtId="3" fontId="17" fillId="6" borderId="0" xfId="9" applyNumberFormat="1" applyFont="1" applyFill="1"/>
    <xf numFmtId="3" fontId="17" fillId="4" borderId="0" xfId="9" applyNumberFormat="1" applyFont="1" applyFill="1" applyProtection="1">
      <protection locked="0"/>
    </xf>
    <xf numFmtId="0" fontId="17" fillId="4" borderId="0" xfId="9" applyFont="1" applyFill="1"/>
    <xf numFmtId="0" fontId="8" fillId="4" borderId="0" xfId="9" applyFont="1" applyFill="1" applyAlignment="1">
      <alignment horizontal="left"/>
    </xf>
    <xf numFmtId="3" fontId="8" fillId="4" borderId="0" xfId="9" applyNumberFormat="1" applyFont="1" applyFill="1"/>
    <xf numFmtId="0" fontId="9" fillId="4" borderId="0" xfId="9" applyFont="1" applyFill="1" applyAlignment="1">
      <alignment horizontal="centerContinuous"/>
    </xf>
    <xf numFmtId="3" fontId="9" fillId="4" borderId="0" xfId="9" applyNumberFormat="1" applyFont="1" applyFill="1" applyAlignment="1">
      <alignment horizontal="right"/>
    </xf>
    <xf numFmtId="0" fontId="9" fillId="4" borderId="0" xfId="9" applyFont="1" applyFill="1" applyProtection="1">
      <protection locked="0"/>
    </xf>
    <xf numFmtId="0" fontId="9" fillId="4" borderId="0" xfId="9" applyFont="1" applyFill="1" applyAlignment="1" applyProtection="1">
      <alignment horizontal="centerContinuous"/>
      <protection locked="0"/>
    </xf>
    <xf numFmtId="0" fontId="15" fillId="4" borderId="0" xfId="9" applyFont="1" applyFill="1" applyAlignment="1">
      <alignment vertical="center"/>
    </xf>
    <xf numFmtId="0" fontId="15" fillId="5" borderId="0" xfId="8" applyFont="1" applyFill="1" applyProtection="1">
      <protection locked="0"/>
    </xf>
    <xf numFmtId="0" fontId="16" fillId="5" borderId="0" xfId="8" applyFont="1" applyFill="1" applyProtection="1">
      <protection locked="0"/>
    </xf>
    <xf numFmtId="0" fontId="16" fillId="4" borderId="0" xfId="9" applyFont="1" applyFill="1"/>
    <xf numFmtId="0" fontId="16" fillId="0" borderId="0" xfId="9" applyFont="1"/>
    <xf numFmtId="0" fontId="18" fillId="2" borderId="1" xfId="4" applyFont="1" applyFill="1" applyBorder="1" applyAlignment="1">
      <alignment horizontal="center"/>
    </xf>
    <xf numFmtId="0" fontId="18" fillId="2" borderId="2" xfId="4" applyFont="1" applyFill="1" applyBorder="1" applyAlignment="1">
      <alignment horizontal="center"/>
    </xf>
    <xf numFmtId="0" fontId="18" fillId="2" borderId="3" xfId="4" applyFont="1" applyFill="1" applyBorder="1" applyAlignment="1">
      <alignment horizontal="center"/>
    </xf>
    <xf numFmtId="0" fontId="18" fillId="2" borderId="6" xfId="4" applyFont="1" applyFill="1" applyBorder="1" applyAlignment="1">
      <alignment horizontal="centerContinuous"/>
    </xf>
    <xf numFmtId="0" fontId="4" fillId="2" borderId="7" xfId="4" applyFont="1" applyFill="1" applyBorder="1" applyAlignment="1">
      <alignment horizontal="centerContinuous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Continuous"/>
    </xf>
    <xf numFmtId="0" fontId="19" fillId="7" borderId="0" xfId="4" applyFont="1" applyFill="1"/>
    <xf numFmtId="0" fontId="20" fillId="7" borderId="0" xfId="4" applyFont="1" applyFill="1" applyAlignment="1">
      <alignment horizontal="left"/>
    </xf>
    <xf numFmtId="0" fontId="19" fillId="7" borderId="0" xfId="4" applyFont="1" applyFill="1" applyAlignment="1">
      <alignment horizontal="center"/>
    </xf>
    <xf numFmtId="0" fontId="20" fillId="7" borderId="0" xfId="4" applyFont="1" applyFill="1" applyAlignment="1">
      <alignment horizontal="right"/>
    </xf>
    <xf numFmtId="0" fontId="19" fillId="7" borderId="0" xfId="4" applyFont="1" applyFill="1" applyAlignment="1">
      <alignment horizontal="right"/>
    </xf>
    <xf numFmtId="0" fontId="23" fillId="4" borderId="0" xfId="0" applyFont="1" applyFill="1"/>
    <xf numFmtId="0" fontId="24" fillId="0" borderId="0" xfId="0" applyFont="1"/>
    <xf numFmtId="0" fontId="24" fillId="4" borderId="0" xfId="0" applyFont="1" applyFill="1"/>
    <xf numFmtId="0" fontId="14" fillId="7" borderId="0" xfId="0" applyFont="1" applyFill="1" applyProtection="1">
      <protection locked="0"/>
    </xf>
    <xf numFmtId="3" fontId="24" fillId="7" borderId="0" xfId="0" applyNumberFormat="1" applyFont="1" applyFill="1" applyProtection="1">
      <protection locked="0"/>
    </xf>
    <xf numFmtId="0" fontId="24" fillId="4" borderId="0" xfId="8" applyFont="1" applyFill="1" applyAlignment="1" applyProtection="1">
      <alignment horizontal="center"/>
      <protection locked="0"/>
    </xf>
    <xf numFmtId="0" fontId="24" fillId="4" borderId="0" xfId="8" applyFont="1" applyFill="1"/>
    <xf numFmtId="4" fontId="24" fillId="6" borderId="0" xfId="8" applyNumberFormat="1" applyFont="1" applyFill="1" applyAlignment="1">
      <alignment horizontal="center"/>
    </xf>
    <xf numFmtId="0" fontId="0" fillId="4" borderId="0" xfId="0" applyFill="1"/>
    <xf numFmtId="0" fontId="25" fillId="4" borderId="0" xfId="0" applyFont="1" applyFill="1" applyAlignment="1">
      <alignment horizontal="center" wrapText="1"/>
    </xf>
    <xf numFmtId="0" fontId="25" fillId="4" borderId="0" xfId="0" applyFont="1" applyFill="1"/>
    <xf numFmtId="0" fontId="15" fillId="4" borderId="0" xfId="8" applyFont="1" applyFill="1" applyAlignment="1" applyProtection="1">
      <alignment horizontal="center" vertical="center" wrapText="1"/>
      <protection locked="0"/>
    </xf>
    <xf numFmtId="0" fontId="9" fillId="4" borderId="0" xfId="9" applyFont="1" applyFill="1"/>
    <xf numFmtId="0" fontId="16" fillId="4" borderId="0" xfId="8" applyFont="1" applyFill="1" applyAlignment="1" applyProtection="1">
      <alignment horizontal="center"/>
      <protection locked="0"/>
    </xf>
    <xf numFmtId="0" fontId="9" fillId="4" borderId="0" xfId="9" applyFont="1" applyFill="1" applyAlignment="1" applyProtection="1">
      <alignment horizontal="center"/>
      <protection locked="0"/>
    </xf>
    <xf numFmtId="0" fontId="2" fillId="2" borderId="0" xfId="2" applyFont="1" applyFill="1" applyAlignment="1">
      <alignment horizontal="centerContinuous"/>
    </xf>
    <xf numFmtId="0" fontId="2" fillId="0" borderId="0" xfId="2" applyFont="1"/>
    <xf numFmtId="0" fontId="2" fillId="3" borderId="0" xfId="2" applyFont="1" applyFill="1"/>
    <xf numFmtId="49" fontId="26" fillId="4" borderId="0" xfId="2" applyNumberFormat="1" applyFont="1" applyFill="1" applyAlignment="1">
      <alignment horizontal="center"/>
    </xf>
    <xf numFmtId="0" fontId="10" fillId="4" borderId="0" xfId="4" applyFont="1" applyFill="1" applyAlignment="1" applyProtection="1">
      <alignment horizontal="center"/>
      <protection locked="0"/>
    </xf>
    <xf numFmtId="3" fontId="10" fillId="4" borderId="7" xfId="2" applyNumberFormat="1" applyFont="1" applyFill="1" applyBorder="1"/>
    <xf numFmtId="0" fontId="2" fillId="4" borderId="0" xfId="2" applyFont="1" applyFill="1"/>
    <xf numFmtId="3" fontId="2" fillId="4" borderId="0" xfId="2" applyNumberFormat="1" applyFont="1" applyFill="1" applyAlignment="1">
      <alignment horizontal="right"/>
    </xf>
    <xf numFmtId="0" fontId="8" fillId="4" borderId="0" xfId="2" applyFont="1" applyFill="1" applyAlignment="1">
      <alignment horizontal="left"/>
    </xf>
    <xf numFmtId="3" fontId="8" fillId="4" borderId="7" xfId="2" applyNumberFormat="1" applyFont="1" applyFill="1" applyBorder="1"/>
    <xf numFmtId="3" fontId="8" fillId="4" borderId="0" xfId="2" applyNumberFormat="1" applyFont="1" applyFill="1"/>
    <xf numFmtId="0" fontId="8" fillId="4" borderId="0" xfId="2" applyFont="1" applyFill="1" applyAlignment="1" applyProtection="1">
      <alignment horizontal="left"/>
      <protection locked="0"/>
    </xf>
    <xf numFmtId="49" fontId="10" fillId="4" borderId="0" xfId="4" applyNumberFormat="1" applyFont="1" applyFill="1" applyAlignment="1" applyProtection="1">
      <alignment horizontal="center"/>
      <protection locked="0"/>
    </xf>
    <xf numFmtId="49" fontId="8" fillId="4" borderId="0" xfId="4" applyNumberFormat="1" applyFont="1" applyFill="1" applyAlignment="1" applyProtection="1">
      <alignment horizontal="center"/>
      <protection locked="0"/>
    </xf>
    <xf numFmtId="0" fontId="27" fillId="4" borderId="0" xfId="6" applyFont="1" applyFill="1"/>
    <xf numFmtId="3" fontId="2" fillId="4" borderId="0" xfId="2" applyNumberFormat="1" applyFont="1" applyFill="1"/>
    <xf numFmtId="3" fontId="10" fillId="4" borderId="9" xfId="2" applyNumberFormat="1" applyFont="1" applyFill="1" applyBorder="1"/>
    <xf numFmtId="0" fontId="2" fillId="4" borderId="0" xfId="2" applyFont="1" applyFill="1" applyAlignment="1">
      <alignment horizontal="left"/>
    </xf>
    <xf numFmtId="3" fontId="17" fillId="4" borderId="0" xfId="2" applyNumberFormat="1" applyFont="1" applyFill="1"/>
    <xf numFmtId="0" fontId="16" fillId="4" borderId="0" xfId="3" applyFont="1" applyFill="1" applyAlignment="1" applyProtection="1">
      <alignment horizontal="left"/>
      <protection locked="0"/>
    </xf>
    <xf numFmtId="3" fontId="15" fillId="4" borderId="0" xfId="8" applyNumberFormat="1" applyFont="1" applyFill="1"/>
    <xf numFmtId="3" fontId="16" fillId="4" borderId="0" xfId="8" applyNumberFormat="1" applyFont="1" applyFill="1"/>
    <xf numFmtId="0" fontId="17" fillId="4" borderId="0" xfId="2" applyFont="1" applyFill="1" applyAlignment="1">
      <alignment horizontal="left"/>
    </xf>
    <xf numFmtId="0" fontId="17" fillId="4" borderId="0" xfId="2" applyFont="1" applyFill="1" applyAlignment="1" applyProtection="1">
      <alignment horizontal="left"/>
      <protection locked="0"/>
    </xf>
    <xf numFmtId="165" fontId="9" fillId="4" borderId="0" xfId="2" applyNumberFormat="1" applyFont="1" applyFill="1" applyAlignment="1" applyProtection="1">
      <alignment horizontal="center"/>
      <protection locked="0"/>
    </xf>
    <xf numFmtId="0" fontId="3" fillId="2" borderId="10" xfId="2" applyFont="1" applyFill="1" applyBorder="1" applyAlignment="1">
      <alignment horizontal="centerContinuous"/>
    </xf>
    <xf numFmtId="0" fontId="2" fillId="2" borderId="11" xfId="2" applyFont="1" applyFill="1" applyBorder="1" applyAlignment="1">
      <alignment horizontal="centerContinuous"/>
    </xf>
    <xf numFmtId="0" fontId="2" fillId="2" borderId="12" xfId="2" applyFont="1" applyFill="1" applyBorder="1" applyAlignment="1">
      <alignment horizontal="centerContinuous"/>
    </xf>
    <xf numFmtId="0" fontId="5" fillId="2" borderId="13" xfId="2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5" fillId="2" borderId="14" xfId="2" applyFont="1" applyFill="1" applyBorder="1" applyAlignment="1">
      <alignment horizontal="centerContinuous"/>
    </xf>
    <xf numFmtId="14" fontId="5" fillId="2" borderId="13" xfId="2" applyNumberFormat="1" applyFont="1" applyFill="1" applyBorder="1" applyAlignment="1" applyProtection="1">
      <alignment horizontal="centerContinuous"/>
      <protection locked="0"/>
    </xf>
    <xf numFmtId="164" fontId="5" fillId="2" borderId="0" xfId="2" applyNumberFormat="1" applyFont="1" applyFill="1" applyBorder="1" applyAlignment="1">
      <alignment horizontal="centerContinuous"/>
    </xf>
    <xf numFmtId="0" fontId="6" fillId="2" borderId="13" xfId="2" applyFont="1" applyFill="1" applyBorder="1" applyAlignment="1">
      <alignment horizontal="centerContinuous"/>
    </xf>
    <xf numFmtId="0" fontId="6" fillId="2" borderId="0" xfId="2" applyFont="1" applyFill="1" applyBorder="1" applyAlignment="1">
      <alignment horizontal="centerContinuous"/>
    </xf>
    <xf numFmtId="0" fontId="6" fillId="2" borderId="14" xfId="2" applyFont="1" applyFill="1" applyBorder="1" applyAlignment="1">
      <alignment horizontal="centerContinuous"/>
    </xf>
    <xf numFmtId="0" fontId="3" fillId="2" borderId="15" xfId="2" applyFont="1" applyFill="1" applyBorder="1" applyAlignment="1">
      <alignment horizontal="centerContinuous"/>
    </xf>
    <xf numFmtId="0" fontId="2" fillId="2" borderId="16" xfId="2" applyFont="1" applyFill="1" applyBorder="1" applyAlignment="1">
      <alignment horizontal="centerContinuous"/>
    </xf>
    <xf numFmtId="0" fontId="2" fillId="2" borderId="17" xfId="2" applyFont="1" applyFill="1" applyBorder="1" applyAlignment="1">
      <alignment horizontal="centerContinuous"/>
    </xf>
    <xf numFmtId="0" fontId="9" fillId="4" borderId="0" xfId="9" applyFont="1" applyFill="1" applyAlignment="1">
      <alignment horizontal="left"/>
    </xf>
    <xf numFmtId="0" fontId="10" fillId="4" borderId="0" xfId="9" applyFont="1" applyFill="1" applyAlignment="1">
      <alignment horizontal="left"/>
    </xf>
    <xf numFmtId="0" fontId="2" fillId="0" borderId="0" xfId="9" applyFont="1"/>
    <xf numFmtId="3" fontId="10" fillId="6" borderId="7" xfId="9" applyNumberFormat="1" applyFont="1" applyFill="1" applyBorder="1"/>
    <xf numFmtId="3" fontId="10" fillId="6" borderId="0" xfId="9" applyNumberFormat="1" applyFont="1" applyFill="1"/>
    <xf numFmtId="3" fontId="10" fillId="4" borderId="0" xfId="9" applyNumberFormat="1" applyFont="1" applyFill="1"/>
    <xf numFmtId="43" fontId="8" fillId="6" borderId="0" xfId="1" applyFont="1" applyFill="1" applyBorder="1" applyAlignment="1" applyProtection="1">
      <alignment horizontal="right"/>
    </xf>
    <xf numFmtId="0" fontId="8" fillId="6" borderId="0" xfId="9" applyFont="1" applyFill="1" applyAlignment="1">
      <alignment horizontal="left"/>
    </xf>
    <xf numFmtId="3" fontId="8" fillId="6" borderId="0" xfId="9" applyNumberFormat="1" applyFont="1" applyFill="1"/>
    <xf numFmtId="0" fontId="17" fillId="4" borderId="0" xfId="9" applyFont="1" applyFill="1" applyAlignment="1">
      <alignment horizontal="left"/>
    </xf>
    <xf numFmtId="49" fontId="8" fillId="4" borderId="0" xfId="11" applyNumberFormat="1" applyFont="1" applyFill="1" applyAlignment="1" applyProtection="1">
      <alignment horizontal="center"/>
      <protection locked="0"/>
    </xf>
    <xf numFmtId="0" fontId="2" fillId="4" borderId="0" xfId="9" applyFont="1" applyFill="1"/>
    <xf numFmtId="0" fontId="3" fillId="2" borderId="10" xfId="9" applyFont="1" applyFill="1" applyBorder="1" applyAlignment="1">
      <alignment horizontal="centerContinuous"/>
    </xf>
    <xf numFmtId="0" fontId="3" fillId="2" borderId="11" xfId="9" applyFont="1" applyFill="1" applyBorder="1" applyAlignment="1">
      <alignment horizontal="centerContinuous"/>
    </xf>
    <xf numFmtId="0" fontId="3" fillId="2" borderId="12" xfId="9" applyFont="1" applyFill="1" applyBorder="1" applyAlignment="1">
      <alignment horizontal="centerContinuous"/>
    </xf>
    <xf numFmtId="0" fontId="5" fillId="2" borderId="13" xfId="9" applyFont="1" applyFill="1" applyBorder="1" applyAlignment="1">
      <alignment horizontal="centerContinuous"/>
    </xf>
    <xf numFmtId="0" fontId="5" fillId="2" borderId="0" xfId="9" applyFont="1" applyFill="1" applyBorder="1" applyAlignment="1">
      <alignment horizontal="centerContinuous"/>
    </xf>
    <xf numFmtId="0" fontId="5" fillId="2" borderId="14" xfId="9" applyFont="1" applyFill="1" applyBorder="1" applyAlignment="1">
      <alignment horizontal="centerContinuous"/>
    </xf>
    <xf numFmtId="14" fontId="5" fillId="2" borderId="13" xfId="9" applyNumberFormat="1" applyFont="1" applyFill="1" applyBorder="1" applyAlignment="1" applyProtection="1">
      <alignment horizontal="centerContinuous"/>
      <protection locked="0"/>
    </xf>
    <xf numFmtId="0" fontId="6" fillId="2" borderId="13" xfId="9" applyFont="1" applyFill="1" applyBorder="1" applyAlignment="1">
      <alignment horizontal="centerContinuous"/>
    </xf>
    <xf numFmtId="0" fontId="6" fillId="2" borderId="0" xfId="9" applyFont="1" applyFill="1" applyBorder="1" applyAlignment="1">
      <alignment horizontal="centerContinuous"/>
    </xf>
    <xf numFmtId="0" fontId="6" fillId="2" borderId="14" xfId="9" applyFont="1" applyFill="1" applyBorder="1" applyAlignment="1">
      <alignment horizontal="centerContinuous"/>
    </xf>
    <xf numFmtId="0" fontId="3" fillId="2" borderId="15" xfId="9" applyFont="1" applyFill="1" applyBorder="1" applyAlignment="1">
      <alignment horizontal="centerContinuous"/>
    </xf>
    <xf numFmtId="0" fontId="3" fillId="2" borderId="16" xfId="9" applyFont="1" applyFill="1" applyBorder="1" applyAlignment="1">
      <alignment horizontal="centerContinuous"/>
    </xf>
    <xf numFmtId="0" fontId="3" fillId="2" borderId="17" xfId="9" applyFont="1" applyFill="1" applyBorder="1" applyAlignment="1">
      <alignment horizontal="centerContinuous"/>
    </xf>
    <xf numFmtId="0" fontId="19" fillId="0" borderId="0" xfId="4" applyFont="1" applyFill="1" applyAlignment="1">
      <alignment horizontal="center"/>
    </xf>
    <xf numFmtId="166" fontId="20" fillId="0" borderId="0" xfId="4" applyNumberFormat="1" applyFont="1" applyFill="1" applyAlignment="1">
      <alignment horizontal="left"/>
    </xf>
    <xf numFmtId="166" fontId="20" fillId="0" borderId="0" xfId="4" applyNumberFormat="1" applyFont="1" applyFill="1" applyAlignment="1">
      <alignment horizontal="center"/>
    </xf>
    <xf numFmtId="166" fontId="20" fillId="0" borderId="0" xfId="4" applyNumberFormat="1" applyFont="1" applyFill="1" applyAlignment="1">
      <alignment horizontal="right"/>
    </xf>
    <xf numFmtId="0" fontId="19" fillId="0" borderId="0" xfId="4" applyFont="1" applyFill="1"/>
    <xf numFmtId="3" fontId="20" fillId="0" borderId="9" xfId="8" applyNumberFormat="1" applyFont="1" applyFill="1" applyBorder="1"/>
    <xf numFmtId="0" fontId="27" fillId="0" borderId="0" xfId="0" applyFont="1" applyFill="1"/>
    <xf numFmtId="3" fontId="27" fillId="0" borderId="0" xfId="0" applyNumberFormat="1" applyFont="1" applyFill="1"/>
    <xf numFmtId="0" fontId="19" fillId="0" borderId="0" xfId="4" applyFont="1" applyFill="1" applyAlignment="1">
      <alignment horizontal="right"/>
    </xf>
    <xf numFmtId="0" fontId="20" fillId="0" borderId="0" xfId="4" applyFont="1" applyFill="1" applyAlignment="1">
      <alignment horizontal="left"/>
    </xf>
    <xf numFmtId="0" fontId="20" fillId="0" borderId="0" xfId="4" applyFont="1" applyFill="1" applyAlignment="1">
      <alignment horizontal="center"/>
    </xf>
    <xf numFmtId="0" fontId="20" fillId="0" borderId="0" xfId="4" applyFont="1" applyFill="1" applyAlignment="1">
      <alignment horizontal="right"/>
    </xf>
    <xf numFmtId="38" fontId="21" fillId="0" borderId="0" xfId="4" applyNumberFormat="1" applyFont="1" applyFill="1"/>
    <xf numFmtId="38" fontId="21" fillId="0" borderId="9" xfId="4" applyNumberFormat="1" applyFont="1" applyFill="1" applyBorder="1"/>
    <xf numFmtId="38" fontId="27" fillId="0" borderId="0" xfId="0" applyNumberFormat="1" applyFont="1" applyFill="1"/>
    <xf numFmtId="0" fontId="20" fillId="0" borderId="0" xfId="4" applyFont="1" applyFill="1"/>
    <xf numFmtId="3" fontId="20" fillId="0" borderId="0" xfId="4" applyNumberFormat="1" applyFont="1" applyFill="1" applyAlignment="1">
      <alignment horizontal="center" wrapText="1"/>
    </xf>
    <xf numFmtId="3" fontId="20" fillId="0" borderId="0" xfId="4" applyNumberFormat="1" applyFont="1" applyFill="1" applyAlignment="1">
      <alignment horizontal="center"/>
    </xf>
    <xf numFmtId="49" fontId="20" fillId="0" borderId="0" xfId="4" applyNumberFormat="1" applyFont="1" applyFill="1" applyAlignment="1">
      <alignment horizontal="center"/>
    </xf>
    <xf numFmtId="38" fontId="22" fillId="0" borderId="0" xfId="4" applyNumberFormat="1" applyFont="1" applyFill="1"/>
    <xf numFmtId="0" fontId="22" fillId="0" borderId="0" xfId="4" applyFont="1" applyFill="1" applyAlignment="1">
      <alignment horizontal="left"/>
    </xf>
    <xf numFmtId="0" fontId="22" fillId="0" borderId="0" xfId="4" applyFont="1" applyFill="1" applyAlignment="1">
      <alignment horizontal="center"/>
    </xf>
    <xf numFmtId="3" fontId="20" fillId="0" borderId="0" xfId="4" applyNumberFormat="1" applyFont="1" applyFill="1" applyAlignment="1">
      <alignment horizontal="centerContinuous"/>
    </xf>
    <xf numFmtId="0" fontId="20" fillId="0" borderId="0" xfId="4" applyFont="1" applyFill="1" applyAlignment="1">
      <alignment horizontal="centerContinuous"/>
    </xf>
    <xf numFmtId="167" fontId="22" fillId="0" borderId="0" xfId="1" applyNumberFormat="1" applyFont="1" applyFill="1" applyAlignment="1">
      <alignment horizontal="right"/>
    </xf>
    <xf numFmtId="167" fontId="22" fillId="0" borderId="0" xfId="1" applyNumberFormat="1" applyFont="1" applyFill="1"/>
    <xf numFmtId="167" fontId="22" fillId="0" borderId="0" xfId="1" applyNumberFormat="1" applyFont="1" applyFill="1" applyAlignment="1">
      <alignment horizontal="left"/>
    </xf>
    <xf numFmtId="167" fontId="19" fillId="0" borderId="0" xfId="1" applyNumberFormat="1" applyFont="1" applyFill="1" applyAlignment="1">
      <alignment horizontal="right"/>
    </xf>
    <xf numFmtId="167" fontId="19" fillId="0" borderId="0" xfId="1" applyNumberFormat="1" applyFont="1" applyFill="1"/>
    <xf numFmtId="167" fontId="20" fillId="0" borderId="0" xfId="1" applyNumberFormat="1" applyFont="1" applyFill="1" applyAlignment="1">
      <alignment horizontal="right"/>
    </xf>
    <xf numFmtId="167" fontId="20" fillId="0" borderId="0" xfId="1" applyNumberFormat="1" applyFont="1" applyFill="1"/>
    <xf numFmtId="167" fontId="20" fillId="0" borderId="7" xfId="1" applyNumberFormat="1" applyFont="1" applyFill="1" applyBorder="1"/>
    <xf numFmtId="167" fontId="21" fillId="0" borderId="0" xfId="1" applyNumberFormat="1" applyFont="1" applyFill="1"/>
    <xf numFmtId="167" fontId="27" fillId="0" borderId="0" xfId="1" applyNumberFormat="1" applyFont="1" applyFill="1"/>
    <xf numFmtId="0" fontId="9" fillId="4" borderId="0" xfId="8" applyFont="1" applyFill="1" applyAlignment="1" applyProtection="1">
      <alignment horizontal="center"/>
      <protection locked="0"/>
    </xf>
    <xf numFmtId="0" fontId="11" fillId="4" borderId="0" xfId="2" applyFont="1" applyFill="1" applyAlignment="1">
      <alignment horizontal="center"/>
    </xf>
    <xf numFmtId="0" fontId="10" fillId="4" borderId="0" xfId="2" applyFont="1" applyFill="1" applyAlignment="1">
      <alignment horizontal="center" vertical="center"/>
    </xf>
    <xf numFmtId="0" fontId="10" fillId="4" borderId="0" xfId="2" applyFont="1" applyFill="1" applyAlignment="1" applyProtection="1">
      <alignment horizontal="center"/>
      <protection locked="0"/>
    </xf>
    <xf numFmtId="0" fontId="9" fillId="4" borderId="0" xfId="7" applyFont="1" applyFill="1" applyAlignment="1" applyProtection="1">
      <alignment horizontal="center"/>
      <protection locked="0"/>
    </xf>
    <xf numFmtId="0" fontId="9" fillId="4" borderId="0" xfId="2" applyFont="1" applyFill="1" applyAlignment="1">
      <alignment horizontal="center" vertical="center"/>
    </xf>
    <xf numFmtId="3" fontId="9" fillId="4" borderId="0" xfId="2" applyNumberFormat="1" applyFont="1" applyFill="1" applyAlignment="1" applyProtection="1">
      <alignment horizontal="center"/>
      <protection locked="0"/>
    </xf>
    <xf numFmtId="0" fontId="15" fillId="4" borderId="0" xfId="8" applyFont="1" applyFill="1" applyAlignment="1" applyProtection="1">
      <alignment horizontal="center" vertical="center" wrapText="1"/>
      <protection locked="0"/>
    </xf>
    <xf numFmtId="0" fontId="15" fillId="4" borderId="0" xfId="8" applyFont="1" applyFill="1" applyAlignment="1" applyProtection="1">
      <alignment horizontal="center"/>
      <protection locked="0"/>
    </xf>
    <xf numFmtId="0" fontId="17" fillId="4" borderId="0" xfId="8" applyFont="1" applyFill="1" applyAlignment="1" applyProtection="1">
      <alignment horizontal="center"/>
      <protection locked="0"/>
    </xf>
    <xf numFmtId="0" fontId="24" fillId="4" borderId="0" xfId="9" applyFont="1" applyFill="1" applyAlignment="1">
      <alignment horizontal="center" wrapText="1"/>
    </xf>
    <xf numFmtId="0" fontId="10" fillId="4" borderId="0" xfId="9" applyFont="1" applyFill="1" applyAlignment="1" applyProtection="1">
      <alignment horizontal="center"/>
      <protection locked="0"/>
    </xf>
    <xf numFmtId="0" fontId="9" fillId="4" borderId="0" xfId="9" applyFont="1" applyFill="1" applyAlignment="1" applyProtection="1">
      <alignment horizontal="center"/>
      <protection locked="0"/>
    </xf>
    <xf numFmtId="0" fontId="9" fillId="4" borderId="0" xfId="9" applyFont="1" applyFill="1"/>
    <xf numFmtId="0" fontId="2" fillId="4" borderId="0" xfId="9" applyFont="1" applyFill="1"/>
    <xf numFmtId="0" fontId="9" fillId="4" borderId="0" xfId="9" applyFont="1" applyFill="1" applyAlignment="1">
      <alignment horizontal="center" vertical="center"/>
    </xf>
    <xf numFmtId="3" fontId="9" fillId="4" borderId="0" xfId="9" applyNumberFormat="1" applyFont="1" applyFill="1" applyAlignment="1" applyProtection="1">
      <alignment horizontal="center"/>
      <protection locked="0"/>
    </xf>
    <xf numFmtId="0" fontId="24" fillId="4" borderId="0" xfId="9" applyFont="1" applyFill="1" applyAlignment="1">
      <alignment horizontal="center"/>
    </xf>
    <xf numFmtId="0" fontId="10" fillId="4" borderId="0" xfId="8" applyFont="1" applyFill="1" applyAlignment="1" applyProtection="1">
      <alignment horizontal="center"/>
      <protection locked="0"/>
    </xf>
    <xf numFmtId="0" fontId="16" fillId="4" borderId="0" xfId="8" applyFont="1" applyFill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18" fillId="2" borderId="4" xfId="4" applyFont="1" applyFill="1" applyBorder="1" applyAlignment="1">
      <alignment horizontal="center"/>
    </xf>
    <xf numFmtId="0" fontId="2" fillId="0" borderId="0" xfId="4" applyAlignment="1">
      <alignment horizontal="center"/>
    </xf>
    <xf numFmtId="0" fontId="2" fillId="0" borderId="5" xfId="4" applyBorder="1" applyAlignment="1">
      <alignment horizontal="center"/>
    </xf>
    <xf numFmtId="0" fontId="25" fillId="4" borderId="0" xfId="0" applyFont="1" applyFill="1" applyAlignment="1">
      <alignment horizontal="center" wrapText="1"/>
    </xf>
    <xf numFmtId="0" fontId="19" fillId="4" borderId="0" xfId="8" applyFont="1" applyFill="1" applyAlignment="1" applyProtection="1">
      <alignment horizontal="center"/>
      <protection locked="0"/>
    </xf>
    <xf numFmtId="0" fontId="24" fillId="4" borderId="0" xfId="8" applyFont="1" applyFill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center"/>
      <protection locked="0"/>
    </xf>
    <xf numFmtId="0" fontId="24" fillId="4" borderId="0" xfId="0" applyFont="1" applyFill="1" applyAlignment="1">
      <alignment horizontal="center" vertical="center"/>
    </xf>
    <xf numFmtId="0" fontId="14" fillId="4" borderId="0" xfId="8" applyFont="1" applyFill="1" applyAlignment="1" applyProtection="1">
      <alignment horizontal="center"/>
      <protection locked="0"/>
    </xf>
    <xf numFmtId="3" fontId="24" fillId="4" borderId="0" xfId="0" applyNumberFormat="1" applyFont="1" applyFill="1" applyAlignment="1" applyProtection="1">
      <alignment horizontal="center"/>
      <protection locked="0"/>
    </xf>
  </cellXfs>
  <cellStyles count="12">
    <cellStyle name="Millares" xfId="1" builtinId="3"/>
    <cellStyle name="Normal" xfId="0" builtinId="0"/>
    <cellStyle name="Normal 15" xfId="7"/>
    <cellStyle name="Normal 4 10 10" xfId="3"/>
    <cellStyle name="Normal 4 10 2" xfId="8"/>
    <cellStyle name="Normal 4 229" xfId="5"/>
    <cellStyle name="Normal 4 231" xfId="2"/>
    <cellStyle name="Normal 4 232" xfId="9"/>
    <cellStyle name="Normal 42" xfId="6"/>
    <cellStyle name="Normal 43" xfId="10"/>
    <cellStyle name="Normal 5 5" xfId="4"/>
    <cellStyle name="Normal 5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Users/jpardo/Documents/MIS%20DOCUMENTOS/2014-MOVIM%20CONTABILIDAD%20AREAS/MOVIM-BALANCES-2014/BALANCES-2014/DICIEMBRE-2014/MATRIZ%20DICIEMBRE-2015-REFORM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rdo\OneDrive%20-%20sdis.gov.co\MIS%20DOCUMENTOS\2021%20MOVIMIENTO%20CONTABLE\3-BALANCES2021\NOVIEMBRE21\MATRIZ%20DIGITADA%202021%20X%20JP-TRIMESTRE%20OCTUB-DICIEMB-%20ARCH%20NOV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rdo\OneDrive%20-%20sdis.gov.co\MIS%20DOCUMENTOS\2019-MOVIMIENTO%20CONTABLE\BALANCES-2019\DICIEMBRE-2019\MATRIZ%20X%20DIGITAR%202019%20X-TRIMESTRAL%20OCTUB-DIC-NUBE-JP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2"/>
      <sheetName val="BGENERAL2"/>
      <sheetName val="ACTIVIDAD2"/>
      <sheetName val="ESTCAMBIO"/>
      <sheetName val="CONCILIACIÓN LITIGIOS"/>
      <sheetName val="NOTAS ESPECIFICAS"/>
      <sheetName val="NOTAS   GENERALES"/>
    </sheetNames>
    <sheetDataSet>
      <sheetData sheetId="0" refreshError="1">
        <row r="3">
          <cell r="B3" t="str">
            <v>SECRETARIA DISTRITAL DE INTEGRACION SOCIAL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CT21"/>
      <sheetName val="NOVI21"/>
      <sheetName val="DICI21"/>
      <sheetName val="TRIMESTRE"/>
      <sheetName val="REDONDEO"/>
      <sheetName val="CGN-2015-001"/>
      <sheetName val="CGN-2015-002"/>
      <sheetName val="BGENERAL"/>
      <sheetName val="ACTIVIDAD"/>
      <sheetName val="siproj-nueva"/>
      <sheetName val="Hoja1"/>
      <sheetName val="PATRIMONIAL"/>
      <sheetName val="Hoja2"/>
      <sheetName val="VTA activos-2020"/>
      <sheetName val="BALANOCT21"/>
      <sheetName val="PYG-OCT21"/>
      <sheetName val="BALANOVI21"/>
      <sheetName val="PYGNOVI21"/>
      <sheetName val="BALANDICI21"/>
      <sheetName val="PYGDICI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4">
          <cell r="N84">
            <v>160260271691</v>
          </cell>
        </row>
        <row r="86">
          <cell r="L86">
            <v>22612118715</v>
          </cell>
          <cell r="N86">
            <v>22612118715</v>
          </cell>
        </row>
        <row r="87">
          <cell r="L87">
            <v>3494954808</v>
          </cell>
          <cell r="N87">
            <v>-45113955823</v>
          </cell>
        </row>
        <row r="88">
          <cell r="L88">
            <v>147502238193</v>
          </cell>
          <cell r="N88">
            <v>182762108799</v>
          </cell>
        </row>
      </sheetData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CTUB19"/>
      <sheetName val="NOVIEMB19"/>
      <sheetName val="DIC2019"/>
      <sheetName val="TRIMESTRE"/>
      <sheetName val="REDONDEO"/>
      <sheetName val="CGN-2005-001"/>
      <sheetName val="CGN-2005-002"/>
      <sheetName val="BGENERAL2"/>
      <sheetName val="ACTIVIDAD2"/>
      <sheetName val="siproj-nueva"/>
      <sheetName val="FORM_CONCIL_SIPROJ"/>
      <sheetName val="PATRIMONIAL"/>
      <sheetName val="VTA activos-2018"/>
      <sheetName val="BALANOCT"/>
      <sheetName val="PYG-OCT"/>
      <sheetName val="BALANnovi"/>
      <sheetName val="PYG-novi"/>
      <sheetName val="SEPT"/>
      <sheetName val="PYGS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6">
          <cell r="L86">
            <v>22612118715</v>
          </cell>
        </row>
        <row r="92">
          <cell r="L9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78"/>
  <sheetViews>
    <sheetView tabSelected="1" view="pageBreakPreview" zoomScale="50" zoomScaleNormal="50" zoomScaleSheetLayoutView="50" workbookViewId="0">
      <selection activeCell="X21" sqref="X21"/>
    </sheetView>
  </sheetViews>
  <sheetFormatPr baseColWidth="10" defaultRowHeight="12.75" x14ac:dyDescent="0.2"/>
  <cols>
    <col min="1" max="1" width="14" style="91" customWidth="1"/>
    <col min="2" max="2" width="53.85546875" style="91" customWidth="1"/>
    <col min="3" max="3" width="9.28515625" style="91" customWidth="1"/>
    <col min="4" max="4" width="31.140625" style="91" customWidth="1"/>
    <col min="5" max="5" width="6.85546875" style="91" customWidth="1"/>
    <col min="6" max="6" width="31.140625" style="91" bestFit="1" customWidth="1"/>
    <col min="7" max="7" width="5.7109375" style="91" customWidth="1"/>
    <col min="8" max="8" width="6" style="91" customWidth="1"/>
    <col min="9" max="9" width="15" style="91" customWidth="1"/>
    <col min="10" max="10" width="55" style="91" customWidth="1"/>
    <col min="11" max="11" width="10" style="91" customWidth="1"/>
    <col min="12" max="12" width="31.140625" style="91" bestFit="1" customWidth="1"/>
    <col min="13" max="13" width="6.85546875" style="91" customWidth="1"/>
    <col min="14" max="14" width="31.140625" style="91" bestFit="1" customWidth="1"/>
    <col min="15" max="15" width="12" style="91" customWidth="1"/>
    <col min="16" max="16384" width="11.42578125" style="91"/>
  </cols>
  <sheetData>
    <row r="1" spans="1:16" ht="23.25" x14ac:dyDescent="0.3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90"/>
    </row>
    <row r="2" spans="1:16" ht="27.75" x14ac:dyDescent="0.4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"/>
    </row>
    <row r="3" spans="1:16" ht="27.75" x14ac:dyDescent="0.4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"/>
    </row>
    <row r="4" spans="1:16" ht="27.75" x14ac:dyDescent="0.4">
      <c r="A4" s="121" t="s">
        <v>2</v>
      </c>
      <c r="B4" s="122"/>
      <c r="C4" s="122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"/>
    </row>
    <row r="5" spans="1:16" ht="25.5" x14ac:dyDescent="0.35">
      <c r="A5" s="123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2"/>
    </row>
    <row r="6" spans="1:16" ht="24" thickBot="1" x14ac:dyDescent="0.4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90"/>
    </row>
    <row r="7" spans="1:16" ht="23.25" x14ac:dyDescent="0.35">
      <c r="A7" s="3"/>
      <c r="B7" s="92"/>
      <c r="C7" s="92"/>
      <c r="D7" s="4"/>
      <c r="E7" s="4"/>
      <c r="F7" s="4"/>
      <c r="G7" s="4"/>
      <c r="H7" s="92"/>
      <c r="I7" s="92"/>
      <c r="J7" s="92"/>
      <c r="K7" s="4"/>
      <c r="L7" s="4"/>
      <c r="M7" s="4"/>
      <c r="N7" s="4"/>
      <c r="O7" s="4"/>
    </row>
    <row r="8" spans="1:16" ht="26.25" x14ac:dyDescent="0.4">
      <c r="A8" s="5"/>
      <c r="B8" s="6"/>
      <c r="C8" s="93" t="s">
        <v>4</v>
      </c>
      <c r="D8" s="7">
        <v>2021</v>
      </c>
      <c r="E8" s="8"/>
      <c r="F8" s="7">
        <v>2020</v>
      </c>
      <c r="G8" s="9"/>
      <c r="H8" s="10"/>
      <c r="I8" s="6"/>
      <c r="J8" s="6"/>
      <c r="K8" s="93" t="s">
        <v>4</v>
      </c>
      <c r="L8" s="7">
        <v>2021</v>
      </c>
      <c r="M8" s="8"/>
      <c r="N8" s="7">
        <v>2020</v>
      </c>
      <c r="O8" s="9"/>
      <c r="P8" s="11"/>
    </row>
    <row r="9" spans="1:16" ht="26.25" x14ac:dyDescent="0.4">
      <c r="A9" s="5"/>
      <c r="B9" s="6"/>
      <c r="C9" s="6"/>
      <c r="D9" s="12"/>
      <c r="E9" s="12"/>
      <c r="F9" s="11"/>
      <c r="G9" s="11"/>
      <c r="H9" s="12"/>
      <c r="I9" s="6"/>
      <c r="J9" s="6"/>
      <c r="K9" s="6"/>
      <c r="L9" s="12"/>
      <c r="M9" s="12"/>
      <c r="N9" s="11"/>
      <c r="O9" s="12"/>
      <c r="P9" s="11"/>
    </row>
    <row r="10" spans="1:16" ht="26.25" x14ac:dyDescent="0.4">
      <c r="A10" s="13">
        <v>1</v>
      </c>
      <c r="B10" s="14" t="s">
        <v>5</v>
      </c>
      <c r="C10" s="94">
        <v>2</v>
      </c>
      <c r="D10" s="15"/>
      <c r="E10" s="15"/>
      <c r="F10" s="11"/>
      <c r="G10" s="11"/>
      <c r="H10" s="15"/>
      <c r="I10" s="14">
        <v>2</v>
      </c>
      <c r="J10" s="14" t="s">
        <v>6</v>
      </c>
      <c r="K10" s="14">
        <v>25</v>
      </c>
      <c r="L10" s="15"/>
      <c r="M10" s="15"/>
      <c r="N10" s="15"/>
      <c r="O10" s="15"/>
      <c r="P10" s="11"/>
    </row>
    <row r="11" spans="1:16" ht="26.25" x14ac:dyDescent="0.4">
      <c r="A11" s="16"/>
      <c r="B11" s="14"/>
      <c r="C11" s="14"/>
      <c r="D11" s="15"/>
      <c r="E11" s="15"/>
      <c r="F11" s="11"/>
      <c r="G11" s="11"/>
      <c r="H11" s="15"/>
      <c r="I11" s="14"/>
      <c r="J11" s="14"/>
      <c r="K11" s="14"/>
      <c r="L11" s="15"/>
      <c r="M11" s="15"/>
      <c r="N11" s="15"/>
      <c r="O11" s="15"/>
      <c r="P11" s="11"/>
    </row>
    <row r="12" spans="1:16" ht="26.25" x14ac:dyDescent="0.4">
      <c r="A12" s="13"/>
      <c r="B12" s="14" t="s">
        <v>7</v>
      </c>
      <c r="C12" s="14"/>
      <c r="D12" s="95">
        <f>+D14+D18+D24+D27</f>
        <v>42577266929</v>
      </c>
      <c r="E12" s="25"/>
      <c r="F12" s="95">
        <v>36628959516</v>
      </c>
      <c r="G12" s="11"/>
      <c r="H12" s="25"/>
      <c r="I12" s="14"/>
      <c r="J12" s="14" t="s">
        <v>7</v>
      </c>
      <c r="K12" s="14"/>
      <c r="L12" s="95">
        <v>62153597719</v>
      </c>
      <c r="M12" s="25"/>
      <c r="N12" s="95">
        <v>59991346778</v>
      </c>
      <c r="O12" s="25"/>
      <c r="P12" s="11"/>
    </row>
    <row r="13" spans="1:16" ht="26.25" x14ac:dyDescent="0.4">
      <c r="A13" s="96"/>
      <c r="B13" s="96"/>
      <c r="C13" s="17"/>
      <c r="D13" s="96"/>
      <c r="E13" s="96"/>
      <c r="F13" s="96"/>
      <c r="G13" s="11"/>
      <c r="H13" s="97"/>
      <c r="I13" s="96"/>
      <c r="J13" s="96"/>
      <c r="K13" s="17"/>
      <c r="L13" s="96"/>
      <c r="M13" s="96"/>
      <c r="N13" s="96"/>
      <c r="O13" s="96"/>
      <c r="P13" s="11"/>
    </row>
    <row r="14" spans="1:16" ht="26.25" x14ac:dyDescent="0.4">
      <c r="A14" s="98">
        <v>11</v>
      </c>
      <c r="B14" s="98" t="s">
        <v>8</v>
      </c>
      <c r="C14" s="94">
        <v>3</v>
      </c>
      <c r="D14" s="99">
        <v>190241918</v>
      </c>
      <c r="E14" s="100"/>
      <c r="F14" s="99">
        <v>252566190</v>
      </c>
      <c r="G14" s="11"/>
      <c r="H14" s="100"/>
      <c r="I14" s="98">
        <v>24</v>
      </c>
      <c r="J14" s="98" t="s">
        <v>9</v>
      </c>
      <c r="K14" s="94">
        <v>26</v>
      </c>
      <c r="L14" s="99">
        <v>4297697353</v>
      </c>
      <c r="M14" s="100"/>
      <c r="N14" s="99">
        <v>22827506928</v>
      </c>
      <c r="O14" s="100"/>
      <c r="P14" s="11"/>
    </row>
    <row r="15" spans="1:16" ht="26.25" x14ac:dyDescent="0.4">
      <c r="A15" s="98"/>
      <c r="B15" s="98"/>
      <c r="C15" s="101"/>
      <c r="D15" s="100"/>
      <c r="E15" s="100"/>
      <c r="F15" s="100"/>
      <c r="G15" s="11"/>
      <c r="H15" s="18"/>
      <c r="I15" s="19">
        <v>2401</v>
      </c>
      <c r="J15" s="19" t="s">
        <v>10</v>
      </c>
      <c r="K15" s="102">
        <v>27</v>
      </c>
      <c r="L15" s="18">
        <v>0</v>
      </c>
      <c r="M15" s="18"/>
      <c r="N15" s="18">
        <v>15030147980</v>
      </c>
      <c r="O15" s="96"/>
      <c r="P15" s="11"/>
    </row>
    <row r="16" spans="1:16" ht="26.25" x14ac:dyDescent="0.4">
      <c r="A16" s="19">
        <v>1105</v>
      </c>
      <c r="B16" s="19" t="s">
        <v>11</v>
      </c>
      <c r="C16" s="20" t="s">
        <v>12</v>
      </c>
      <c r="D16" s="18">
        <v>190241918</v>
      </c>
      <c r="E16" s="18"/>
      <c r="F16" s="18">
        <v>252566190</v>
      </c>
      <c r="G16" s="11"/>
      <c r="H16" s="18"/>
      <c r="I16" s="19">
        <v>2407</v>
      </c>
      <c r="J16" s="19" t="s">
        <v>13</v>
      </c>
      <c r="K16" s="103"/>
      <c r="L16" s="18">
        <v>0</v>
      </c>
      <c r="M16" s="18"/>
      <c r="N16" s="18"/>
      <c r="O16" s="18"/>
      <c r="P16" s="11"/>
    </row>
    <row r="17" spans="1:16" ht="26.25" x14ac:dyDescent="0.4">
      <c r="A17" s="19"/>
      <c r="B17" s="19"/>
      <c r="C17" s="20"/>
      <c r="D17" s="18"/>
      <c r="E17" s="18"/>
      <c r="F17" s="18"/>
      <c r="G17" s="11"/>
      <c r="H17" s="18"/>
      <c r="I17" s="19">
        <v>2424</v>
      </c>
      <c r="J17" s="19" t="s">
        <v>14</v>
      </c>
      <c r="K17" s="102">
        <v>28</v>
      </c>
      <c r="L17" s="18">
        <v>1323140885</v>
      </c>
      <c r="M17" s="18"/>
      <c r="N17" s="18">
        <v>2030103319</v>
      </c>
      <c r="O17" s="18"/>
      <c r="P17" s="11"/>
    </row>
    <row r="18" spans="1:16" ht="26.25" x14ac:dyDescent="0.4">
      <c r="A18" s="98">
        <v>13</v>
      </c>
      <c r="B18" s="98" t="s">
        <v>15</v>
      </c>
      <c r="C18" s="94">
        <v>4</v>
      </c>
      <c r="D18" s="99">
        <v>3504598402</v>
      </c>
      <c r="E18" s="100"/>
      <c r="F18" s="99">
        <v>12118203296</v>
      </c>
      <c r="G18" s="11"/>
      <c r="H18" s="18"/>
      <c r="I18" s="19">
        <v>2436</v>
      </c>
      <c r="J18" s="19" t="s">
        <v>16</v>
      </c>
      <c r="K18" s="103" t="s">
        <v>12</v>
      </c>
      <c r="L18" s="18">
        <v>0</v>
      </c>
      <c r="M18" s="18"/>
      <c r="N18" s="18">
        <v>1751775</v>
      </c>
      <c r="O18" s="18"/>
      <c r="P18" s="11"/>
    </row>
    <row r="19" spans="1:16" ht="26.25" x14ac:dyDescent="0.4">
      <c r="A19" s="98"/>
      <c r="B19" s="98"/>
      <c r="C19" s="101"/>
      <c r="D19" s="100"/>
      <c r="E19" s="100"/>
      <c r="F19" s="100"/>
      <c r="G19" s="11"/>
      <c r="H19" s="18"/>
      <c r="I19" s="19">
        <v>2440</v>
      </c>
      <c r="J19" s="19" t="s">
        <v>17</v>
      </c>
      <c r="K19" s="103" t="s">
        <v>143</v>
      </c>
      <c r="L19" s="18">
        <v>9090821</v>
      </c>
      <c r="M19" s="18"/>
      <c r="N19" s="18">
        <v>0</v>
      </c>
      <c r="O19" s="18"/>
      <c r="P19" s="11"/>
    </row>
    <row r="20" spans="1:16" ht="26.25" x14ac:dyDescent="0.4">
      <c r="A20" s="19">
        <v>1384</v>
      </c>
      <c r="B20" s="19" t="s">
        <v>18</v>
      </c>
      <c r="C20" s="20" t="s">
        <v>12</v>
      </c>
      <c r="D20" s="18">
        <v>4091756985</v>
      </c>
      <c r="E20" s="18"/>
      <c r="F20" s="18">
        <v>12672831994</v>
      </c>
      <c r="G20" s="11"/>
      <c r="H20" s="18"/>
      <c r="I20" s="19">
        <v>2453</v>
      </c>
      <c r="J20" s="19" t="s">
        <v>19</v>
      </c>
      <c r="K20" s="103" t="s">
        <v>12</v>
      </c>
      <c r="L20" s="18">
        <v>0</v>
      </c>
      <c r="M20" s="18"/>
      <c r="N20" s="18"/>
      <c r="O20" s="18"/>
      <c r="P20" s="11"/>
    </row>
    <row r="21" spans="1:16" ht="26.25" x14ac:dyDescent="0.4">
      <c r="A21" s="19">
        <v>1385</v>
      </c>
      <c r="B21" s="19" t="s">
        <v>20</v>
      </c>
      <c r="C21" s="20" t="s">
        <v>12</v>
      </c>
      <c r="D21" s="18">
        <v>321134839</v>
      </c>
      <c r="E21" s="18"/>
      <c r="F21" s="18">
        <v>336079190</v>
      </c>
      <c r="G21" s="11"/>
      <c r="H21" s="18"/>
      <c r="I21" s="19">
        <v>2460</v>
      </c>
      <c r="J21" s="19" t="s">
        <v>21</v>
      </c>
      <c r="K21" s="103"/>
      <c r="L21" s="18">
        <v>0</v>
      </c>
      <c r="M21" s="18"/>
      <c r="N21" s="18"/>
      <c r="O21" s="18"/>
      <c r="P21" s="11"/>
    </row>
    <row r="22" spans="1:16" ht="26.25" x14ac:dyDescent="0.4">
      <c r="A22" s="19">
        <v>1386</v>
      </c>
      <c r="B22" s="19" t="s">
        <v>22</v>
      </c>
      <c r="C22" s="20" t="s">
        <v>12</v>
      </c>
      <c r="D22" s="18">
        <v>-908293422</v>
      </c>
      <c r="E22" s="18"/>
      <c r="F22" s="18">
        <v>-890707888</v>
      </c>
      <c r="G22" s="11"/>
      <c r="H22" s="100"/>
      <c r="I22" s="19">
        <v>2490</v>
      </c>
      <c r="J22" s="19" t="s">
        <v>23</v>
      </c>
      <c r="K22" s="94">
        <v>30</v>
      </c>
      <c r="L22" s="18">
        <v>2965465647</v>
      </c>
      <c r="M22" s="18"/>
      <c r="N22" s="18">
        <v>5765503854</v>
      </c>
      <c r="O22" s="18"/>
      <c r="P22" s="11"/>
    </row>
    <row r="23" spans="1:16" ht="26.25" x14ac:dyDescent="0.4">
      <c r="A23" s="19"/>
      <c r="B23" s="19"/>
      <c r="C23" s="20"/>
      <c r="D23" s="18"/>
      <c r="E23" s="18"/>
      <c r="F23" s="18"/>
      <c r="G23" s="11"/>
      <c r="H23" s="100"/>
      <c r="I23" s="98">
        <v>25</v>
      </c>
      <c r="J23" s="98" t="s">
        <v>24</v>
      </c>
      <c r="K23" s="103"/>
      <c r="L23" s="99">
        <v>34483535840</v>
      </c>
      <c r="M23" s="100"/>
      <c r="N23" s="99">
        <v>34288496319</v>
      </c>
      <c r="O23" s="100"/>
      <c r="P23" s="11"/>
    </row>
    <row r="24" spans="1:16" ht="26.25" x14ac:dyDescent="0.4">
      <c r="A24" s="98">
        <v>14</v>
      </c>
      <c r="B24" s="98" t="s">
        <v>25</v>
      </c>
      <c r="C24" s="94">
        <v>5</v>
      </c>
      <c r="D24" s="99">
        <v>29541414</v>
      </c>
      <c r="E24" s="100"/>
      <c r="F24" s="99">
        <v>27858078</v>
      </c>
      <c r="G24" s="11"/>
      <c r="H24" s="18"/>
      <c r="I24" s="19">
        <v>2511</v>
      </c>
      <c r="J24" s="19" t="s">
        <v>26</v>
      </c>
      <c r="K24" s="102" t="s">
        <v>144</v>
      </c>
      <c r="L24" s="18">
        <v>34483535840</v>
      </c>
      <c r="M24" s="18"/>
      <c r="N24" s="18">
        <v>34288496319</v>
      </c>
      <c r="O24" s="18"/>
      <c r="P24" s="11"/>
    </row>
    <row r="25" spans="1:16" ht="26.25" x14ac:dyDescent="0.4">
      <c r="A25" s="19">
        <v>1415</v>
      </c>
      <c r="B25" s="19" t="s">
        <v>28</v>
      </c>
      <c r="C25" s="20"/>
      <c r="D25" s="18">
        <v>29541414</v>
      </c>
      <c r="E25" s="18"/>
      <c r="F25" s="18">
        <v>27858078</v>
      </c>
      <c r="G25" s="11"/>
      <c r="H25" s="18"/>
      <c r="I25" s="19">
        <v>2513</v>
      </c>
      <c r="J25" s="19" t="s">
        <v>29</v>
      </c>
      <c r="K25" s="103" t="s">
        <v>12</v>
      </c>
      <c r="L25" s="18">
        <v>0</v>
      </c>
      <c r="M25" s="18"/>
      <c r="N25" s="18">
        <v>0</v>
      </c>
      <c r="O25" s="18"/>
      <c r="P25" s="11"/>
    </row>
    <row r="26" spans="1:16" ht="26.25" x14ac:dyDescent="0.4">
      <c r="A26" s="19"/>
      <c r="B26" s="19"/>
      <c r="C26" s="20"/>
      <c r="D26" s="18"/>
      <c r="E26" s="18"/>
      <c r="F26" s="18"/>
      <c r="G26" s="11"/>
      <c r="H26" s="18"/>
      <c r="I26" s="98">
        <v>27</v>
      </c>
      <c r="J26" s="98" t="s">
        <v>30</v>
      </c>
      <c r="K26" s="103"/>
      <c r="L26" s="99">
        <v>2145120596</v>
      </c>
      <c r="M26" s="100"/>
      <c r="N26" s="99">
        <v>2299505954</v>
      </c>
      <c r="O26" s="100"/>
      <c r="P26" s="11"/>
    </row>
    <row r="27" spans="1:16" ht="26.25" x14ac:dyDescent="0.4">
      <c r="A27" s="98">
        <v>19</v>
      </c>
      <c r="B27" s="98" t="s">
        <v>31</v>
      </c>
      <c r="C27" s="103"/>
      <c r="D27" s="99">
        <v>38852885195</v>
      </c>
      <c r="E27" s="100"/>
      <c r="F27" s="99">
        <v>24230331952</v>
      </c>
      <c r="G27" s="11"/>
      <c r="H27" s="18"/>
      <c r="I27" s="96"/>
      <c r="J27" s="96"/>
      <c r="K27" s="103"/>
      <c r="L27" s="96"/>
      <c r="M27" s="96"/>
      <c r="N27" s="96"/>
      <c r="O27" s="96"/>
      <c r="P27" s="11"/>
    </row>
    <row r="28" spans="1:16" ht="26.25" x14ac:dyDescent="0.4">
      <c r="A28" s="96"/>
      <c r="B28" s="96"/>
      <c r="C28" s="17"/>
      <c r="D28" s="96"/>
      <c r="E28" s="96"/>
      <c r="F28" s="96"/>
      <c r="G28" s="11"/>
      <c r="H28" s="18"/>
      <c r="I28" s="19">
        <v>2701</v>
      </c>
      <c r="J28" s="19" t="s">
        <v>32</v>
      </c>
      <c r="K28" s="94">
        <v>32</v>
      </c>
      <c r="L28" s="18">
        <v>2145120596</v>
      </c>
      <c r="M28" s="18"/>
      <c r="N28" s="18">
        <v>2299505954</v>
      </c>
      <c r="O28" s="18"/>
      <c r="P28" s="11"/>
    </row>
    <row r="29" spans="1:16" ht="26.25" x14ac:dyDescent="0.4">
      <c r="A29" s="19">
        <v>1905</v>
      </c>
      <c r="B29" s="19" t="s">
        <v>33</v>
      </c>
      <c r="C29" s="94">
        <v>6</v>
      </c>
      <c r="D29" s="21">
        <v>4402378582</v>
      </c>
      <c r="E29" s="21"/>
      <c r="F29" s="21">
        <v>3555174553</v>
      </c>
      <c r="G29" s="11"/>
      <c r="H29" s="18"/>
      <c r="I29" s="19">
        <v>2710</v>
      </c>
      <c r="J29" s="19" t="s">
        <v>34</v>
      </c>
      <c r="K29" s="103"/>
      <c r="L29" s="18">
        <v>0</v>
      </c>
      <c r="M29" s="18"/>
      <c r="N29" s="18">
        <v>0</v>
      </c>
      <c r="O29" s="18"/>
      <c r="P29" s="11"/>
    </row>
    <row r="30" spans="1:16" ht="26.25" x14ac:dyDescent="0.4">
      <c r="A30" s="19">
        <v>1906</v>
      </c>
      <c r="B30" s="19" t="s">
        <v>35</v>
      </c>
      <c r="C30" s="94">
        <v>7</v>
      </c>
      <c r="D30" s="21">
        <v>1202654955</v>
      </c>
      <c r="E30" s="21"/>
      <c r="F30" s="21">
        <v>1387602635</v>
      </c>
      <c r="G30" s="11"/>
      <c r="H30" s="18"/>
      <c r="I30" s="104"/>
      <c r="J30" s="104"/>
      <c r="K30" s="103"/>
      <c r="L30" s="104"/>
      <c r="M30" s="104"/>
      <c r="N30" s="104"/>
      <c r="O30" s="104"/>
      <c r="P30" s="11"/>
    </row>
    <row r="31" spans="1:16" ht="26.25" x14ac:dyDescent="0.4">
      <c r="A31" s="19">
        <v>1908</v>
      </c>
      <c r="B31" s="19" t="s">
        <v>36</v>
      </c>
      <c r="C31" s="94">
        <v>8</v>
      </c>
      <c r="D31" s="21">
        <v>33135505168</v>
      </c>
      <c r="E31" s="21"/>
      <c r="F31" s="21">
        <v>18864975217</v>
      </c>
      <c r="G31" s="11"/>
      <c r="H31" s="18"/>
      <c r="I31" s="98">
        <v>29</v>
      </c>
      <c r="J31" s="98" t="s">
        <v>37</v>
      </c>
      <c r="K31" s="103"/>
      <c r="L31" s="99">
        <v>21227243930</v>
      </c>
      <c r="M31" s="100"/>
      <c r="N31" s="99">
        <v>575837577</v>
      </c>
      <c r="O31" s="100"/>
      <c r="P31" s="11"/>
    </row>
    <row r="32" spans="1:16" ht="26.25" x14ac:dyDescent="0.4">
      <c r="A32" s="19">
        <v>1909</v>
      </c>
      <c r="B32" s="19" t="s">
        <v>38</v>
      </c>
      <c r="C32" s="94">
        <v>9</v>
      </c>
      <c r="D32" s="21">
        <v>112346490</v>
      </c>
      <c r="E32" s="21"/>
      <c r="F32" s="21">
        <v>422579547</v>
      </c>
      <c r="G32" s="11"/>
      <c r="H32" s="18"/>
      <c r="I32" s="104"/>
      <c r="J32" s="104"/>
      <c r="K32" s="103"/>
      <c r="L32" s="104"/>
      <c r="M32" s="104"/>
      <c r="N32" s="104"/>
      <c r="O32" s="104"/>
      <c r="P32" s="11"/>
    </row>
    <row r="33" spans="1:16" ht="26.25" x14ac:dyDescent="0.4">
      <c r="A33" s="19"/>
      <c r="B33" s="19"/>
      <c r="C33" s="20"/>
      <c r="D33" s="21"/>
      <c r="E33" s="21"/>
      <c r="F33" s="21"/>
      <c r="G33" s="11"/>
      <c r="H33" s="18"/>
      <c r="I33" s="19">
        <v>2902</v>
      </c>
      <c r="J33" s="19" t="s">
        <v>19</v>
      </c>
      <c r="K33" s="94">
        <v>33</v>
      </c>
      <c r="L33" s="18">
        <v>21227243930</v>
      </c>
      <c r="M33" s="18"/>
      <c r="N33" s="18">
        <v>575837577</v>
      </c>
      <c r="O33" s="18"/>
      <c r="P33" s="11"/>
    </row>
    <row r="34" spans="1:16" ht="26.25" x14ac:dyDescent="0.4">
      <c r="A34" s="22"/>
      <c r="B34" s="14" t="s">
        <v>40</v>
      </c>
      <c r="C34" s="23"/>
      <c r="D34" s="95">
        <f>+D36+D48</f>
        <v>204065510561</v>
      </c>
      <c r="E34" s="25"/>
      <c r="F34" s="95">
        <v>195147440062</v>
      </c>
      <c r="G34" s="11"/>
      <c r="H34" s="105"/>
      <c r="I34" s="24"/>
      <c r="J34" s="14" t="s">
        <v>40</v>
      </c>
      <c r="K34" s="103"/>
      <c r="L34" s="95">
        <v>10879868055</v>
      </c>
      <c r="M34" s="25"/>
      <c r="N34" s="95">
        <v>11524781109</v>
      </c>
      <c r="O34" s="25"/>
      <c r="P34" s="11"/>
    </row>
    <row r="35" spans="1:16" ht="26.25" x14ac:dyDescent="0.4">
      <c r="A35" s="96"/>
      <c r="B35" s="96"/>
      <c r="C35" s="17"/>
      <c r="D35" s="96"/>
      <c r="E35" s="96"/>
      <c r="F35" s="96"/>
      <c r="G35" s="11"/>
      <c r="H35" s="18"/>
      <c r="I35" s="98">
        <v>25</v>
      </c>
      <c r="J35" s="98" t="s">
        <v>24</v>
      </c>
      <c r="K35" s="103"/>
      <c r="L35" s="99">
        <v>10879868055</v>
      </c>
      <c r="M35" s="100"/>
      <c r="N35" s="99">
        <v>11524781109</v>
      </c>
      <c r="O35" s="100"/>
      <c r="P35" s="11"/>
    </row>
    <row r="36" spans="1:16" ht="26.25" x14ac:dyDescent="0.4">
      <c r="A36" s="98">
        <v>16</v>
      </c>
      <c r="B36" s="98" t="s">
        <v>41</v>
      </c>
      <c r="C36" s="101">
        <v>10</v>
      </c>
      <c r="D36" s="99">
        <f>+SUM(D38:D46)</f>
        <v>193717450975</v>
      </c>
      <c r="E36" s="100"/>
      <c r="F36" s="99">
        <v>189169446205</v>
      </c>
      <c r="G36" s="11"/>
      <c r="H36" s="18"/>
      <c r="I36" s="19">
        <v>2511</v>
      </c>
      <c r="J36" s="19" t="s">
        <v>26</v>
      </c>
      <c r="K36" s="103" t="s">
        <v>12</v>
      </c>
      <c r="L36" s="18">
        <v>0</v>
      </c>
      <c r="M36" s="18"/>
      <c r="N36" s="18">
        <v>0</v>
      </c>
      <c r="O36" s="96"/>
      <c r="P36" s="11"/>
    </row>
    <row r="37" spans="1:16" ht="26.25" x14ac:dyDescent="0.4">
      <c r="A37" s="98"/>
      <c r="B37" s="98"/>
      <c r="C37" s="101"/>
      <c r="D37" s="100"/>
      <c r="E37" s="100"/>
      <c r="F37" s="100"/>
      <c r="G37" s="11"/>
      <c r="H37" s="18"/>
      <c r="I37" s="19">
        <v>2512</v>
      </c>
      <c r="J37" s="19" t="s">
        <v>27</v>
      </c>
      <c r="K37" s="102" t="s">
        <v>145</v>
      </c>
      <c r="L37" s="18">
        <v>10879868055</v>
      </c>
      <c r="M37" s="18"/>
      <c r="N37" s="18">
        <v>11524781109</v>
      </c>
      <c r="O37" s="96"/>
      <c r="P37" s="11"/>
    </row>
    <row r="38" spans="1:16" ht="26.25" x14ac:dyDescent="0.4">
      <c r="A38" s="19">
        <v>1605</v>
      </c>
      <c r="B38" s="19" t="s">
        <v>42</v>
      </c>
      <c r="C38" s="23">
        <v>11</v>
      </c>
      <c r="D38" s="18">
        <v>47977529862</v>
      </c>
      <c r="E38" s="18"/>
      <c r="F38" s="18">
        <v>38153678362</v>
      </c>
      <c r="G38" s="11"/>
      <c r="H38" s="18"/>
      <c r="I38" s="19"/>
      <c r="J38" s="19"/>
      <c r="K38" s="103"/>
      <c r="L38" s="18"/>
      <c r="M38" s="18"/>
      <c r="N38" s="18"/>
      <c r="O38" s="18"/>
      <c r="P38" s="11"/>
    </row>
    <row r="39" spans="1:16" ht="26.25" x14ac:dyDescent="0.4">
      <c r="A39" s="19">
        <v>1615</v>
      </c>
      <c r="B39" s="19" t="s">
        <v>43</v>
      </c>
      <c r="C39" s="23">
        <v>12</v>
      </c>
      <c r="D39" s="18">
        <v>43140799012</v>
      </c>
      <c r="E39" s="18"/>
      <c r="F39" s="18">
        <v>79145201548</v>
      </c>
      <c r="G39" s="11"/>
      <c r="H39" s="18"/>
      <c r="I39" s="98">
        <v>27</v>
      </c>
      <c r="J39" s="98" t="s">
        <v>30</v>
      </c>
      <c r="K39" s="103"/>
      <c r="L39" s="99">
        <v>0</v>
      </c>
      <c r="M39" s="100"/>
      <c r="N39" s="99">
        <v>0</v>
      </c>
      <c r="O39" s="100"/>
      <c r="P39" s="11"/>
    </row>
    <row r="40" spans="1:16" ht="26.25" x14ac:dyDescent="0.4">
      <c r="A40" s="19">
        <v>1635</v>
      </c>
      <c r="B40" s="19" t="s">
        <v>44</v>
      </c>
      <c r="C40" s="23">
        <v>13</v>
      </c>
      <c r="D40" s="18">
        <v>1135192363</v>
      </c>
      <c r="E40" s="18"/>
      <c r="F40" s="18">
        <v>1088791145</v>
      </c>
      <c r="G40" s="11"/>
      <c r="H40" s="18"/>
      <c r="I40" s="104"/>
      <c r="J40" s="104"/>
      <c r="K40" s="103"/>
      <c r="L40" s="104"/>
      <c r="M40" s="104"/>
      <c r="N40" s="104"/>
      <c r="O40" s="104"/>
      <c r="P40" s="11"/>
    </row>
    <row r="41" spans="1:16" ht="26.25" x14ac:dyDescent="0.4">
      <c r="A41" s="19">
        <v>1640</v>
      </c>
      <c r="B41" s="19" t="s">
        <v>45</v>
      </c>
      <c r="C41" s="23">
        <v>14</v>
      </c>
      <c r="D41" s="18">
        <v>72925198140</v>
      </c>
      <c r="E41" s="18"/>
      <c r="F41" s="18">
        <v>31049999812</v>
      </c>
      <c r="G41" s="11"/>
      <c r="H41" s="18"/>
      <c r="I41" s="19">
        <v>2701</v>
      </c>
      <c r="J41" s="19" t="s">
        <v>32</v>
      </c>
      <c r="K41" s="20"/>
      <c r="L41" s="18">
        <v>0</v>
      </c>
      <c r="M41" s="18"/>
      <c r="N41" s="18">
        <v>0</v>
      </c>
      <c r="O41" s="18"/>
      <c r="P41" s="11"/>
    </row>
    <row r="42" spans="1:16" ht="26.25" x14ac:dyDescent="0.4">
      <c r="A42" s="19">
        <v>1655</v>
      </c>
      <c r="B42" s="19" t="s">
        <v>46</v>
      </c>
      <c r="C42" s="23">
        <v>15</v>
      </c>
      <c r="D42" s="18">
        <v>2907710082</v>
      </c>
      <c r="E42" s="18"/>
      <c r="F42" s="18">
        <v>2902351854</v>
      </c>
      <c r="G42" s="11"/>
      <c r="H42" s="18"/>
      <c r="I42" s="96"/>
      <c r="J42" s="96"/>
      <c r="K42" s="17"/>
      <c r="L42" s="96"/>
      <c r="M42" s="96"/>
      <c r="N42" s="96"/>
      <c r="O42" s="96"/>
      <c r="P42" s="11"/>
    </row>
    <row r="43" spans="1:16" ht="26.25" x14ac:dyDescent="0.4">
      <c r="A43" s="19">
        <v>1665</v>
      </c>
      <c r="B43" s="19" t="s">
        <v>47</v>
      </c>
      <c r="C43" s="23">
        <v>16</v>
      </c>
      <c r="D43" s="18">
        <v>43549578707</v>
      </c>
      <c r="E43" s="18"/>
      <c r="F43" s="18">
        <v>43322401772</v>
      </c>
      <c r="G43" s="11"/>
      <c r="H43" s="18"/>
      <c r="I43" s="96"/>
      <c r="J43" s="96"/>
      <c r="K43" s="17"/>
      <c r="L43" s="96"/>
      <c r="M43" s="96"/>
      <c r="N43" s="96"/>
      <c r="O43" s="96"/>
      <c r="P43" s="11"/>
    </row>
    <row r="44" spans="1:16" ht="26.25" x14ac:dyDescent="0.4">
      <c r="A44" s="19">
        <v>1670</v>
      </c>
      <c r="B44" s="19" t="s">
        <v>48</v>
      </c>
      <c r="C44" s="23">
        <v>17</v>
      </c>
      <c r="D44" s="18">
        <v>32417642431</v>
      </c>
      <c r="E44" s="18"/>
      <c r="F44" s="18">
        <v>32750891039</v>
      </c>
      <c r="G44" s="11"/>
      <c r="H44" s="96"/>
      <c r="I44" s="98">
        <v>29</v>
      </c>
      <c r="J44" s="98" t="s">
        <v>37</v>
      </c>
      <c r="K44" s="103"/>
      <c r="L44" s="99">
        <v>0</v>
      </c>
      <c r="M44" s="100"/>
      <c r="N44" s="99">
        <v>0</v>
      </c>
      <c r="O44" s="100"/>
      <c r="P44" s="11"/>
    </row>
    <row r="45" spans="1:16" ht="26.25" x14ac:dyDescent="0.4">
      <c r="A45" s="19">
        <v>1680</v>
      </c>
      <c r="B45" s="19" t="s">
        <v>49</v>
      </c>
      <c r="C45" s="23">
        <v>18</v>
      </c>
      <c r="D45" s="18">
        <v>12778092947</v>
      </c>
      <c r="E45" s="18"/>
      <c r="F45" s="18">
        <v>12995179653</v>
      </c>
      <c r="G45" s="11"/>
      <c r="H45" s="100"/>
      <c r="I45" s="19">
        <v>2902</v>
      </c>
      <c r="J45" s="19" t="s">
        <v>19</v>
      </c>
      <c r="K45" s="20"/>
      <c r="L45" s="18">
        <v>0</v>
      </c>
      <c r="M45" s="18"/>
      <c r="N45" s="18">
        <v>0</v>
      </c>
      <c r="O45" s="18"/>
      <c r="P45" s="11"/>
    </row>
    <row r="46" spans="1:16" ht="26.25" x14ac:dyDescent="0.4">
      <c r="A46" s="19">
        <v>1685</v>
      </c>
      <c r="B46" s="19" t="s">
        <v>50</v>
      </c>
      <c r="C46" s="23">
        <v>19</v>
      </c>
      <c r="D46" s="18">
        <v>-63114292569</v>
      </c>
      <c r="E46" s="18"/>
      <c r="F46" s="18">
        <v>-52239048980</v>
      </c>
      <c r="G46" s="11"/>
      <c r="H46" s="18"/>
      <c r="I46" s="19">
        <v>2905</v>
      </c>
      <c r="J46" s="19" t="s">
        <v>39</v>
      </c>
      <c r="K46" s="20"/>
      <c r="L46" s="18">
        <v>0</v>
      </c>
      <c r="M46" s="18"/>
      <c r="N46" s="18">
        <v>0</v>
      </c>
      <c r="O46" s="18"/>
      <c r="P46" s="11"/>
    </row>
    <row r="47" spans="1:16" ht="27" thickBot="1" x14ac:dyDescent="0.45">
      <c r="A47" s="19"/>
      <c r="B47" s="19"/>
      <c r="C47" s="20"/>
      <c r="D47" s="18"/>
      <c r="E47" s="18"/>
      <c r="F47" s="18"/>
      <c r="G47" s="11"/>
      <c r="H47" s="100"/>
      <c r="I47" s="24"/>
      <c r="J47" s="14" t="s">
        <v>51</v>
      </c>
      <c r="K47" s="23"/>
      <c r="L47" s="106">
        <v>73033465774</v>
      </c>
      <c r="M47" s="25"/>
      <c r="N47" s="106">
        <v>71516127887</v>
      </c>
      <c r="O47" s="25"/>
      <c r="P47" s="11"/>
    </row>
    <row r="48" spans="1:16" ht="27" thickTop="1" x14ac:dyDescent="0.4">
      <c r="A48" s="98">
        <v>19</v>
      </c>
      <c r="B48" s="98" t="s">
        <v>31</v>
      </c>
      <c r="C48" s="101">
        <v>20</v>
      </c>
      <c r="D48" s="99">
        <f>SUM(D49:D55)</f>
        <v>10348059586</v>
      </c>
      <c r="E48" s="100"/>
      <c r="F48" s="99">
        <v>5977993857</v>
      </c>
      <c r="G48" s="11"/>
      <c r="H48" s="18"/>
      <c r="I48" s="14">
        <v>3</v>
      </c>
      <c r="J48" s="14" t="s">
        <v>52</v>
      </c>
      <c r="K48" s="23">
        <v>35</v>
      </c>
      <c r="L48" s="25"/>
      <c r="M48" s="25"/>
      <c r="N48" s="25"/>
      <c r="O48" s="25"/>
      <c r="P48" s="11"/>
    </row>
    <row r="49" spans="1:16" ht="26.25" x14ac:dyDescent="0.4">
      <c r="A49" s="96"/>
      <c r="B49" s="96"/>
      <c r="C49" s="17"/>
      <c r="D49" s="96"/>
      <c r="E49" s="96"/>
      <c r="F49" s="96"/>
      <c r="G49" s="11"/>
      <c r="H49" s="18"/>
      <c r="I49" s="98">
        <v>31</v>
      </c>
      <c r="J49" s="98" t="s">
        <v>53</v>
      </c>
      <c r="K49" s="103"/>
      <c r="L49" s="99">
        <v>173609311716</v>
      </c>
      <c r="M49" s="100"/>
      <c r="N49" s="99">
        <v>160260271691</v>
      </c>
      <c r="O49" s="100"/>
      <c r="P49" s="11"/>
    </row>
    <row r="50" spans="1:16" ht="26.25" x14ac:dyDescent="0.4">
      <c r="A50" s="19">
        <v>1902</v>
      </c>
      <c r="B50" s="19" t="s">
        <v>54</v>
      </c>
      <c r="C50" s="23">
        <v>21</v>
      </c>
      <c r="D50" s="21">
        <v>6406944817</v>
      </c>
      <c r="E50" s="21"/>
      <c r="F50" s="21">
        <v>334006535</v>
      </c>
      <c r="G50" s="11"/>
      <c r="H50" s="18"/>
      <c r="I50" s="19" t="s">
        <v>55</v>
      </c>
      <c r="J50" s="19" t="s">
        <v>56</v>
      </c>
      <c r="K50" s="20"/>
      <c r="L50" s="18">
        <v>22612118715</v>
      </c>
      <c r="M50" s="18"/>
      <c r="N50" s="18">
        <v>22612118715</v>
      </c>
      <c r="O50" s="18"/>
      <c r="P50" s="11"/>
    </row>
    <row r="51" spans="1:16" ht="26.25" x14ac:dyDescent="0.4">
      <c r="A51" s="19">
        <v>1905</v>
      </c>
      <c r="B51" s="19" t="s">
        <v>33</v>
      </c>
      <c r="C51" s="23">
        <v>22</v>
      </c>
      <c r="D51" s="21">
        <v>1045578364</v>
      </c>
      <c r="E51" s="21"/>
      <c r="F51" s="21">
        <v>960982168</v>
      </c>
      <c r="G51" s="11"/>
      <c r="H51" s="18"/>
      <c r="I51" s="19" t="s">
        <v>57</v>
      </c>
      <c r="J51" s="19" t="s">
        <v>58</v>
      </c>
      <c r="K51" s="23">
        <v>36</v>
      </c>
      <c r="L51" s="18">
        <v>3494954808</v>
      </c>
      <c r="M51" s="18"/>
      <c r="N51" s="18">
        <v>-45113955823</v>
      </c>
      <c r="O51" s="18"/>
      <c r="P51" s="11"/>
    </row>
    <row r="52" spans="1:16" ht="26.25" x14ac:dyDescent="0.4">
      <c r="A52" s="19">
        <v>1906</v>
      </c>
      <c r="B52" s="19" t="s">
        <v>35</v>
      </c>
      <c r="C52" s="20" t="s">
        <v>12</v>
      </c>
      <c r="D52" s="21">
        <v>0</v>
      </c>
      <c r="E52" s="21"/>
      <c r="F52" s="21"/>
      <c r="G52" s="11"/>
      <c r="H52" s="18"/>
      <c r="I52" s="19">
        <v>310900</v>
      </c>
      <c r="J52" s="19" t="s">
        <v>59</v>
      </c>
      <c r="K52" s="17" t="s">
        <v>12</v>
      </c>
      <c r="L52" s="18">
        <v>147502238193</v>
      </c>
      <c r="M52" s="18"/>
      <c r="N52" s="18">
        <v>182762108799</v>
      </c>
      <c r="O52" s="18"/>
      <c r="P52" s="11"/>
    </row>
    <row r="53" spans="1:16" ht="26.25" x14ac:dyDescent="0.4">
      <c r="A53" s="19">
        <v>1970</v>
      </c>
      <c r="B53" s="19" t="s">
        <v>64</v>
      </c>
      <c r="C53" s="23">
        <v>23</v>
      </c>
      <c r="D53" s="21">
        <v>12116342449</v>
      </c>
      <c r="E53" s="21"/>
      <c r="F53" s="21">
        <v>11405212638</v>
      </c>
      <c r="G53" s="11"/>
      <c r="H53" s="18"/>
      <c r="I53" s="19" t="s">
        <v>65</v>
      </c>
      <c r="J53" s="19" t="s">
        <v>66</v>
      </c>
      <c r="K53" s="20" t="s">
        <v>12</v>
      </c>
      <c r="L53" s="18">
        <v>0</v>
      </c>
      <c r="M53" s="18"/>
      <c r="N53" s="18">
        <v>0</v>
      </c>
      <c r="O53" s="18"/>
      <c r="P53" s="11"/>
    </row>
    <row r="54" spans="1:16" ht="26.25" x14ac:dyDescent="0.4">
      <c r="A54" s="19">
        <v>1975</v>
      </c>
      <c r="B54" s="19" t="s">
        <v>67</v>
      </c>
      <c r="C54" s="23">
        <v>24</v>
      </c>
      <c r="D54" s="21">
        <v>-9220806044</v>
      </c>
      <c r="E54" s="21"/>
      <c r="F54" s="21">
        <v>-6722207484</v>
      </c>
      <c r="G54" s="11"/>
      <c r="H54" s="18"/>
      <c r="I54" s="19">
        <v>314500</v>
      </c>
      <c r="J54" s="19" t="s">
        <v>68</v>
      </c>
      <c r="K54" s="20" t="s">
        <v>12</v>
      </c>
      <c r="L54" s="18">
        <v>0</v>
      </c>
      <c r="M54" s="18"/>
      <c r="N54" s="18"/>
      <c r="O54" s="18"/>
      <c r="P54" s="11"/>
    </row>
    <row r="55" spans="1:16" ht="27" thickBot="1" x14ac:dyDescent="0.45">
      <c r="A55" s="98"/>
      <c r="B55" s="98"/>
      <c r="C55" s="101"/>
      <c r="D55" s="100"/>
      <c r="E55" s="100"/>
      <c r="F55" s="100"/>
      <c r="G55" s="11"/>
      <c r="H55" s="18"/>
      <c r="I55" s="104"/>
      <c r="J55" s="14" t="s">
        <v>69</v>
      </c>
      <c r="K55" s="23"/>
      <c r="L55" s="106">
        <v>173609311716</v>
      </c>
      <c r="M55" s="25"/>
      <c r="N55" s="106">
        <v>160260271691</v>
      </c>
      <c r="O55" s="25"/>
      <c r="P55" s="11"/>
    </row>
    <row r="56" spans="1:16" ht="27.75" thickTop="1" thickBot="1" x14ac:dyDescent="0.45">
      <c r="A56" s="107"/>
      <c r="B56" s="14" t="s">
        <v>70</v>
      </c>
      <c r="C56" s="23"/>
      <c r="D56" s="106">
        <f>+D34+D12</f>
        <v>246642777490</v>
      </c>
      <c r="E56" s="25"/>
      <c r="F56" s="106">
        <f>+F34+F12</f>
        <v>231776399578</v>
      </c>
      <c r="G56" s="11"/>
      <c r="H56" s="18"/>
      <c r="I56" s="6"/>
      <c r="J56" s="14" t="s">
        <v>71</v>
      </c>
      <c r="K56" s="23"/>
      <c r="L56" s="106">
        <v>246642777490</v>
      </c>
      <c r="M56" s="25"/>
      <c r="N56" s="106">
        <v>231776399578</v>
      </c>
      <c r="O56" s="25"/>
      <c r="P56" s="11"/>
    </row>
    <row r="57" spans="1:16" ht="27" thickTop="1" x14ac:dyDescent="0.4">
      <c r="A57" s="107"/>
      <c r="B57" s="14"/>
      <c r="C57" s="23"/>
      <c r="D57" s="25"/>
      <c r="E57" s="25"/>
      <c r="F57" s="25"/>
      <c r="G57" s="11"/>
      <c r="H57" s="18"/>
      <c r="I57" s="96"/>
      <c r="J57" s="14"/>
      <c r="K57" s="23"/>
      <c r="L57" s="108">
        <v>0</v>
      </c>
      <c r="M57" s="108"/>
      <c r="N57" s="108">
        <v>0</v>
      </c>
      <c r="O57" s="108"/>
      <c r="P57" s="11"/>
    </row>
    <row r="58" spans="1:16" ht="26.25" x14ac:dyDescent="0.4">
      <c r="A58" s="14">
        <v>8</v>
      </c>
      <c r="B58" s="14" t="s">
        <v>72</v>
      </c>
      <c r="C58" s="23">
        <v>47</v>
      </c>
      <c r="D58" s="95">
        <v>0</v>
      </c>
      <c r="E58" s="25"/>
      <c r="F58" s="95">
        <v>0</v>
      </c>
      <c r="G58" s="11"/>
      <c r="H58" s="18"/>
      <c r="I58" s="14">
        <v>9</v>
      </c>
      <c r="J58" s="14" t="s">
        <v>73</v>
      </c>
      <c r="K58" s="23">
        <v>48</v>
      </c>
      <c r="L58" s="95">
        <v>0</v>
      </c>
      <c r="M58" s="25"/>
      <c r="N58" s="95">
        <v>0</v>
      </c>
      <c r="O58" s="25"/>
      <c r="P58" s="11"/>
    </row>
    <row r="59" spans="1:16" ht="26.25" x14ac:dyDescent="0.4">
      <c r="A59" s="112">
        <v>81</v>
      </c>
      <c r="B59" s="112" t="s">
        <v>74</v>
      </c>
      <c r="C59" s="113"/>
      <c r="D59" s="108">
        <v>796132000</v>
      </c>
      <c r="E59" s="108"/>
      <c r="F59" s="108">
        <v>796132000</v>
      </c>
      <c r="G59" s="114"/>
      <c r="H59" s="108"/>
      <c r="I59" s="112">
        <v>91</v>
      </c>
      <c r="J59" s="112" t="s">
        <v>75</v>
      </c>
      <c r="K59" s="113"/>
      <c r="L59" s="108">
        <v>21780212901</v>
      </c>
      <c r="M59" s="108"/>
      <c r="N59" s="108">
        <v>22498202255</v>
      </c>
      <c r="O59" s="100"/>
      <c r="P59" s="11"/>
    </row>
    <row r="60" spans="1:16" ht="26.25" x14ac:dyDescent="0.4">
      <c r="A60" s="112">
        <v>83</v>
      </c>
      <c r="B60" s="112" t="s">
        <v>76</v>
      </c>
      <c r="C60" s="113"/>
      <c r="D60" s="108">
        <v>8397747597</v>
      </c>
      <c r="E60" s="108"/>
      <c r="F60" s="108">
        <v>7154392081</v>
      </c>
      <c r="G60" s="114"/>
      <c r="H60" s="108"/>
      <c r="I60" s="112">
        <v>93</v>
      </c>
      <c r="J60" s="112" t="s">
        <v>77</v>
      </c>
      <c r="K60" s="113"/>
      <c r="L60" s="108">
        <v>1414103102</v>
      </c>
      <c r="M60" s="108"/>
      <c r="N60" s="108">
        <v>1414103102</v>
      </c>
      <c r="O60" s="100"/>
      <c r="P60" s="11"/>
    </row>
    <row r="61" spans="1:16" ht="26.25" x14ac:dyDescent="0.4">
      <c r="A61" s="112">
        <v>89</v>
      </c>
      <c r="B61" s="112" t="s">
        <v>78</v>
      </c>
      <c r="C61" s="113"/>
      <c r="D61" s="108">
        <v>-9193879597</v>
      </c>
      <c r="E61" s="108"/>
      <c r="F61" s="108">
        <v>-7950524081</v>
      </c>
      <c r="G61" s="114"/>
      <c r="H61" s="18"/>
      <c r="I61" s="112">
        <v>99</v>
      </c>
      <c r="J61" s="112" t="s">
        <v>79</v>
      </c>
      <c r="K61" s="113"/>
      <c r="L61" s="108">
        <v>-23194316003</v>
      </c>
      <c r="M61" s="108"/>
      <c r="N61" s="108">
        <v>-23912305357</v>
      </c>
      <c r="O61" s="100"/>
      <c r="P61" s="11"/>
    </row>
    <row r="62" spans="1:16" ht="27.75" x14ac:dyDescent="0.4">
      <c r="A62" s="26"/>
      <c r="B62" s="26"/>
      <c r="C62" s="26"/>
      <c r="D62" s="26"/>
      <c r="E62" s="26"/>
      <c r="F62" s="26"/>
      <c r="G62" s="27"/>
      <c r="H62" s="26"/>
      <c r="I62" s="28"/>
      <c r="J62" s="109"/>
      <c r="K62" s="109"/>
      <c r="L62" s="109"/>
      <c r="M62" s="109"/>
      <c r="N62" s="109"/>
      <c r="O62" s="109"/>
      <c r="P62" s="109"/>
    </row>
    <row r="63" spans="1:16" ht="27" customHeight="1" x14ac:dyDescent="0.4">
      <c r="A63" s="26"/>
      <c r="B63" s="26"/>
      <c r="C63" s="26"/>
      <c r="D63" s="26"/>
      <c r="E63" s="26"/>
      <c r="F63" s="26"/>
      <c r="G63" s="27"/>
      <c r="H63" s="26"/>
      <c r="I63" s="28"/>
      <c r="J63" s="109"/>
      <c r="K63" s="109"/>
      <c r="L63" s="109"/>
      <c r="M63" s="109"/>
      <c r="N63" s="109"/>
      <c r="O63" s="109"/>
      <c r="P63" s="109"/>
    </row>
    <row r="64" spans="1:16" ht="27.75" x14ac:dyDescent="0.4">
      <c r="A64" s="26"/>
      <c r="B64" s="26"/>
      <c r="C64" s="26"/>
      <c r="D64" s="26"/>
      <c r="E64" s="26"/>
      <c r="F64" s="26"/>
      <c r="G64" s="27"/>
      <c r="H64" s="26"/>
      <c r="I64" s="28"/>
      <c r="J64" s="26"/>
      <c r="K64" s="26"/>
      <c r="L64" s="26"/>
      <c r="M64" s="26"/>
      <c r="N64" s="26"/>
      <c r="O64" s="26"/>
      <c r="P64" s="26"/>
    </row>
    <row r="65" spans="1:16" ht="27" x14ac:dyDescent="0.35">
      <c r="A65" s="189" t="s">
        <v>80</v>
      </c>
      <c r="B65" s="189"/>
      <c r="C65" s="189"/>
      <c r="D65" s="189"/>
      <c r="E65" s="189"/>
      <c r="F65" s="189"/>
      <c r="G65" s="189"/>
      <c r="H65" s="29"/>
      <c r="I65" s="29"/>
      <c r="J65" s="22" t="s">
        <v>80</v>
      </c>
      <c r="K65" s="22"/>
      <c r="L65" s="22"/>
      <c r="M65" s="29"/>
      <c r="N65" s="29"/>
      <c r="O65" s="29"/>
      <c r="P65" s="29"/>
    </row>
    <row r="66" spans="1:16" ht="27.75" x14ac:dyDescent="0.4">
      <c r="A66" s="190" t="s">
        <v>81</v>
      </c>
      <c r="B66" s="190"/>
      <c r="C66" s="190"/>
      <c r="D66" s="190"/>
      <c r="E66" s="190"/>
      <c r="F66" s="190"/>
      <c r="G66" s="190"/>
      <c r="H66" s="190"/>
      <c r="I66" s="190"/>
      <c r="J66" s="191" t="s">
        <v>82</v>
      </c>
      <c r="K66" s="191"/>
      <c r="L66" s="191"/>
      <c r="M66" s="30"/>
      <c r="N66" s="30"/>
      <c r="O66" s="30"/>
      <c r="P66" s="30"/>
    </row>
    <row r="67" spans="1:16" ht="27.75" x14ac:dyDescent="0.4">
      <c r="A67" s="192" t="s">
        <v>83</v>
      </c>
      <c r="B67" s="192"/>
      <c r="C67" s="192"/>
      <c r="D67" s="192"/>
      <c r="E67" s="192"/>
      <c r="F67" s="192"/>
      <c r="G67" s="192"/>
      <c r="H67" s="192"/>
      <c r="I67" s="192"/>
      <c r="J67" s="192" t="s">
        <v>84</v>
      </c>
      <c r="K67" s="192"/>
      <c r="L67" s="192"/>
      <c r="M67" s="30"/>
      <c r="N67" s="30"/>
      <c r="O67" s="30"/>
      <c r="P67" s="30"/>
    </row>
    <row r="68" spans="1:16" ht="27" x14ac:dyDescent="0.35">
      <c r="A68" s="193" t="s">
        <v>146</v>
      </c>
      <c r="B68" s="193"/>
      <c r="C68" s="193"/>
      <c r="D68" s="193"/>
      <c r="E68" s="193"/>
      <c r="F68" s="193"/>
      <c r="G68" s="193"/>
      <c r="H68" s="193"/>
      <c r="I68" s="193"/>
      <c r="J68" s="194" t="s">
        <v>85</v>
      </c>
      <c r="K68" s="194"/>
      <c r="L68" s="194"/>
      <c r="M68" s="31"/>
      <c r="N68" s="31"/>
      <c r="O68" s="31"/>
      <c r="P68" s="31"/>
    </row>
    <row r="69" spans="1:16" ht="27.75" x14ac:dyDescent="0.4">
      <c r="A69" s="32"/>
      <c r="B69" s="32"/>
      <c r="C69" s="32"/>
      <c r="D69" s="88"/>
      <c r="E69" s="88"/>
      <c r="F69" s="88"/>
      <c r="G69" s="33"/>
      <c r="H69" s="34"/>
      <c r="I69" s="88"/>
      <c r="J69" s="88"/>
      <c r="K69" s="35"/>
      <c r="L69" s="35"/>
      <c r="M69" s="35"/>
      <c r="N69" s="35"/>
      <c r="O69" s="35"/>
      <c r="P69" s="35"/>
    </row>
    <row r="70" spans="1:16" ht="27.75" x14ac:dyDescent="0.4">
      <c r="A70" s="32"/>
      <c r="B70" s="32"/>
      <c r="C70" s="32"/>
      <c r="D70" s="35"/>
      <c r="E70" s="35"/>
      <c r="F70" s="35"/>
      <c r="G70" s="33"/>
      <c r="H70" s="36"/>
      <c r="I70" s="35"/>
      <c r="J70" s="35"/>
      <c r="K70" s="35"/>
      <c r="L70" s="35"/>
      <c r="M70" s="35"/>
      <c r="N70" s="35"/>
      <c r="O70" s="35"/>
      <c r="P70" s="35"/>
    </row>
    <row r="71" spans="1:16" ht="27.75" x14ac:dyDescent="0.4">
      <c r="A71" s="32"/>
      <c r="B71" s="32"/>
      <c r="C71" s="32"/>
      <c r="D71" s="35"/>
      <c r="E71" s="35"/>
      <c r="F71" s="35"/>
      <c r="G71" s="33"/>
      <c r="H71" s="110"/>
      <c r="I71" s="35"/>
      <c r="J71" s="35"/>
      <c r="K71" s="35"/>
      <c r="L71" s="35"/>
      <c r="M71" s="35"/>
      <c r="N71" s="35"/>
      <c r="O71" s="35"/>
      <c r="P71" s="35"/>
    </row>
    <row r="72" spans="1:16" ht="27.75" x14ac:dyDescent="0.4">
      <c r="A72" s="195"/>
      <c r="B72" s="195"/>
      <c r="C72" s="195"/>
      <c r="D72" s="195"/>
      <c r="E72" s="86"/>
      <c r="F72" s="86"/>
      <c r="G72" s="33"/>
      <c r="H72" s="111"/>
      <c r="I72" s="37"/>
      <c r="J72" s="37"/>
      <c r="K72" s="37"/>
      <c r="L72" s="37"/>
      <c r="M72" s="37"/>
      <c r="N72" s="37"/>
      <c r="O72" s="37"/>
      <c r="P72" s="37"/>
    </row>
    <row r="73" spans="1:16" ht="27.75" x14ac:dyDescent="0.4">
      <c r="A73" s="195"/>
      <c r="B73" s="195"/>
      <c r="C73" s="195"/>
      <c r="D73" s="195"/>
      <c r="E73" s="86"/>
      <c r="F73" s="86"/>
      <c r="G73" s="33"/>
      <c r="H73" s="111"/>
      <c r="I73" s="88"/>
      <c r="J73" s="88"/>
      <c r="K73" s="88"/>
      <c r="L73" s="88"/>
      <c r="M73" s="88"/>
      <c r="N73" s="88"/>
      <c r="O73" s="88"/>
      <c r="P73" s="88"/>
    </row>
    <row r="74" spans="1:16" ht="18" x14ac:dyDescent="0.25">
      <c r="A74" s="189" t="s">
        <v>80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27.75" x14ac:dyDescent="0.4">
      <c r="A75" s="196" t="s">
        <v>86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</row>
    <row r="76" spans="1:16" ht="27.75" x14ac:dyDescent="0.4">
      <c r="A76" s="197" t="s">
        <v>87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39"/>
      <c r="P76" s="39"/>
    </row>
    <row r="77" spans="1:16" ht="25.5" x14ac:dyDescent="0.35">
      <c r="A77" s="188" t="s">
        <v>88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</sheetData>
  <mergeCells count="13">
    <mergeCell ref="A77:P77"/>
    <mergeCell ref="A65:G65"/>
    <mergeCell ref="A66:I66"/>
    <mergeCell ref="J66:L66"/>
    <mergeCell ref="A67:I67"/>
    <mergeCell ref="J67:L67"/>
    <mergeCell ref="A68:I68"/>
    <mergeCell ref="J68:L68"/>
    <mergeCell ref="A72:D72"/>
    <mergeCell ref="A73:D73"/>
    <mergeCell ref="A74:P74"/>
    <mergeCell ref="A75:P75"/>
    <mergeCell ref="A76:N76"/>
  </mergeCells>
  <pageMargins left="0.70866141732283472" right="0.70866141732283472" top="0.74803149606299213" bottom="0.74803149606299213" header="0.31496062992125984" footer="0.31496062992125984"/>
  <pageSetup scale="39" fitToHeight="4" orientation="landscape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119"/>
  <sheetViews>
    <sheetView view="pageBreakPreview" topLeftCell="A43" zoomScale="60" zoomScaleNormal="60" workbookViewId="0">
      <selection activeCell="B38" sqref="B38"/>
    </sheetView>
  </sheetViews>
  <sheetFormatPr baseColWidth="10" defaultRowHeight="12.75" x14ac:dyDescent="0.2"/>
  <cols>
    <col min="1" max="1" width="12.85546875" style="40" customWidth="1"/>
    <col min="2" max="2" width="74.140625" style="40" customWidth="1"/>
    <col min="3" max="3" width="19.42578125" style="40" customWidth="1"/>
    <col min="4" max="4" width="39.42578125" style="40" customWidth="1"/>
    <col min="5" max="5" width="5.5703125" style="40" customWidth="1"/>
    <col min="6" max="6" width="39.5703125" style="40" customWidth="1"/>
    <col min="7" max="16384" width="11.42578125" style="40"/>
  </cols>
  <sheetData>
    <row r="1" spans="1:6" ht="23.25" x14ac:dyDescent="0.35">
      <c r="A1" s="141"/>
      <c r="B1" s="142"/>
      <c r="C1" s="142"/>
      <c r="D1" s="142"/>
      <c r="E1" s="142"/>
      <c r="F1" s="143"/>
    </row>
    <row r="2" spans="1:6" ht="27.75" x14ac:dyDescent="0.4">
      <c r="A2" s="144" t="s">
        <v>0</v>
      </c>
      <c r="B2" s="145"/>
      <c r="C2" s="145"/>
      <c r="D2" s="145"/>
      <c r="E2" s="145"/>
      <c r="F2" s="146"/>
    </row>
    <row r="3" spans="1:6" ht="27.75" x14ac:dyDescent="0.4">
      <c r="A3" s="144" t="s">
        <v>89</v>
      </c>
      <c r="B3" s="145"/>
      <c r="C3" s="145"/>
      <c r="D3" s="145"/>
      <c r="E3" s="145"/>
      <c r="F3" s="146"/>
    </row>
    <row r="4" spans="1:6" ht="27.75" x14ac:dyDescent="0.4">
      <c r="A4" s="147" t="s">
        <v>90</v>
      </c>
      <c r="B4" s="145"/>
      <c r="C4" s="145"/>
      <c r="D4" s="145"/>
      <c r="E4" s="145"/>
      <c r="F4" s="146"/>
    </row>
    <row r="5" spans="1:6" ht="25.5" x14ac:dyDescent="0.35">
      <c r="A5" s="148" t="s">
        <v>3</v>
      </c>
      <c r="B5" s="149"/>
      <c r="C5" s="149"/>
      <c r="D5" s="149"/>
      <c r="E5" s="149"/>
      <c r="F5" s="150"/>
    </row>
    <row r="6" spans="1:6" ht="24" thickBot="1" x14ac:dyDescent="0.4">
      <c r="A6" s="151"/>
      <c r="B6" s="152"/>
      <c r="C6" s="152"/>
      <c r="D6" s="152"/>
      <c r="E6" s="152"/>
      <c r="F6" s="153"/>
    </row>
    <row r="7" spans="1:6" ht="23.25" x14ac:dyDescent="0.35">
      <c r="A7" s="41"/>
      <c r="B7" s="42"/>
      <c r="C7" s="42"/>
      <c r="D7" s="43"/>
      <c r="E7" s="43"/>
      <c r="F7" s="44"/>
    </row>
    <row r="8" spans="1:6" s="131" customFormat="1" ht="26.25" x14ac:dyDescent="0.4">
      <c r="A8" s="129"/>
      <c r="B8" s="130"/>
      <c r="C8" s="130" t="s">
        <v>4</v>
      </c>
      <c r="D8" s="7">
        <v>2021</v>
      </c>
      <c r="E8" s="8"/>
      <c r="F8" s="45">
        <v>2020</v>
      </c>
    </row>
    <row r="9" spans="1:6" s="131" customFormat="1" ht="26.25" x14ac:dyDescent="0.4">
      <c r="A9" s="130"/>
      <c r="B9" s="130"/>
      <c r="C9" s="130"/>
      <c r="D9" s="132"/>
      <c r="E9" s="133"/>
      <c r="F9" s="134"/>
    </row>
    <row r="10" spans="1:6" s="131" customFormat="1" ht="26.25" x14ac:dyDescent="0.4">
      <c r="A10" s="130"/>
      <c r="B10" s="130"/>
      <c r="C10" s="130"/>
      <c r="D10" s="133"/>
      <c r="E10" s="133"/>
      <c r="F10" s="134"/>
    </row>
    <row r="11" spans="1:6" s="131" customFormat="1" ht="23.25" x14ac:dyDescent="0.35">
      <c r="A11" s="52"/>
      <c r="B11" s="52" t="s">
        <v>91</v>
      </c>
      <c r="C11" s="52">
        <v>37</v>
      </c>
      <c r="D11" s="135">
        <v>1006794488139</v>
      </c>
      <c r="E11" s="135"/>
      <c r="F11" s="135">
        <v>1034349256596</v>
      </c>
    </row>
    <row r="12" spans="1:6" s="131" customFormat="1" ht="23.25" x14ac:dyDescent="0.35">
      <c r="A12" s="136">
        <v>44</v>
      </c>
      <c r="B12" s="136" t="s">
        <v>92</v>
      </c>
      <c r="C12" s="52">
        <v>38</v>
      </c>
      <c r="D12" s="137">
        <v>1967237366</v>
      </c>
      <c r="E12" s="137"/>
      <c r="F12" s="137">
        <v>1878062484</v>
      </c>
    </row>
    <row r="13" spans="1:6" s="131" customFormat="1" ht="23.25" x14ac:dyDescent="0.35">
      <c r="A13" s="47">
        <v>4428</v>
      </c>
      <c r="B13" s="47" t="s">
        <v>93</v>
      </c>
      <c r="C13" s="47"/>
      <c r="D13" s="48">
        <v>1967237366</v>
      </c>
      <c r="E13" s="48"/>
      <c r="F13" s="48">
        <v>1878062484</v>
      </c>
    </row>
    <row r="14" spans="1:6" s="131" customFormat="1" ht="23.25" x14ac:dyDescent="0.35">
      <c r="A14" s="136">
        <v>47</v>
      </c>
      <c r="B14" s="136" t="s">
        <v>94</v>
      </c>
      <c r="C14" s="136">
        <v>39</v>
      </c>
      <c r="D14" s="137">
        <v>999088523503</v>
      </c>
      <c r="E14" s="137"/>
      <c r="F14" s="137">
        <v>1031032513027</v>
      </c>
    </row>
    <row r="15" spans="1:6" s="131" customFormat="1" ht="23.25" x14ac:dyDescent="0.35">
      <c r="A15" s="47">
        <v>4705</v>
      </c>
      <c r="B15" s="47" t="s">
        <v>95</v>
      </c>
      <c r="C15" s="47"/>
      <c r="D15" s="49">
        <v>998930418568</v>
      </c>
      <c r="E15" s="49"/>
      <c r="F15" s="49">
        <v>1030836868052</v>
      </c>
    </row>
    <row r="16" spans="1:6" s="131" customFormat="1" ht="23.25" x14ac:dyDescent="0.35">
      <c r="A16" s="47">
        <v>4720</v>
      </c>
      <c r="B16" s="47" t="s">
        <v>96</v>
      </c>
      <c r="C16" s="47"/>
      <c r="D16" s="49">
        <v>28167314</v>
      </c>
      <c r="E16" s="49"/>
      <c r="F16" s="49">
        <v>0</v>
      </c>
    </row>
    <row r="17" spans="1:6" s="131" customFormat="1" ht="23.25" x14ac:dyDescent="0.35">
      <c r="A17" s="47">
        <v>4722</v>
      </c>
      <c r="B17" s="47" t="s">
        <v>97</v>
      </c>
      <c r="C17" s="47"/>
      <c r="D17" s="49">
        <v>129937621</v>
      </c>
      <c r="E17" s="49"/>
      <c r="F17" s="49">
        <v>195644975</v>
      </c>
    </row>
    <row r="18" spans="1:6" s="131" customFormat="1" ht="23.25" x14ac:dyDescent="0.35">
      <c r="A18" s="136">
        <v>48</v>
      </c>
      <c r="B18" s="136" t="s">
        <v>98</v>
      </c>
      <c r="C18" s="136">
        <v>40</v>
      </c>
      <c r="D18" s="137">
        <v>5738727270</v>
      </c>
      <c r="E18" s="137"/>
      <c r="F18" s="137">
        <v>1438681085</v>
      </c>
    </row>
    <row r="19" spans="1:6" s="131" customFormat="1" ht="23.25" x14ac:dyDescent="0.35">
      <c r="A19" s="47">
        <v>4802</v>
      </c>
      <c r="B19" s="47" t="s">
        <v>99</v>
      </c>
      <c r="C19" s="136"/>
      <c r="D19" s="49">
        <v>50860689</v>
      </c>
      <c r="E19" s="49"/>
      <c r="F19" s="49">
        <v>113825624</v>
      </c>
    </row>
    <row r="20" spans="1:6" s="131" customFormat="1" ht="23.25" x14ac:dyDescent="0.35">
      <c r="A20" s="47">
        <v>4808</v>
      </c>
      <c r="B20" s="47" t="s">
        <v>100</v>
      </c>
      <c r="C20" s="136"/>
      <c r="D20" s="49">
        <v>5649318850</v>
      </c>
      <c r="E20" s="49"/>
      <c r="F20" s="49">
        <v>1315891229</v>
      </c>
    </row>
    <row r="21" spans="1:6" s="131" customFormat="1" ht="23.25" x14ac:dyDescent="0.35">
      <c r="A21" s="47">
        <v>4830</v>
      </c>
      <c r="B21" s="47" t="s">
        <v>101</v>
      </c>
      <c r="C21" s="47"/>
      <c r="D21" s="49">
        <v>38547731</v>
      </c>
      <c r="E21" s="49"/>
      <c r="F21" s="49">
        <v>8964232</v>
      </c>
    </row>
    <row r="22" spans="1:6" s="131" customFormat="1" ht="23.25" x14ac:dyDescent="0.35">
      <c r="A22" s="138"/>
      <c r="B22" s="52" t="s">
        <v>102</v>
      </c>
      <c r="C22" s="52">
        <v>41</v>
      </c>
      <c r="D22" s="135">
        <v>1003299533331</v>
      </c>
      <c r="E22" s="135"/>
      <c r="F22" s="135">
        <v>1079463212419</v>
      </c>
    </row>
    <row r="23" spans="1:6" s="131" customFormat="1" ht="23.25" x14ac:dyDescent="0.35">
      <c r="A23" s="136">
        <v>51</v>
      </c>
      <c r="B23" s="136" t="s">
        <v>103</v>
      </c>
      <c r="C23" s="136">
        <v>42</v>
      </c>
      <c r="D23" s="137">
        <v>52171944703</v>
      </c>
      <c r="E23" s="137"/>
      <c r="F23" s="137">
        <v>35660512190</v>
      </c>
    </row>
    <row r="24" spans="1:6" s="131" customFormat="1" ht="23.25" x14ac:dyDescent="0.35">
      <c r="A24" s="47">
        <v>5101</v>
      </c>
      <c r="B24" s="47" t="s">
        <v>104</v>
      </c>
      <c r="C24" s="47"/>
      <c r="D24" s="48">
        <v>3763413104</v>
      </c>
      <c r="E24" s="48"/>
      <c r="F24" s="50">
        <v>3724890839</v>
      </c>
    </row>
    <row r="25" spans="1:6" s="131" customFormat="1" ht="23.25" x14ac:dyDescent="0.35">
      <c r="A25" s="47">
        <v>5102</v>
      </c>
      <c r="B25" s="47" t="s">
        <v>105</v>
      </c>
      <c r="C25" s="47"/>
      <c r="D25" s="48">
        <v>5023925</v>
      </c>
      <c r="E25" s="48"/>
      <c r="F25" s="50">
        <v>7437715</v>
      </c>
    </row>
    <row r="26" spans="1:6" s="131" customFormat="1" ht="23.25" x14ac:dyDescent="0.35">
      <c r="A26" s="47">
        <v>5103</v>
      </c>
      <c r="B26" s="47" t="s">
        <v>106</v>
      </c>
      <c r="C26" s="47"/>
      <c r="D26" s="48">
        <v>1044300329</v>
      </c>
      <c r="E26" s="48"/>
      <c r="F26" s="50">
        <v>1030631429</v>
      </c>
    </row>
    <row r="27" spans="1:6" s="131" customFormat="1" ht="23.25" x14ac:dyDescent="0.35">
      <c r="A27" s="47">
        <v>5104</v>
      </c>
      <c r="B27" s="47" t="s">
        <v>107</v>
      </c>
      <c r="C27" s="47"/>
      <c r="D27" s="48">
        <v>206412700</v>
      </c>
      <c r="E27" s="48"/>
      <c r="F27" s="50">
        <v>234774500</v>
      </c>
    </row>
    <row r="28" spans="1:6" s="131" customFormat="1" ht="23.25" x14ac:dyDescent="0.35">
      <c r="A28" s="47">
        <v>5107</v>
      </c>
      <c r="B28" s="47" t="s">
        <v>108</v>
      </c>
      <c r="C28" s="47"/>
      <c r="D28" s="48">
        <v>2517828945</v>
      </c>
      <c r="E28" s="48"/>
      <c r="F28" s="50">
        <v>2475406212</v>
      </c>
    </row>
    <row r="29" spans="1:6" s="131" customFormat="1" ht="23.25" x14ac:dyDescent="0.35">
      <c r="A29" s="47">
        <v>5108</v>
      </c>
      <c r="B29" s="47" t="s">
        <v>109</v>
      </c>
      <c r="C29" s="47"/>
      <c r="D29" s="48">
        <v>542814887</v>
      </c>
      <c r="E29" s="48"/>
      <c r="F29" s="50">
        <v>335229160</v>
      </c>
    </row>
    <row r="30" spans="1:6" s="131" customFormat="1" ht="23.25" x14ac:dyDescent="0.35">
      <c r="A30" s="47">
        <v>5111</v>
      </c>
      <c r="B30" s="47" t="s">
        <v>110</v>
      </c>
      <c r="C30" s="138"/>
      <c r="D30" s="48">
        <v>44031420714</v>
      </c>
      <c r="E30" s="48"/>
      <c r="F30" s="50">
        <v>27839498897</v>
      </c>
    </row>
    <row r="31" spans="1:6" s="131" customFormat="1" ht="23.25" x14ac:dyDescent="0.35">
      <c r="A31" s="47">
        <v>5120</v>
      </c>
      <c r="B31" s="47" t="s">
        <v>111</v>
      </c>
      <c r="C31" s="139"/>
      <c r="D31" s="48">
        <v>60730099</v>
      </c>
      <c r="E31" s="48"/>
      <c r="F31" s="50">
        <v>12643438</v>
      </c>
    </row>
    <row r="32" spans="1:6" s="131" customFormat="1" ht="23.25" x14ac:dyDescent="0.35">
      <c r="A32" s="136">
        <v>53</v>
      </c>
      <c r="B32" s="136" t="s">
        <v>112</v>
      </c>
      <c r="C32" s="136" t="s">
        <v>113</v>
      </c>
      <c r="D32" s="137">
        <v>15062419365</v>
      </c>
      <c r="E32" s="137"/>
      <c r="F32" s="137">
        <v>13046985417</v>
      </c>
    </row>
    <row r="33" spans="1:6" s="131" customFormat="1" ht="23.25" x14ac:dyDescent="0.35">
      <c r="A33" s="47">
        <v>5347</v>
      </c>
      <c r="B33" s="47" t="s">
        <v>114</v>
      </c>
      <c r="C33" s="136"/>
      <c r="D33" s="48">
        <v>79421612</v>
      </c>
      <c r="E33" s="48"/>
      <c r="F33" s="48">
        <v>64158020</v>
      </c>
    </row>
    <row r="34" spans="1:6" s="131" customFormat="1" ht="23.25" x14ac:dyDescent="0.35">
      <c r="A34" s="47">
        <v>5360</v>
      </c>
      <c r="B34" s="47" t="s">
        <v>115</v>
      </c>
      <c r="C34" s="139" t="s">
        <v>12</v>
      </c>
      <c r="D34" s="48">
        <v>11077879035</v>
      </c>
      <c r="E34" s="48"/>
      <c r="F34" s="48">
        <v>10753800053</v>
      </c>
    </row>
    <row r="35" spans="1:6" s="131" customFormat="1" ht="23.25" x14ac:dyDescent="0.35">
      <c r="A35" s="47">
        <v>5366</v>
      </c>
      <c r="B35" s="47" t="s">
        <v>116</v>
      </c>
      <c r="C35" s="136"/>
      <c r="D35" s="48">
        <v>2303217526</v>
      </c>
      <c r="E35" s="48"/>
      <c r="F35" s="48">
        <v>2026634280</v>
      </c>
    </row>
    <row r="36" spans="1:6" s="131" customFormat="1" ht="23.25" x14ac:dyDescent="0.35">
      <c r="A36" s="47">
        <v>5368</v>
      </c>
      <c r="B36" s="47" t="s">
        <v>117</v>
      </c>
      <c r="C36" s="47"/>
      <c r="D36" s="48">
        <v>1601901192</v>
      </c>
      <c r="E36" s="48"/>
      <c r="F36" s="48">
        <v>202393064</v>
      </c>
    </row>
    <row r="37" spans="1:6" s="131" customFormat="1" ht="23.25" x14ac:dyDescent="0.35">
      <c r="A37" s="136">
        <v>55</v>
      </c>
      <c r="B37" s="136" t="s">
        <v>118</v>
      </c>
      <c r="C37" s="136" t="s">
        <v>119</v>
      </c>
      <c r="D37" s="137">
        <v>861989507305</v>
      </c>
      <c r="E37" s="137"/>
      <c r="F37" s="137">
        <v>941708077508</v>
      </c>
    </row>
    <row r="38" spans="1:6" s="131" customFormat="1" ht="23.25" x14ac:dyDescent="0.35">
      <c r="A38" s="47">
        <v>5507</v>
      </c>
      <c r="B38" s="47" t="s">
        <v>120</v>
      </c>
      <c r="C38" s="139"/>
      <c r="D38" s="48">
        <v>861989507305</v>
      </c>
      <c r="E38" s="48"/>
      <c r="F38" s="48">
        <v>941708077508</v>
      </c>
    </row>
    <row r="39" spans="1:6" s="131" customFormat="1" ht="23.25" x14ac:dyDescent="0.35">
      <c r="A39" s="136">
        <v>57</v>
      </c>
      <c r="B39" s="136" t="s">
        <v>94</v>
      </c>
      <c r="C39" s="136">
        <v>45</v>
      </c>
      <c r="D39" s="137">
        <v>56329836361</v>
      </c>
      <c r="E39" s="137"/>
      <c r="F39" s="137">
        <v>17336066463</v>
      </c>
    </row>
    <row r="40" spans="1:6" s="131" customFormat="1" ht="23.25" x14ac:dyDescent="0.35">
      <c r="A40" s="47">
        <v>5720</v>
      </c>
      <c r="B40" s="47" t="s">
        <v>121</v>
      </c>
      <c r="C40" s="47"/>
      <c r="D40" s="48">
        <v>56329836361</v>
      </c>
      <c r="E40" s="48"/>
      <c r="F40" s="48">
        <v>17336066463</v>
      </c>
    </row>
    <row r="41" spans="1:6" s="131" customFormat="1" ht="23.25" x14ac:dyDescent="0.35">
      <c r="A41" s="136">
        <v>58</v>
      </c>
      <c r="B41" s="136" t="s">
        <v>122</v>
      </c>
      <c r="C41" s="136">
        <v>46</v>
      </c>
      <c r="D41" s="137">
        <v>17745825597</v>
      </c>
      <c r="E41" s="137"/>
      <c r="F41" s="137">
        <v>71711570841</v>
      </c>
    </row>
    <row r="42" spans="1:6" s="131" customFormat="1" ht="23.25" x14ac:dyDescent="0.35">
      <c r="A42" s="47">
        <v>5802</v>
      </c>
      <c r="B42" s="47" t="s">
        <v>123</v>
      </c>
      <c r="C42" s="47"/>
      <c r="D42" s="48">
        <v>184228917</v>
      </c>
      <c r="E42" s="48"/>
      <c r="F42" s="48">
        <v>27029898</v>
      </c>
    </row>
    <row r="43" spans="1:6" s="131" customFormat="1" ht="23.25" x14ac:dyDescent="0.35">
      <c r="A43" s="47">
        <v>5804</v>
      </c>
      <c r="B43" s="47" t="s">
        <v>99</v>
      </c>
      <c r="C43" s="51"/>
      <c r="D43" s="48">
        <v>70618479</v>
      </c>
      <c r="E43" s="48"/>
      <c r="F43" s="48">
        <v>36284359</v>
      </c>
    </row>
    <row r="44" spans="1:6" s="131" customFormat="1" ht="23.25" x14ac:dyDescent="0.35">
      <c r="A44" s="47">
        <v>5890</v>
      </c>
      <c r="B44" s="47" t="s">
        <v>124</v>
      </c>
      <c r="C44" s="51"/>
      <c r="D44" s="46">
        <v>17490978201</v>
      </c>
      <c r="E44" s="46"/>
      <c r="F44" s="46">
        <v>71648256584</v>
      </c>
    </row>
    <row r="45" spans="1:6" s="131" customFormat="1" ht="23.25" x14ac:dyDescent="0.35">
      <c r="A45" s="47"/>
      <c r="B45" s="52" t="s">
        <v>125</v>
      </c>
      <c r="C45" s="51"/>
      <c r="D45" s="53">
        <v>3494954808</v>
      </c>
      <c r="E45" s="53"/>
      <c r="F45" s="53">
        <v>-45113955823</v>
      </c>
    </row>
    <row r="46" spans="1:6" s="131" customFormat="1" ht="25.5" x14ac:dyDescent="0.35">
      <c r="A46" s="54"/>
      <c r="B46" s="54"/>
      <c r="C46" s="54"/>
      <c r="D46" s="55"/>
      <c r="E46" s="55"/>
      <c r="F46" s="56"/>
    </row>
    <row r="47" spans="1:6" s="131" customFormat="1" ht="25.5" x14ac:dyDescent="0.35">
      <c r="A47" s="57"/>
      <c r="B47" s="57"/>
      <c r="C47" s="57"/>
      <c r="D47" s="89"/>
      <c r="E47" s="89"/>
      <c r="F47" s="56"/>
    </row>
    <row r="48" spans="1:6" s="131" customFormat="1" ht="36.75" customHeight="1" x14ac:dyDescent="0.2">
      <c r="A48" s="198" t="s">
        <v>80</v>
      </c>
      <c r="B48" s="198"/>
      <c r="C48" s="198" t="s">
        <v>80</v>
      </c>
      <c r="D48" s="198"/>
      <c r="E48" s="198"/>
      <c r="F48" s="198"/>
    </row>
    <row r="49" spans="1:10" s="131" customFormat="1" ht="26.25" x14ac:dyDescent="0.4">
      <c r="A49" s="199" t="s">
        <v>81</v>
      </c>
      <c r="B49" s="199"/>
      <c r="C49" s="199" t="s">
        <v>82</v>
      </c>
      <c r="D49" s="199"/>
      <c r="E49" s="199"/>
      <c r="F49" s="199"/>
    </row>
    <row r="50" spans="1:10" s="131" customFormat="1" ht="27.75" x14ac:dyDescent="0.35">
      <c r="A50" s="200" t="s">
        <v>83</v>
      </c>
      <c r="B50" s="200"/>
      <c r="C50" s="200" t="s">
        <v>84</v>
      </c>
      <c r="D50" s="200"/>
      <c r="E50" s="200"/>
      <c r="F50" s="200"/>
      <c r="G50" s="58"/>
    </row>
    <row r="51" spans="1:10" s="131" customFormat="1" ht="25.5" x14ac:dyDescent="0.35">
      <c r="A51" s="203" t="s">
        <v>147</v>
      </c>
      <c r="B51" s="203"/>
      <c r="C51" s="204" t="s">
        <v>85</v>
      </c>
      <c r="D51" s="204"/>
      <c r="E51" s="204"/>
      <c r="F51" s="204"/>
    </row>
    <row r="52" spans="1:10" s="131" customFormat="1" ht="25.5" x14ac:dyDescent="0.35">
      <c r="A52" s="87"/>
      <c r="B52" s="87"/>
      <c r="C52" s="87"/>
      <c r="D52" s="87"/>
      <c r="E52" s="87"/>
      <c r="F52" s="87"/>
    </row>
    <row r="53" spans="1:10" s="131" customFormat="1" ht="25.5" x14ac:dyDescent="0.35">
      <c r="A53" s="87"/>
      <c r="B53" s="87"/>
      <c r="C53" s="87"/>
      <c r="D53" s="87"/>
      <c r="E53" s="87"/>
      <c r="F53" s="87"/>
    </row>
    <row r="54" spans="1:10" s="131" customFormat="1" ht="25.5" x14ac:dyDescent="0.35">
      <c r="A54" s="87"/>
      <c r="B54" s="87"/>
      <c r="C54" s="87"/>
      <c r="D54" s="87"/>
      <c r="E54" s="87"/>
      <c r="F54" s="87"/>
    </row>
    <row r="55" spans="1:10" s="131" customFormat="1" ht="15" x14ac:dyDescent="0.2">
      <c r="A55" s="205" t="s">
        <v>80</v>
      </c>
      <c r="B55" s="205"/>
      <c r="C55" s="205"/>
      <c r="D55" s="205"/>
      <c r="E55" s="205"/>
      <c r="F55" s="205"/>
    </row>
    <row r="56" spans="1:10" s="131" customFormat="1" ht="27.75" x14ac:dyDescent="0.4">
      <c r="A56" s="206" t="s">
        <v>86</v>
      </c>
      <c r="B56" s="206"/>
      <c r="C56" s="206"/>
      <c r="D56" s="206"/>
      <c r="E56" s="206"/>
      <c r="F56" s="206"/>
      <c r="G56" s="59"/>
    </row>
    <row r="57" spans="1:10" s="131" customFormat="1" ht="27.75" x14ac:dyDescent="0.4">
      <c r="A57" s="207" t="s">
        <v>87</v>
      </c>
      <c r="B57" s="207"/>
      <c r="C57" s="207"/>
      <c r="D57" s="207"/>
      <c r="E57" s="207"/>
      <c r="F57" s="207"/>
      <c r="G57" s="38"/>
      <c r="H57" s="38"/>
      <c r="I57" s="38"/>
      <c r="J57" s="38"/>
    </row>
    <row r="58" spans="1:10" s="131" customFormat="1" ht="27" x14ac:dyDescent="0.35">
      <c r="A58" s="188" t="s">
        <v>88</v>
      </c>
      <c r="B58" s="188"/>
      <c r="C58" s="188"/>
      <c r="D58" s="188"/>
      <c r="E58" s="188"/>
      <c r="F58" s="188"/>
      <c r="G58" s="60"/>
    </row>
    <row r="59" spans="1:10" s="131" customFormat="1" ht="25.5" x14ac:dyDescent="0.35">
      <c r="A59" s="201"/>
      <c r="B59" s="201"/>
      <c r="C59" s="87"/>
      <c r="D59" s="87"/>
      <c r="E59" s="87"/>
      <c r="F59" s="87"/>
    </row>
    <row r="60" spans="1:10" s="131" customFormat="1" ht="27" x14ac:dyDescent="0.35">
      <c r="A60" s="202"/>
      <c r="B60" s="202"/>
      <c r="C60" s="140"/>
      <c r="D60" s="61"/>
      <c r="E60" s="61"/>
      <c r="F60" s="140"/>
    </row>
    <row r="61" spans="1:10" s="131" customFormat="1" ht="27" x14ac:dyDescent="0.35">
      <c r="D61" s="62"/>
      <c r="E61" s="62"/>
    </row>
    <row r="62" spans="1:10" s="131" customFormat="1" ht="27" x14ac:dyDescent="0.35">
      <c r="D62" s="62"/>
      <c r="E62" s="62"/>
    </row>
    <row r="63" spans="1:10" s="131" customFormat="1" ht="27" x14ac:dyDescent="0.35">
      <c r="D63" s="62"/>
      <c r="E63" s="62"/>
    </row>
    <row r="64" spans="1:10" s="131" customFormat="1" ht="27" x14ac:dyDescent="0.35">
      <c r="D64" s="62"/>
      <c r="E64" s="62"/>
    </row>
    <row r="65" spans="4:5" s="131" customFormat="1" ht="27" x14ac:dyDescent="0.35">
      <c r="D65" s="62"/>
      <c r="E65" s="62"/>
    </row>
    <row r="66" spans="4:5" s="131" customFormat="1" ht="27" x14ac:dyDescent="0.35">
      <c r="D66" s="62"/>
      <c r="E66" s="62"/>
    </row>
    <row r="67" spans="4:5" s="131" customFormat="1" ht="27" x14ac:dyDescent="0.35">
      <c r="D67" s="62"/>
      <c r="E67" s="62"/>
    </row>
    <row r="68" spans="4:5" s="131" customFormat="1" ht="27" x14ac:dyDescent="0.35">
      <c r="D68" s="62"/>
      <c r="E68" s="62"/>
    </row>
    <row r="69" spans="4:5" s="131" customFormat="1" ht="27" x14ac:dyDescent="0.35">
      <c r="D69" s="62"/>
      <c r="E69" s="62"/>
    </row>
    <row r="70" spans="4:5" s="131" customFormat="1" ht="27" x14ac:dyDescent="0.35">
      <c r="D70" s="62"/>
      <c r="E70" s="62"/>
    </row>
    <row r="71" spans="4:5" s="131" customFormat="1" ht="27" x14ac:dyDescent="0.35">
      <c r="D71" s="62"/>
      <c r="E71" s="62"/>
    </row>
    <row r="72" spans="4:5" s="131" customFormat="1" ht="27" x14ac:dyDescent="0.35">
      <c r="D72" s="62"/>
      <c r="E72" s="62"/>
    </row>
    <row r="73" spans="4:5" s="131" customFormat="1" ht="27" x14ac:dyDescent="0.35">
      <c r="D73" s="62"/>
      <c r="E73" s="62"/>
    </row>
    <row r="74" spans="4:5" s="131" customFormat="1" ht="27" x14ac:dyDescent="0.35">
      <c r="D74" s="62"/>
      <c r="E74" s="62"/>
    </row>
    <row r="75" spans="4:5" s="131" customFormat="1" ht="27" x14ac:dyDescent="0.35">
      <c r="D75" s="62"/>
      <c r="E75" s="62"/>
    </row>
    <row r="76" spans="4:5" s="131" customFormat="1" ht="27" x14ac:dyDescent="0.35">
      <c r="D76" s="62"/>
      <c r="E76" s="62"/>
    </row>
    <row r="77" spans="4:5" s="131" customFormat="1" ht="27" x14ac:dyDescent="0.35">
      <c r="D77" s="62"/>
      <c r="E77" s="62"/>
    </row>
    <row r="78" spans="4:5" s="131" customFormat="1" ht="27" x14ac:dyDescent="0.35">
      <c r="D78" s="62"/>
      <c r="E78" s="62"/>
    </row>
    <row r="79" spans="4:5" s="131" customFormat="1" ht="27" x14ac:dyDescent="0.35">
      <c r="D79" s="62"/>
      <c r="E79" s="62"/>
    </row>
    <row r="80" spans="4:5" s="131" customFormat="1" ht="27" x14ac:dyDescent="0.35">
      <c r="D80" s="62"/>
      <c r="E80" s="62"/>
    </row>
    <row r="81" spans="4:5" s="131" customFormat="1" ht="27" x14ac:dyDescent="0.35">
      <c r="D81" s="62"/>
      <c r="E81" s="62"/>
    </row>
    <row r="82" spans="4:5" s="131" customFormat="1" ht="27" x14ac:dyDescent="0.35">
      <c r="D82" s="62"/>
      <c r="E82" s="62"/>
    </row>
    <row r="83" spans="4:5" s="131" customFormat="1" ht="27" x14ac:dyDescent="0.35">
      <c r="D83" s="62"/>
      <c r="E83" s="62"/>
    </row>
    <row r="84" spans="4:5" s="131" customFormat="1" ht="27" x14ac:dyDescent="0.35">
      <c r="D84" s="62"/>
      <c r="E84" s="62"/>
    </row>
    <row r="85" spans="4:5" s="131" customFormat="1" ht="27" x14ac:dyDescent="0.35">
      <c r="D85" s="62"/>
      <c r="E85" s="62"/>
    </row>
    <row r="86" spans="4:5" s="131" customFormat="1" ht="27" x14ac:dyDescent="0.35">
      <c r="D86" s="62"/>
      <c r="E86" s="62"/>
    </row>
    <row r="87" spans="4:5" s="131" customFormat="1" ht="27" x14ac:dyDescent="0.35">
      <c r="D87" s="62"/>
      <c r="E87" s="62"/>
    </row>
    <row r="88" spans="4:5" s="131" customFormat="1" ht="27" x14ac:dyDescent="0.35">
      <c r="D88" s="62"/>
      <c r="E88" s="62"/>
    </row>
    <row r="89" spans="4:5" s="131" customFormat="1" ht="27" x14ac:dyDescent="0.35">
      <c r="D89" s="62"/>
      <c r="E89" s="62"/>
    </row>
    <row r="90" spans="4:5" s="131" customFormat="1" ht="27" x14ac:dyDescent="0.35">
      <c r="D90" s="62"/>
      <c r="E90" s="62"/>
    </row>
    <row r="91" spans="4:5" s="131" customFormat="1" ht="27" x14ac:dyDescent="0.35">
      <c r="D91" s="62"/>
      <c r="E91" s="62"/>
    </row>
    <row r="92" spans="4:5" s="131" customFormat="1" ht="27" x14ac:dyDescent="0.35">
      <c r="D92" s="62"/>
      <c r="E92" s="62"/>
    </row>
    <row r="93" spans="4:5" s="131" customFormat="1" ht="27" x14ac:dyDescent="0.35">
      <c r="D93" s="62"/>
      <c r="E93" s="62"/>
    </row>
    <row r="94" spans="4:5" s="131" customFormat="1" ht="27" x14ac:dyDescent="0.35">
      <c r="D94" s="62"/>
      <c r="E94" s="62"/>
    </row>
    <row r="95" spans="4:5" ht="27" x14ac:dyDescent="0.35">
      <c r="D95" s="62"/>
      <c r="E95" s="62"/>
    </row>
    <row r="96" spans="4:5" ht="27" x14ac:dyDescent="0.35">
      <c r="D96" s="62"/>
      <c r="E96" s="62"/>
    </row>
    <row r="97" spans="4:5" ht="27" x14ac:dyDescent="0.35">
      <c r="D97" s="62"/>
      <c r="E97" s="62"/>
    </row>
    <row r="98" spans="4:5" ht="27" x14ac:dyDescent="0.35">
      <c r="D98" s="62"/>
      <c r="E98" s="62"/>
    </row>
    <row r="99" spans="4:5" ht="27" x14ac:dyDescent="0.35">
      <c r="D99" s="62"/>
      <c r="E99" s="62"/>
    </row>
    <row r="100" spans="4:5" ht="27" x14ac:dyDescent="0.35">
      <c r="D100" s="62"/>
      <c r="E100" s="62"/>
    </row>
    <row r="101" spans="4:5" ht="27" x14ac:dyDescent="0.35">
      <c r="D101" s="62"/>
      <c r="E101" s="62"/>
    </row>
    <row r="102" spans="4:5" ht="27" x14ac:dyDescent="0.35">
      <c r="D102" s="62"/>
      <c r="E102" s="62"/>
    </row>
    <row r="103" spans="4:5" ht="27" x14ac:dyDescent="0.35">
      <c r="D103" s="62"/>
      <c r="E103" s="62"/>
    </row>
    <row r="104" spans="4:5" ht="27" x14ac:dyDescent="0.35">
      <c r="D104" s="62"/>
      <c r="E104" s="62"/>
    </row>
    <row r="105" spans="4:5" ht="27" x14ac:dyDescent="0.35">
      <c r="D105" s="62"/>
      <c r="E105" s="62"/>
    </row>
    <row r="106" spans="4:5" ht="27" x14ac:dyDescent="0.35">
      <c r="D106" s="62"/>
      <c r="E106" s="62"/>
    </row>
    <row r="107" spans="4:5" ht="27" x14ac:dyDescent="0.35">
      <c r="D107" s="62"/>
      <c r="E107" s="62"/>
    </row>
    <row r="108" spans="4:5" ht="27" x14ac:dyDescent="0.35">
      <c r="D108" s="62"/>
      <c r="E108" s="62"/>
    </row>
    <row r="109" spans="4:5" ht="27" x14ac:dyDescent="0.35">
      <c r="D109" s="62"/>
      <c r="E109" s="62"/>
    </row>
    <row r="110" spans="4:5" ht="27" x14ac:dyDescent="0.35">
      <c r="D110" s="62"/>
      <c r="E110" s="62"/>
    </row>
    <row r="111" spans="4:5" ht="27" x14ac:dyDescent="0.35">
      <c r="D111" s="62"/>
      <c r="E111" s="62"/>
    </row>
    <row r="112" spans="4:5" ht="27" x14ac:dyDescent="0.35">
      <c r="D112" s="62"/>
      <c r="E112" s="62"/>
    </row>
    <row r="113" spans="4:5" ht="27" x14ac:dyDescent="0.35">
      <c r="D113" s="62"/>
      <c r="E113" s="62"/>
    </row>
    <row r="114" spans="4:5" ht="27" x14ac:dyDescent="0.35">
      <c r="D114" s="62"/>
      <c r="E114" s="62"/>
    </row>
    <row r="115" spans="4:5" ht="27" x14ac:dyDescent="0.35">
      <c r="D115" s="62"/>
      <c r="E115" s="62"/>
    </row>
    <row r="116" spans="4:5" ht="27" x14ac:dyDescent="0.35">
      <c r="D116" s="62"/>
      <c r="E116" s="62"/>
    </row>
    <row r="117" spans="4:5" ht="27" x14ac:dyDescent="0.35">
      <c r="D117" s="62"/>
      <c r="E117" s="62"/>
    </row>
    <row r="118" spans="4:5" ht="27" x14ac:dyDescent="0.35">
      <c r="D118" s="62"/>
      <c r="E118" s="62"/>
    </row>
    <row r="119" spans="4:5" ht="27" x14ac:dyDescent="0.35">
      <c r="D119" s="62"/>
      <c r="E119" s="62"/>
    </row>
  </sheetData>
  <mergeCells count="14">
    <mergeCell ref="A59:B59"/>
    <mergeCell ref="A60:B60"/>
    <mergeCell ref="A51:B51"/>
    <mergeCell ref="C51:F51"/>
    <mergeCell ref="A55:F55"/>
    <mergeCell ref="A56:F56"/>
    <mergeCell ref="A57:F57"/>
    <mergeCell ref="A58:F58"/>
    <mergeCell ref="A48:B48"/>
    <mergeCell ref="C48:F48"/>
    <mergeCell ref="A49:B49"/>
    <mergeCell ref="C49:F49"/>
    <mergeCell ref="A50:B50"/>
    <mergeCell ref="C50:F50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64"/>
  <sheetViews>
    <sheetView view="pageBreakPreview" topLeftCell="A22" zoomScale="60" zoomScaleNormal="100" workbookViewId="0">
      <selection activeCell="D70" sqref="D70"/>
    </sheetView>
  </sheetViews>
  <sheetFormatPr baseColWidth="10" defaultRowHeight="15" x14ac:dyDescent="0.25"/>
  <cols>
    <col min="1" max="1" width="7" customWidth="1"/>
    <col min="2" max="2" width="57.5703125" customWidth="1"/>
    <col min="3" max="3" width="3.140625" customWidth="1"/>
    <col min="4" max="4" width="14.85546875" customWidth="1"/>
    <col min="5" max="5" width="8.85546875" customWidth="1"/>
    <col min="6" max="6" width="14.85546875" customWidth="1"/>
    <col min="7" max="7" width="2" customWidth="1"/>
    <col min="8" max="8" width="19.140625" customWidth="1"/>
    <col min="10" max="10" width="15.85546875" customWidth="1"/>
    <col min="11" max="11" width="13.7109375" bestFit="1" customWidth="1"/>
  </cols>
  <sheetData>
    <row r="1" spans="1:11" ht="20.25" x14ac:dyDescent="0.3">
      <c r="A1" s="63"/>
      <c r="B1" s="64"/>
      <c r="C1" s="64"/>
      <c r="D1" s="64"/>
      <c r="E1" s="64"/>
      <c r="F1" s="64"/>
      <c r="G1" s="64"/>
      <c r="H1" s="65"/>
    </row>
    <row r="2" spans="1:11" ht="20.25" x14ac:dyDescent="0.3">
      <c r="A2" s="209" t="str">
        <f>+'[1]CGN-2005-001'!B3</f>
        <v>SECRETARIA DISTRITAL DE INTEGRACION SOCIAL</v>
      </c>
      <c r="B2" s="210"/>
      <c r="C2" s="210"/>
      <c r="D2" s="210"/>
      <c r="E2" s="210"/>
      <c r="F2" s="210"/>
      <c r="G2" s="210"/>
      <c r="H2" s="211"/>
    </row>
    <row r="3" spans="1:11" ht="20.25" x14ac:dyDescent="0.3">
      <c r="A3" s="209" t="s">
        <v>126</v>
      </c>
      <c r="B3" s="210"/>
      <c r="C3" s="210"/>
      <c r="D3" s="210"/>
      <c r="E3" s="210"/>
      <c r="F3" s="210"/>
      <c r="G3" s="210"/>
      <c r="H3" s="211"/>
    </row>
    <row r="4" spans="1:11" ht="20.25" x14ac:dyDescent="0.3">
      <c r="A4" s="209" t="s">
        <v>127</v>
      </c>
      <c r="B4" s="210"/>
      <c r="C4" s="210"/>
      <c r="D4" s="210"/>
      <c r="E4" s="210"/>
      <c r="F4" s="210"/>
      <c r="G4" s="210"/>
      <c r="H4" s="211"/>
    </row>
    <row r="5" spans="1:11" ht="20.25" x14ac:dyDescent="0.3">
      <c r="A5" s="209" t="s">
        <v>3</v>
      </c>
      <c r="B5" s="210"/>
      <c r="C5" s="210"/>
      <c r="D5" s="210"/>
      <c r="E5" s="210"/>
      <c r="F5" s="210"/>
      <c r="G5" s="210"/>
      <c r="H5" s="211"/>
    </row>
    <row r="6" spans="1:11" ht="20.25" x14ac:dyDescent="0.3">
      <c r="A6" s="66"/>
      <c r="B6" s="67"/>
      <c r="C6" s="67"/>
      <c r="D6" s="68"/>
      <c r="E6" s="67"/>
      <c r="F6" s="67"/>
      <c r="G6" s="67"/>
      <c r="H6" s="69"/>
    </row>
    <row r="7" spans="1:11" x14ac:dyDescent="0.25">
      <c r="A7" s="70"/>
      <c r="B7" s="71"/>
      <c r="C7" s="72"/>
      <c r="D7" s="73"/>
      <c r="E7" s="73"/>
      <c r="F7" s="74"/>
      <c r="G7" s="70"/>
      <c r="H7" s="70"/>
    </row>
    <row r="8" spans="1:11" s="160" customFormat="1" ht="15.75" thickBot="1" x14ac:dyDescent="0.3">
      <c r="A8" s="154"/>
      <c r="B8" s="155" t="s">
        <v>128</v>
      </c>
      <c r="C8" s="156"/>
      <c r="D8" s="157"/>
      <c r="E8" s="157"/>
      <c r="F8" s="157"/>
      <c r="G8" s="158"/>
      <c r="H8" s="159">
        <f>+[2]BALANOVI21!N84</f>
        <v>160260271691</v>
      </c>
      <c r="J8" s="161"/>
    </row>
    <row r="9" spans="1:11" s="160" customFormat="1" ht="15.75" thickTop="1" x14ac:dyDescent="0.25">
      <c r="A9" s="154"/>
      <c r="B9" s="154"/>
      <c r="C9" s="154"/>
      <c r="D9" s="162"/>
      <c r="E9" s="162"/>
      <c r="F9" s="162"/>
      <c r="G9" s="154"/>
      <c r="H9" s="154"/>
    </row>
    <row r="10" spans="1:11" s="160" customFormat="1" ht="16.5" x14ac:dyDescent="0.3">
      <c r="A10" s="154"/>
      <c r="B10" s="163" t="s">
        <v>129</v>
      </c>
      <c r="C10" s="164"/>
      <c r="D10" s="165"/>
      <c r="E10" s="165"/>
      <c r="F10" s="165"/>
      <c r="G10" s="163"/>
      <c r="H10" s="166">
        <f>+H25+H36+H47</f>
        <v>13349040025</v>
      </c>
    </row>
    <row r="11" spans="1:11" s="160" customFormat="1" ht="16.5" x14ac:dyDescent="0.3">
      <c r="A11" s="154"/>
      <c r="B11" s="154"/>
      <c r="C11" s="154"/>
      <c r="D11" s="162"/>
      <c r="E11" s="162"/>
      <c r="F11" s="162"/>
      <c r="G11" s="154"/>
      <c r="H11" s="166"/>
    </row>
    <row r="12" spans="1:11" s="160" customFormat="1" ht="17.25" thickBot="1" x14ac:dyDescent="0.35">
      <c r="A12" s="158"/>
      <c r="B12" s="155" t="s">
        <v>130</v>
      </c>
      <c r="C12" s="156"/>
      <c r="D12" s="157"/>
      <c r="E12" s="157"/>
      <c r="F12" s="157"/>
      <c r="G12" s="155"/>
      <c r="H12" s="167">
        <f>+H8+H10</f>
        <v>173609311716</v>
      </c>
      <c r="K12" s="168"/>
    </row>
    <row r="13" spans="1:11" s="160" customFormat="1" ht="17.25" thickTop="1" x14ac:dyDescent="0.3">
      <c r="A13" s="158"/>
      <c r="B13" s="158"/>
      <c r="C13" s="154"/>
      <c r="D13" s="162"/>
      <c r="E13" s="162"/>
      <c r="F13" s="162"/>
      <c r="G13" s="158"/>
      <c r="H13" s="166"/>
    </row>
    <row r="14" spans="1:11" s="160" customFormat="1" ht="30" x14ac:dyDescent="0.25">
      <c r="A14" s="158"/>
      <c r="B14" s="169" t="s">
        <v>131</v>
      </c>
      <c r="C14" s="164"/>
      <c r="D14" s="170" t="s">
        <v>132</v>
      </c>
      <c r="E14" s="171"/>
      <c r="F14" s="170" t="s">
        <v>133</v>
      </c>
      <c r="G14" s="169"/>
      <c r="H14" s="164" t="s">
        <v>134</v>
      </c>
    </row>
    <row r="15" spans="1:11" s="160" customFormat="1" x14ac:dyDescent="0.25">
      <c r="A15" s="158"/>
      <c r="B15" s="158"/>
      <c r="C15" s="154"/>
      <c r="D15" s="162"/>
      <c r="E15" s="162"/>
      <c r="F15" s="162"/>
      <c r="G15" s="158"/>
      <c r="H15" s="158"/>
    </row>
    <row r="16" spans="1:11" s="160" customFormat="1" x14ac:dyDescent="0.25">
      <c r="A16" s="169"/>
      <c r="B16" s="169" t="s">
        <v>135</v>
      </c>
      <c r="C16" s="172"/>
      <c r="D16" s="165"/>
      <c r="E16" s="165"/>
      <c r="F16" s="165"/>
      <c r="G16" s="169"/>
      <c r="H16" s="158"/>
    </row>
    <row r="17" spans="1:10" s="160" customFormat="1" ht="16.5" x14ac:dyDescent="0.3">
      <c r="A17" s="158"/>
      <c r="B17" s="158"/>
      <c r="C17" s="154"/>
      <c r="D17" s="162"/>
      <c r="E17" s="162"/>
      <c r="F17" s="162"/>
      <c r="G17" s="158"/>
      <c r="H17" s="173"/>
    </row>
    <row r="18" spans="1:10" s="160" customFormat="1" ht="16.5" x14ac:dyDescent="0.3">
      <c r="A18" s="174" t="s">
        <v>55</v>
      </c>
      <c r="B18" s="174" t="s">
        <v>56</v>
      </c>
      <c r="C18" s="175"/>
      <c r="D18" s="178">
        <v>0</v>
      </c>
      <c r="E18" s="178"/>
      <c r="F18" s="178">
        <v>0</v>
      </c>
      <c r="G18" s="178"/>
      <c r="H18" s="179">
        <f>IF(D18&lt;F18,D18-F18,0)</f>
        <v>0</v>
      </c>
      <c r="J18" s="161"/>
    </row>
    <row r="19" spans="1:10" s="160" customFormat="1" ht="16.5" x14ac:dyDescent="0.3">
      <c r="A19" s="174" t="s">
        <v>57</v>
      </c>
      <c r="B19" s="174" t="s">
        <v>58</v>
      </c>
      <c r="C19" s="175"/>
      <c r="D19" s="178">
        <v>0</v>
      </c>
      <c r="E19" s="178"/>
      <c r="F19" s="178">
        <v>0</v>
      </c>
      <c r="G19" s="180"/>
      <c r="H19" s="179">
        <f>IF(D19&lt;F19,D19-F19,0)</f>
        <v>0</v>
      </c>
    </row>
    <row r="20" spans="1:10" s="160" customFormat="1" ht="16.5" x14ac:dyDescent="0.3">
      <c r="A20" s="174">
        <v>310900</v>
      </c>
      <c r="B20" s="174" t="s">
        <v>59</v>
      </c>
      <c r="C20" s="154"/>
      <c r="D20" s="178">
        <f>+[2]BALANOVI21!L87</f>
        <v>3494954808</v>
      </c>
      <c r="E20" s="178"/>
      <c r="F20" s="178">
        <f>+[2]BALANOVI21!N87</f>
        <v>-45113955823</v>
      </c>
      <c r="G20" s="180"/>
      <c r="H20" s="179">
        <f>IF(D20&gt;F20,D20-F20,0)</f>
        <v>48608910631</v>
      </c>
      <c r="J20" s="161"/>
    </row>
    <row r="21" spans="1:10" s="160" customFormat="1" ht="16.5" x14ac:dyDescent="0.3">
      <c r="A21" s="174" t="s">
        <v>60</v>
      </c>
      <c r="B21" s="174" t="s">
        <v>61</v>
      </c>
      <c r="C21" s="154"/>
      <c r="D21" s="178">
        <v>0</v>
      </c>
      <c r="E21" s="181"/>
      <c r="F21" s="178">
        <v>0</v>
      </c>
      <c r="G21" s="182"/>
      <c r="H21" s="179">
        <f>IF(D21=F21,D21-F21,0)</f>
        <v>0</v>
      </c>
    </row>
    <row r="22" spans="1:10" s="160" customFormat="1" ht="16.5" x14ac:dyDescent="0.3">
      <c r="A22" s="174" t="s">
        <v>62</v>
      </c>
      <c r="B22" s="174" t="s">
        <v>63</v>
      </c>
      <c r="C22" s="154"/>
      <c r="D22" s="178"/>
      <c r="E22" s="181"/>
      <c r="F22" s="178"/>
      <c r="G22" s="182"/>
      <c r="H22" s="179"/>
    </row>
    <row r="23" spans="1:10" s="160" customFormat="1" ht="16.5" x14ac:dyDescent="0.3">
      <c r="A23" s="174">
        <v>314500</v>
      </c>
      <c r="B23" s="174" t="s">
        <v>68</v>
      </c>
      <c r="C23" s="154"/>
      <c r="D23" s="178"/>
      <c r="E23" s="181"/>
      <c r="F23" s="178"/>
      <c r="G23" s="182"/>
      <c r="H23" s="179"/>
    </row>
    <row r="24" spans="1:10" s="160" customFormat="1" ht="16.5" x14ac:dyDescent="0.3">
      <c r="A24" s="174"/>
      <c r="B24" s="174"/>
      <c r="C24" s="154"/>
      <c r="D24" s="178"/>
      <c r="E24" s="181"/>
      <c r="F24" s="178"/>
      <c r="G24" s="182"/>
      <c r="H24" s="179"/>
    </row>
    <row r="25" spans="1:10" s="160" customFormat="1" x14ac:dyDescent="0.25">
      <c r="A25" s="169"/>
      <c r="B25" s="169" t="s">
        <v>136</v>
      </c>
      <c r="C25" s="172"/>
      <c r="D25" s="183"/>
      <c r="E25" s="183"/>
      <c r="F25" s="183"/>
      <c r="G25" s="184"/>
      <c r="H25" s="185">
        <f>SUM(H18:H21)</f>
        <v>48608910631</v>
      </c>
      <c r="I25" s="161"/>
    </row>
    <row r="26" spans="1:10" s="160" customFormat="1" x14ac:dyDescent="0.25">
      <c r="A26" s="169"/>
      <c r="B26" s="169"/>
      <c r="C26" s="172"/>
      <c r="D26" s="183"/>
      <c r="E26" s="183"/>
      <c r="F26" s="183"/>
      <c r="G26" s="184"/>
      <c r="H26" s="182"/>
    </row>
    <row r="27" spans="1:10" s="160" customFormat="1" x14ac:dyDescent="0.25">
      <c r="A27" s="169"/>
      <c r="B27" s="169" t="s">
        <v>137</v>
      </c>
      <c r="C27" s="172"/>
      <c r="D27" s="183"/>
      <c r="E27" s="183"/>
      <c r="F27" s="183"/>
      <c r="G27" s="184"/>
      <c r="H27" s="182"/>
    </row>
    <row r="28" spans="1:10" s="160" customFormat="1" x14ac:dyDescent="0.25">
      <c r="A28" s="158"/>
      <c r="B28" s="158"/>
      <c r="C28" s="154"/>
      <c r="D28" s="181"/>
      <c r="E28" s="181"/>
      <c r="F28" s="181"/>
      <c r="G28" s="182"/>
      <c r="H28" s="182"/>
    </row>
    <row r="29" spans="1:10" s="160" customFormat="1" ht="16.5" x14ac:dyDescent="0.3">
      <c r="A29" s="174" t="s">
        <v>55</v>
      </c>
      <c r="B29" s="174" t="s">
        <v>56</v>
      </c>
      <c r="C29" s="175"/>
      <c r="D29" s="178">
        <v>0</v>
      </c>
      <c r="E29" s="178"/>
      <c r="F29" s="178">
        <v>0</v>
      </c>
      <c r="G29" s="178"/>
      <c r="H29" s="186">
        <f>IF(D29&lt;F29,D29-F29,0)</f>
        <v>0</v>
      </c>
    </row>
    <row r="30" spans="1:10" s="160" customFormat="1" ht="16.5" x14ac:dyDescent="0.3">
      <c r="A30" s="174" t="s">
        <v>57</v>
      </c>
      <c r="B30" s="174" t="s">
        <v>58</v>
      </c>
      <c r="C30" s="175"/>
      <c r="D30" s="178">
        <f>+[2]BALANOVI21!L88</f>
        <v>147502238193</v>
      </c>
      <c r="E30" s="178"/>
      <c r="F30" s="178">
        <f>+[2]BALANOVI21!N88</f>
        <v>182762108799</v>
      </c>
      <c r="G30" s="178"/>
      <c r="H30" s="179">
        <f>IF(D30&lt;F30,D30-F30,0)</f>
        <v>-35259870606</v>
      </c>
    </row>
    <row r="31" spans="1:10" s="160" customFormat="1" ht="16.5" x14ac:dyDescent="0.3">
      <c r="A31" s="174">
        <v>310900</v>
      </c>
      <c r="B31" s="174" t="s">
        <v>59</v>
      </c>
      <c r="C31" s="175"/>
      <c r="D31" s="178">
        <v>0</v>
      </c>
      <c r="E31" s="178"/>
      <c r="F31" s="178">
        <v>0</v>
      </c>
      <c r="G31" s="178"/>
      <c r="H31" s="179">
        <f>IF(D31&gt;F31,D31-F31,0)</f>
        <v>0</v>
      </c>
    </row>
    <row r="32" spans="1:10" s="160" customFormat="1" ht="16.5" x14ac:dyDescent="0.3">
      <c r="A32" s="174" t="s">
        <v>60</v>
      </c>
      <c r="B32" s="174" t="s">
        <v>61</v>
      </c>
      <c r="C32" s="154"/>
      <c r="D32" s="181">
        <f>+[3]BGENERAL2!L92</f>
        <v>0</v>
      </c>
      <c r="E32" s="181"/>
      <c r="F32" s="178">
        <v>0</v>
      </c>
      <c r="G32" s="182"/>
      <c r="H32" s="186">
        <f>IF(D32&lt;F32,D32-F32,0)</f>
        <v>0</v>
      </c>
    </row>
    <row r="33" spans="1:8" s="160" customFormat="1" ht="16.5" x14ac:dyDescent="0.3">
      <c r="A33" s="174" t="s">
        <v>62</v>
      </c>
      <c r="B33" s="174" t="s">
        <v>63</v>
      </c>
      <c r="C33" s="154"/>
      <c r="D33" s="181"/>
      <c r="E33" s="181"/>
      <c r="F33" s="178"/>
      <c r="G33" s="182"/>
      <c r="H33" s="186"/>
    </row>
    <row r="34" spans="1:8" s="160" customFormat="1" ht="16.5" x14ac:dyDescent="0.3">
      <c r="A34" s="174">
        <v>314500</v>
      </c>
      <c r="B34" s="174" t="s">
        <v>68</v>
      </c>
      <c r="C34" s="154"/>
      <c r="D34" s="181"/>
      <c r="E34" s="181"/>
      <c r="F34" s="178"/>
      <c r="G34" s="182"/>
      <c r="H34" s="186"/>
    </row>
    <row r="35" spans="1:8" s="160" customFormat="1" ht="16.5" x14ac:dyDescent="0.3">
      <c r="A35" s="174"/>
      <c r="B35" s="174"/>
      <c r="C35" s="154"/>
      <c r="D35" s="181"/>
      <c r="E35" s="181"/>
      <c r="F35" s="181"/>
      <c r="G35" s="182"/>
      <c r="H35" s="179"/>
    </row>
    <row r="36" spans="1:8" s="160" customFormat="1" x14ac:dyDescent="0.25">
      <c r="A36" s="169"/>
      <c r="B36" s="169" t="s">
        <v>138</v>
      </c>
      <c r="C36" s="172"/>
      <c r="D36" s="183"/>
      <c r="E36" s="183"/>
      <c r="F36" s="183"/>
      <c r="G36" s="184"/>
      <c r="H36" s="185">
        <f>SUM(H29:H32)</f>
        <v>-35259870606</v>
      </c>
    </row>
    <row r="37" spans="1:8" s="160" customFormat="1" ht="16.5" x14ac:dyDescent="0.3">
      <c r="A37" s="158"/>
      <c r="B37" s="158"/>
      <c r="C37" s="154"/>
      <c r="D37" s="181"/>
      <c r="E37" s="181"/>
      <c r="F37" s="181"/>
      <c r="G37" s="182"/>
      <c r="H37" s="179"/>
    </row>
    <row r="38" spans="1:8" s="160" customFormat="1" ht="16.5" x14ac:dyDescent="0.3">
      <c r="A38" s="158"/>
      <c r="B38" s="169" t="s">
        <v>139</v>
      </c>
      <c r="C38" s="172"/>
      <c r="D38" s="182"/>
      <c r="E38" s="181"/>
      <c r="F38" s="182"/>
      <c r="G38" s="182"/>
      <c r="H38" s="179"/>
    </row>
    <row r="39" spans="1:8" s="160" customFormat="1" ht="12.75" customHeight="1" x14ac:dyDescent="0.25">
      <c r="A39" s="176"/>
      <c r="B39" s="177"/>
      <c r="C39" s="162"/>
      <c r="D39" s="182"/>
      <c r="E39" s="181"/>
      <c r="F39" s="182"/>
      <c r="G39" s="182"/>
      <c r="H39" s="181"/>
    </row>
    <row r="40" spans="1:8" s="160" customFormat="1" ht="16.5" x14ac:dyDescent="0.3">
      <c r="A40" s="174" t="s">
        <v>55</v>
      </c>
      <c r="B40" s="174" t="s">
        <v>56</v>
      </c>
      <c r="C40" s="175"/>
      <c r="D40" s="178">
        <f>+[2]BALANOVI21!L86</f>
        <v>22612118715</v>
      </c>
      <c r="E40" s="178"/>
      <c r="F40" s="178">
        <f>+[2]BALANOVI21!N86</f>
        <v>22612118715</v>
      </c>
      <c r="G40" s="178"/>
      <c r="H40" s="179">
        <f t="shared" ref="H40:H43" si="0">IF(D40=F40,D40-F40,0)</f>
        <v>0</v>
      </c>
    </row>
    <row r="41" spans="1:8" s="160" customFormat="1" ht="16.5" x14ac:dyDescent="0.3">
      <c r="A41" s="174" t="s">
        <v>57</v>
      </c>
      <c r="B41" s="174" t="s">
        <v>58</v>
      </c>
      <c r="C41" s="175"/>
      <c r="D41" s="178">
        <v>0</v>
      </c>
      <c r="E41" s="178"/>
      <c r="F41" s="178">
        <v>0</v>
      </c>
      <c r="G41" s="178"/>
      <c r="H41" s="179">
        <f t="shared" si="0"/>
        <v>0</v>
      </c>
    </row>
    <row r="42" spans="1:8" s="160" customFormat="1" ht="16.5" x14ac:dyDescent="0.3">
      <c r="A42" s="174">
        <v>310900</v>
      </c>
      <c r="B42" s="174" t="s">
        <v>59</v>
      </c>
      <c r="C42" s="175"/>
      <c r="D42" s="178">
        <v>0</v>
      </c>
      <c r="E42" s="178"/>
      <c r="F42" s="178">
        <v>0</v>
      </c>
      <c r="G42" s="178"/>
      <c r="H42" s="179">
        <f t="shared" si="0"/>
        <v>0</v>
      </c>
    </row>
    <row r="43" spans="1:8" s="160" customFormat="1" ht="16.5" x14ac:dyDescent="0.3">
      <c r="A43" s="174" t="s">
        <v>60</v>
      </c>
      <c r="B43" s="174" t="s">
        <v>61</v>
      </c>
      <c r="C43" s="162"/>
      <c r="D43" s="178">
        <v>0</v>
      </c>
      <c r="E43" s="178"/>
      <c r="F43" s="178">
        <v>0</v>
      </c>
      <c r="G43" s="178"/>
      <c r="H43" s="179">
        <f t="shared" si="0"/>
        <v>0</v>
      </c>
    </row>
    <row r="44" spans="1:8" s="160" customFormat="1" ht="16.5" x14ac:dyDescent="0.3">
      <c r="A44" s="174" t="s">
        <v>62</v>
      </c>
      <c r="B44" s="174" t="s">
        <v>63</v>
      </c>
      <c r="C44" s="162"/>
      <c r="D44" s="178"/>
      <c r="E44" s="178"/>
      <c r="F44" s="178"/>
      <c r="G44" s="178"/>
      <c r="H44" s="179"/>
    </row>
    <row r="45" spans="1:8" s="160" customFormat="1" ht="16.5" x14ac:dyDescent="0.3">
      <c r="A45" s="174">
        <v>314500</v>
      </c>
      <c r="B45" s="174" t="s">
        <v>68</v>
      </c>
      <c r="C45" s="162"/>
      <c r="D45" s="178"/>
      <c r="E45" s="178"/>
      <c r="F45" s="178"/>
      <c r="G45" s="178"/>
      <c r="H45" s="179"/>
    </row>
    <row r="46" spans="1:8" s="160" customFormat="1" ht="16.5" x14ac:dyDescent="0.3">
      <c r="A46" s="174"/>
      <c r="B46" s="174"/>
      <c r="C46" s="162"/>
      <c r="D46" s="181"/>
      <c r="E46" s="181"/>
      <c r="F46" s="182"/>
      <c r="G46" s="182"/>
      <c r="H46" s="181"/>
    </row>
    <row r="47" spans="1:8" s="160" customFormat="1" x14ac:dyDescent="0.25">
      <c r="A47" s="169"/>
      <c r="B47" s="169" t="s">
        <v>140</v>
      </c>
      <c r="C47" s="172"/>
      <c r="D47" s="183"/>
      <c r="E47" s="183"/>
      <c r="F47" s="183"/>
      <c r="G47" s="184"/>
      <c r="H47" s="185">
        <f>SUM(H40:H42)</f>
        <v>0</v>
      </c>
    </row>
    <row r="48" spans="1:8" s="160" customFormat="1" ht="11.25" customHeight="1" x14ac:dyDescent="0.25">
      <c r="D48" s="187"/>
      <c r="E48" s="187"/>
      <c r="F48" s="187"/>
      <c r="G48" s="187"/>
      <c r="H48" s="187"/>
    </row>
    <row r="49" spans="1:9" s="160" customFormat="1" ht="11.25" customHeight="1" x14ac:dyDescent="0.25"/>
    <row r="50" spans="1:9" s="160" customFormat="1" ht="11.25" customHeight="1" x14ac:dyDescent="0.25"/>
    <row r="51" spans="1:9" ht="12.75" customHeight="1" x14ac:dyDescent="0.25">
      <c r="A51" s="75"/>
      <c r="B51" s="75"/>
      <c r="C51" s="75"/>
      <c r="D51" s="75"/>
      <c r="E51" s="75"/>
      <c r="F51" s="75"/>
      <c r="G51" s="75"/>
      <c r="H51" s="75"/>
      <c r="I51" s="76"/>
    </row>
    <row r="52" spans="1:9" ht="25.5" customHeight="1" x14ac:dyDescent="0.25">
      <c r="A52" s="77"/>
      <c r="B52" s="84" t="s">
        <v>80</v>
      </c>
      <c r="C52" s="85"/>
      <c r="D52" s="212" t="s">
        <v>80</v>
      </c>
      <c r="E52" s="212"/>
      <c r="F52" s="212"/>
      <c r="G52" s="212"/>
      <c r="H52" s="212"/>
      <c r="I52" s="76"/>
    </row>
    <row r="53" spans="1:9" ht="15.75" x14ac:dyDescent="0.25">
      <c r="A53" s="208" t="s">
        <v>81</v>
      </c>
      <c r="B53" s="208"/>
      <c r="C53" s="77"/>
      <c r="D53" s="208" t="s">
        <v>82</v>
      </c>
      <c r="E53" s="208"/>
      <c r="F53" s="208"/>
      <c r="G53" s="208"/>
      <c r="H53" s="208"/>
      <c r="I53" s="78"/>
    </row>
    <row r="54" spans="1:9" ht="15.75" x14ac:dyDescent="0.25">
      <c r="A54" s="215" t="s">
        <v>83</v>
      </c>
      <c r="B54" s="215"/>
      <c r="C54" s="77"/>
      <c r="D54" s="215" t="s">
        <v>84</v>
      </c>
      <c r="E54" s="215"/>
      <c r="F54" s="215"/>
      <c r="G54" s="215"/>
      <c r="H54" s="215"/>
      <c r="I54" s="79"/>
    </row>
    <row r="55" spans="1:9" ht="15.75" x14ac:dyDescent="0.25">
      <c r="A55" s="216" t="s">
        <v>147</v>
      </c>
      <c r="B55" s="216"/>
      <c r="C55" s="77"/>
      <c r="D55" s="218" t="s">
        <v>85</v>
      </c>
      <c r="E55" s="218"/>
      <c r="F55" s="218"/>
      <c r="G55" s="218"/>
      <c r="H55" s="218"/>
      <c r="I55" s="76"/>
    </row>
    <row r="56" spans="1:9" ht="15.75" x14ac:dyDescent="0.25">
      <c r="A56" s="80"/>
      <c r="B56" s="80"/>
      <c r="C56" s="77"/>
      <c r="D56" s="77"/>
      <c r="E56" s="77"/>
      <c r="F56" s="81"/>
      <c r="G56" s="81"/>
      <c r="H56" s="81"/>
    </row>
    <row r="57" spans="1:9" ht="15.75" x14ac:dyDescent="0.25">
      <c r="A57" s="80"/>
      <c r="B57" s="80"/>
      <c r="C57" s="82"/>
      <c r="D57" s="82"/>
      <c r="E57" s="81"/>
      <c r="F57" s="81"/>
      <c r="G57" s="81"/>
      <c r="H57" s="81"/>
    </row>
    <row r="58" spans="1:9" x14ac:dyDescent="0.25">
      <c r="A58" s="212" t="s">
        <v>80</v>
      </c>
      <c r="B58" s="212"/>
      <c r="C58" s="212"/>
      <c r="D58" s="212"/>
      <c r="E58" s="212"/>
      <c r="F58" s="212"/>
      <c r="G58" s="212"/>
      <c r="H58" s="212"/>
    </row>
    <row r="59" spans="1:9" ht="15.75" x14ac:dyDescent="0.25">
      <c r="A59" s="217" t="s">
        <v>86</v>
      </c>
      <c r="B59" s="217"/>
      <c r="C59" s="217"/>
      <c r="D59" s="217"/>
      <c r="E59" s="217"/>
      <c r="F59" s="217"/>
      <c r="G59" s="217"/>
      <c r="H59" s="217"/>
    </row>
    <row r="60" spans="1:9" x14ac:dyDescent="0.25">
      <c r="A60" s="213" t="s">
        <v>87</v>
      </c>
      <c r="B60" s="213"/>
      <c r="C60" s="213"/>
      <c r="D60" s="213"/>
      <c r="E60" s="213"/>
      <c r="F60" s="213"/>
      <c r="G60" s="213"/>
      <c r="H60" s="213"/>
    </row>
    <row r="61" spans="1:9" ht="15.75" x14ac:dyDescent="0.25">
      <c r="A61" s="214" t="s">
        <v>141</v>
      </c>
      <c r="B61" s="214"/>
      <c r="C61" s="214"/>
      <c r="D61" s="214"/>
      <c r="E61" s="214"/>
      <c r="F61" s="214"/>
      <c r="G61" s="214"/>
      <c r="H61" s="214"/>
    </row>
    <row r="62" spans="1:9" ht="15.75" x14ac:dyDescent="0.25">
      <c r="A62" s="214" t="s">
        <v>142</v>
      </c>
      <c r="B62" s="214"/>
      <c r="C62" s="214"/>
      <c r="D62" s="214"/>
      <c r="E62" s="214"/>
      <c r="F62" s="214"/>
      <c r="G62" s="214"/>
      <c r="H62" s="214"/>
    </row>
    <row r="63" spans="1:9" x14ac:dyDescent="0.25">
      <c r="A63" s="83"/>
      <c r="B63" s="83"/>
      <c r="C63" s="83"/>
      <c r="D63" s="83"/>
      <c r="E63" s="83"/>
      <c r="F63" s="83"/>
      <c r="G63" s="83"/>
      <c r="H63" s="83"/>
    </row>
    <row r="64" spans="1:9" x14ac:dyDescent="0.25">
      <c r="A64" s="83"/>
      <c r="B64" s="83"/>
      <c r="C64" s="83"/>
      <c r="D64" s="83"/>
      <c r="E64" s="83"/>
      <c r="F64" s="83"/>
      <c r="G64" s="83"/>
      <c r="H64" s="83"/>
    </row>
  </sheetData>
  <mergeCells count="16">
    <mergeCell ref="A60:H60"/>
    <mergeCell ref="A61:H61"/>
    <mergeCell ref="A62:H62"/>
    <mergeCell ref="A54:B54"/>
    <mergeCell ref="A55:B55"/>
    <mergeCell ref="A58:H58"/>
    <mergeCell ref="A59:H59"/>
    <mergeCell ref="D54:H54"/>
    <mergeCell ref="D55:H55"/>
    <mergeCell ref="A53:B53"/>
    <mergeCell ref="A2:H2"/>
    <mergeCell ref="A3:H3"/>
    <mergeCell ref="A4:H4"/>
    <mergeCell ref="A5:H5"/>
    <mergeCell ref="D52:H52"/>
    <mergeCell ref="D53:H53"/>
  </mergeCells>
  <pageMargins left="0.7" right="0.7" top="0.75" bottom="0.75" header="0.3" footer="0.3"/>
  <pageSetup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EST, SITUACION FINANC</vt:lpstr>
      <vt:lpstr>EST. RESULTADO</vt:lpstr>
      <vt:lpstr>EST. CAMBIO PATRIM</vt:lpstr>
      <vt:lpstr>'EST, SITUACION FINANC'!Área_de_impresión</vt:lpstr>
      <vt:lpstr>'EST. CAMBIO PATRIM'!Área_de_impresión</vt:lpstr>
      <vt:lpstr>'EST. RESULTADO'!Área_de_impresión</vt:lpstr>
      <vt:lpstr>'EST, SITUACION FINANC'!Títulos_a_imprimir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2021-12-17T15:24:26Z</cp:lastPrinted>
  <dcterms:created xsi:type="dcterms:W3CDTF">2021-12-15T12:48:53Z</dcterms:created>
  <dcterms:modified xsi:type="dcterms:W3CDTF">2021-12-18T00:36:41Z</dcterms:modified>
</cp:coreProperties>
</file>