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isgovco-my.sharepoint.com/personal/npisciotti_sdis_gov_co/Documents/Documents/NASLY 2016/2021/Presupuesto/Informes mensuales/mayo/"/>
    </mc:Choice>
  </mc:AlternateContent>
  <xr:revisionPtr revIDLastSave="129" documentId="8_{468DB6C8-FB68-4F80-AE2C-E38808041EC6}" xr6:coauthVersionLast="47" xr6:coauthVersionMax="47" xr10:uidLastSave="{424FABF9-DEC6-4B1C-B90E-5795AFEE5E68}"/>
  <bookViews>
    <workbookView xWindow="-120" yWindow="-120" windowWidth="24240" windowHeight="13140" xr2:uid="{00000000-000D-0000-FFFF-FFFF00000000}"/>
  </bookViews>
  <sheets>
    <sheet name="OneDrive - sd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1" l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6" i="1"/>
  <c r="R5" i="1"/>
  <c r="R7" i="1"/>
  <c r="R4" i="1"/>
  <c r="R3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T5" i="1"/>
  <c r="U6" i="1"/>
  <c r="T6" i="1"/>
  <c r="S6" i="1"/>
  <c r="S5" i="1" s="1"/>
  <c r="Q6" i="1"/>
  <c r="P6" i="1"/>
  <c r="O6" i="1"/>
  <c r="O5" i="1" s="1"/>
  <c r="M6" i="1"/>
  <c r="M5" i="1" s="1"/>
  <c r="L6" i="1"/>
  <c r="K6" i="1"/>
  <c r="J6" i="1"/>
  <c r="J5" i="1" s="1"/>
  <c r="I6" i="1"/>
  <c r="I5" i="1" s="1"/>
  <c r="H6" i="1"/>
  <c r="G6" i="1"/>
  <c r="F6" i="1"/>
  <c r="F5" i="1" s="1"/>
  <c r="E6" i="1"/>
  <c r="E5" i="1" s="1"/>
  <c r="D6" i="1"/>
  <c r="C6" i="1"/>
  <c r="B6" i="1"/>
  <c r="B5" i="1" s="1"/>
  <c r="U34" i="1"/>
  <c r="U5" i="1" s="1"/>
  <c r="T34" i="1"/>
  <c r="S34" i="1"/>
  <c r="Q34" i="1"/>
  <c r="P34" i="1"/>
  <c r="P5" i="1" s="1"/>
  <c r="O34" i="1"/>
  <c r="M34" i="1"/>
  <c r="L34" i="1"/>
  <c r="L5" i="1" s="1"/>
  <c r="K34" i="1"/>
  <c r="K5" i="1" s="1"/>
  <c r="J34" i="1"/>
  <c r="I34" i="1"/>
  <c r="H34" i="1"/>
  <c r="H5" i="1" s="1"/>
  <c r="G34" i="1"/>
  <c r="G5" i="1" s="1"/>
  <c r="F34" i="1"/>
  <c r="E34" i="1"/>
  <c r="D34" i="1"/>
  <c r="D5" i="1" s="1"/>
  <c r="C34" i="1"/>
  <c r="C5" i="1" s="1"/>
  <c r="B34" i="1"/>
  <c r="N6" i="1" l="1"/>
  <c r="Q5" i="1"/>
  <c r="N5" i="1"/>
  <c r="N34" i="1"/>
  <c r="U62" i="1" l="1"/>
  <c r="U4" i="1" s="1"/>
  <c r="U3" i="1" s="1"/>
  <c r="T62" i="1"/>
  <c r="T4" i="1" s="1"/>
  <c r="T3" i="1" s="1"/>
  <c r="S62" i="1"/>
  <c r="S4" i="1" s="1"/>
  <c r="S3" i="1" s="1"/>
  <c r="Q62" i="1"/>
  <c r="Q4" i="1" s="1"/>
  <c r="Q3" i="1" s="1"/>
  <c r="P62" i="1"/>
  <c r="P4" i="1" s="1"/>
  <c r="P3" i="1" s="1"/>
  <c r="O62" i="1"/>
  <c r="O4" i="1" s="1"/>
  <c r="O3" i="1" s="1"/>
  <c r="M62" i="1"/>
  <c r="M4" i="1" s="1"/>
  <c r="M3" i="1" s="1"/>
  <c r="L62" i="1"/>
  <c r="L4" i="1" s="1"/>
  <c r="L3" i="1" s="1"/>
  <c r="K62" i="1"/>
  <c r="K4" i="1" s="1"/>
  <c r="K3" i="1" s="1"/>
  <c r="J62" i="1"/>
  <c r="J4" i="1" s="1"/>
  <c r="J3" i="1" s="1"/>
  <c r="I62" i="1"/>
  <c r="I4" i="1" s="1"/>
  <c r="I3" i="1" s="1"/>
  <c r="H62" i="1"/>
  <c r="H4" i="1" s="1"/>
  <c r="H3" i="1" s="1"/>
  <c r="G62" i="1"/>
  <c r="G4" i="1" s="1"/>
  <c r="G3" i="1" s="1"/>
  <c r="F62" i="1"/>
  <c r="F4" i="1" s="1"/>
  <c r="F3" i="1" s="1"/>
  <c r="E62" i="1"/>
  <c r="E4" i="1" s="1"/>
  <c r="E3" i="1" s="1"/>
  <c r="D62" i="1"/>
  <c r="D4" i="1" s="1"/>
  <c r="D3" i="1" s="1"/>
  <c r="C62" i="1"/>
  <c r="C4" i="1" s="1"/>
  <c r="C3" i="1" s="1"/>
  <c r="B62" i="1"/>
  <c r="B4" i="1" s="1"/>
  <c r="B3" i="1" s="1"/>
  <c r="N3" i="1" l="1"/>
  <c r="N4" i="1"/>
  <c r="N62" i="1"/>
</calcChain>
</file>

<file path=xl/sharedStrings.xml><?xml version="1.0" encoding="utf-8"?>
<sst xmlns="http://schemas.openxmlformats.org/spreadsheetml/2006/main" count="103" uniqueCount="103">
  <si>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</si>
  <si>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</si>
  <si>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</si>
  <si>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</si>
  <si>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</si>
  <si>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</si>
  <si>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</si>
  <si>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</si>
  <si>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</si>
  <si>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</si>
  <si>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</si>
  <si>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</si>
  <si>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</si>
  <si>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</si>
  <si>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</si>
  <si>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</si>
  <si>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</si>
  <si>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</si>
  <si>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</si>
  <si>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</si>
  <si>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</si>
  <si>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</si>
  <si>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000000000000000000122  0122 - Programa Funcionamiento - SECRETARÍA DISTRI</t>
  </si>
  <si>
    <t>1310101010101    Sueldo básico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</si>
  <si>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</si>
  <si>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</si>
  <si>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</si>
  <si>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</si>
  <si>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</si>
  <si>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</si>
  <si>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</si>
  <si>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</si>
  <si>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</si>
  <si>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</si>
  <si>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</si>
  <si>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</si>
  <si>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1310101020201    Aportes a la seguridad social en salud pública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</si>
  <si>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</si>
  <si>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</si>
  <si>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</si>
  <si>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</si>
  <si>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1310101020501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</si>
  <si>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</si>
  <si>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</si>
  <si>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</si>
  <si>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</si>
  <si>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</si>
  <si>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</si>
  <si>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</si>
  <si>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</si>
  <si>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1310201010104    Maquinaria para usos especiales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</si>
  <si>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</si>
  <si>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</si>
  <si>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</si>
  <si>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</si>
  <si>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1310202020101    Alojamiento; servicios de suministros de comidas y</t>
  </si>
  <si>
    <t>1310202020103    Servicios de transporte de carga</t>
  </si>
  <si>
    <t>131020202010601  Servicios de mensajería</t>
  </si>
  <si>
    <t>131020202020108  Servicios de seguros contra incendio, terremoto o</t>
  </si>
  <si>
    <t>131020202020109  Servicios de seguros generales de responsabilidad</t>
  </si>
  <si>
    <t>131020202020111  Servicios de administración de fondos de pensiones</t>
  </si>
  <si>
    <t>131020202030301  Servicios de consultoría en administración y servi</t>
  </si>
  <si>
    <t>131020202030303  Servicios de diseño y desarrollo de la tecnología</t>
  </si>
  <si>
    <t>131020202030304  Servicios de suministro de infraestructura de host</t>
  </si>
  <si>
    <t>131020202030310  Servicios de publicidad y el suministro de espacio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</si>
  <si>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</si>
  <si>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</si>
  <si>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</si>
  <si>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131020202030407  Servicios de transmisión de programas de radio y t</t>
  </si>
  <si>
    <t>131020202030605  Servicios de mantenimiento y reparación de otra ma</t>
  </si>
  <si>
    <t>131020202040101  Energía</t>
  </si>
  <si>
    <t>131020202040102  Acueducto y alcantarillado</t>
  </si>
  <si>
    <t>131020202040103  Aseo</t>
  </si>
  <si>
    <t>131020202040104  Gas</t>
  </si>
  <si>
    <t>13102020206      Capacitación</t>
  </si>
  <si>
    <t>13102020207      Bienestar e incentivos</t>
  </si>
  <si>
    <t>13102020208      Salud ocupacional</t>
  </si>
  <si>
    <t>133011601030000007757  Implementación de estrategias y servicios integral</t>
  </si>
  <si>
    <t>133011601030000007768  Implementación de una estrategia de acompañamiento</t>
  </si>
  <si>
    <t>133011601040000007730  Servicio de atención a la población proveniente de</t>
  </si>
  <si>
    <t>133011601040000007756  Compromiso social por la diversidad en Bogotá</t>
  </si>
  <si>
    <t>133011601060000007565  Suministro de espacios adecuados, inclusivos y seg</t>
  </si>
  <si>
    <t>133011601060000007744  Generación de Oportunidades para el Desarrollo Int</t>
  </si>
  <si>
    <t>133011601060000007745  Compromiso por una alimentación integral en Bogotá</t>
  </si>
  <si>
    <t>133011601060000007749  Implementación de la estrategia de territorios cui</t>
  </si>
  <si>
    <t>133011601060000007752  Contribución a la protección de los derechos de la</t>
  </si>
  <si>
    <t>133011601060000007770  Compromiso con el envejecimiento activo y una Bogo</t>
  </si>
  <si>
    <t>133011601060000007771  Fortalecimiento de las oportunidades de inclusión</t>
  </si>
  <si>
    <t>133011601080000007753  Prevención de la maternidad y paternidad temprana</t>
  </si>
  <si>
    <t>133011601170000007740  Generación JÓVENES CON DERECHOS en Bogotá</t>
  </si>
  <si>
    <t>133011603480000007564  Mejoramiento de la capacidad de respuesta instituc</t>
  </si>
  <si>
    <t>133011605510000007741  Fortalecimiento de la gestión de la información y</t>
  </si>
  <si>
    <t>133011605560000007733  Fortalecimiento institucional para una gestión púb</t>
  </si>
  <si>
    <t>133011605560000007748  Fortalecimiento de la gestión institucional y desa</t>
  </si>
  <si>
    <t>133011605570000007735  Fortalecimiento de los procesos territoriales y la</t>
  </si>
  <si>
    <t>Inversion</t>
  </si>
  <si>
    <t>Adquisición de Bienes y Servicios</t>
  </si>
  <si>
    <t>Servicios Personal</t>
  </si>
  <si>
    <t>SECRETARIA DISTRITAL DE INTEGRACION SOCIAL
EJECUCIÓN DE PRESUPUESTO - VIGENCIA
Corte 31 Mayo de 2021
Transacción ZPSM_0081</t>
  </si>
  <si>
    <t>NOTA: Este informe es generado de la transaccion ZPSM_0081 del sistema Bogdata, de acuerdo con las instrucciones de la Secretaria de Hacienda Distrital.</t>
  </si>
  <si>
    <t>RESPONSABLE DEL PRESUPUESTO</t>
  </si>
  <si>
    <t>ORDENADOR DEL GASTO</t>
  </si>
  <si>
    <t>0122-01  SECRETARÍA DISTRITAL DE INTEGRACIÓN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</si>
</sst>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41" fontId="0" fillId="0" borderId="0" xfId="42" applyFont="1"/>
    <xf numFmtId="0" fontId="16" fillId="0" borderId="0" xfId="0" applyFont="1"/>
    <xf numFmtId="0" fontId="16" fillId="0" borderId="10" xfId="0" applyFont="1" applyBorder="1"/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41" fontId="16" fillId="34" borderId="10" xfId="42" applyFont="1" applyFill="1" applyBorder="1" applyAlignment="1">
      <alignment horizontal="center" vertical="center" wrapText="1"/>
    </xf>
    <xf numFmtId="41" fontId="16" fillId="0" borderId="10" xfId="42" applyFont="1" applyBorder="1"/>
    <xf numFmtId="10" fontId="16" fillId="0" borderId="10" xfId="43" applyNumberFormat="1" applyFont="1" applyBorder="1"/>
    <xf numFmtId="0" fontId="0" fillId="0" borderId="10" xfId="0" applyBorder="1"/>
    <xf numFmtId="41" fontId="0" fillId="0" borderId="10" xfId="42" applyFont="1" applyBorder="1"/>
    <xf numFmtId="0" fontId="0" fillId="35" borderId="14" xfId="0" applyFill="1" applyBorder="1" applyAlignment="1">
      <alignment vertical="top"/>
    </xf>
    <xf numFmtId="0" fontId="0" fillId="35" borderId="15" xfId="0" applyFill="1" applyBorder="1" applyAlignment="1">
      <alignment vertical="top"/>
    </xf>
    <xf numFmtId="41" fontId="0" fillId="35" borderId="15" xfId="42" applyFont="1" applyFill="1" applyBorder="1"/>
    <xf numFmtId="0" fontId="0" fillId="35" borderId="15" xfId="0" applyFill="1" applyBorder="1"/>
    <xf numFmtId="41" fontId="0" fillId="35" borderId="16" xfId="42" applyFont="1" applyFill="1" applyBorder="1"/>
    <xf numFmtId="0" fontId="19" fillId="35" borderId="17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41" fontId="0" fillId="35" borderId="0" xfId="42" applyFont="1" applyFill="1" applyBorder="1"/>
    <xf numFmtId="0" fontId="0" fillId="35" borderId="0" xfId="0" applyFill="1"/>
    <xf numFmtId="41" fontId="0" fillId="35" borderId="18" xfId="42" applyFont="1" applyFill="1" applyBorder="1"/>
    <xf numFmtId="0" fontId="0" fillId="35" borderId="17" xfId="0" applyFill="1" applyBorder="1" applyAlignment="1">
      <alignment vertical="top"/>
    </xf>
    <xf numFmtId="0" fontId="16" fillId="35" borderId="0" xfId="0" applyFont="1" applyFill="1" applyAlignment="1">
      <alignment vertical="top"/>
    </xf>
    <xf numFmtId="0" fontId="16" fillId="35" borderId="0" xfId="0" applyFont="1" applyFill="1" applyAlignment="1">
      <alignment horizontal="center" vertical="top"/>
    </xf>
    <xf numFmtId="0" fontId="0" fillId="35" borderId="0" xfId="0" applyFill="1" applyAlignment="1">
      <alignment horizontal="center" vertical="top"/>
    </xf>
    <xf numFmtId="0" fontId="16" fillId="35" borderId="0" xfId="0" applyFont="1" applyFill="1" applyAlignment="1">
      <alignment horizontal="center" vertical="top"/>
    </xf>
    <xf numFmtId="0" fontId="16" fillId="35" borderId="15" xfId="0" applyFont="1" applyFill="1" applyBorder="1" applyAlignment="1">
      <alignment vertical="top"/>
    </xf>
    <xf numFmtId="0" fontId="16" fillId="35" borderId="15" xfId="0" applyFont="1" applyFill="1" applyBorder="1" applyAlignment="1">
      <alignment horizontal="center" vertical="top"/>
    </xf>
    <xf numFmtId="0" fontId="16" fillId="35" borderId="15" xfId="0" applyFont="1" applyFill="1" applyBorder="1" applyAlignment="1">
      <alignment horizontal="center" vertical="top"/>
    </xf>
    <xf numFmtId="0" fontId="16" fillId="35" borderId="16" xfId="0" applyFont="1" applyFill="1" applyBorder="1" applyAlignment="1">
      <alignment horizontal="center" vertical="top"/>
    </xf>
    <xf numFmtId="0" fontId="0" fillId="35" borderId="19" xfId="0" applyFill="1" applyBorder="1" applyAlignment="1">
      <alignment vertical="top"/>
    </xf>
    <xf numFmtId="0" fontId="0" fillId="35" borderId="20" xfId="0" applyFill="1" applyBorder="1" applyAlignment="1">
      <alignment vertical="top"/>
    </xf>
    <xf numFmtId="41" fontId="0" fillId="35" borderId="20" xfId="42" applyFont="1" applyFill="1" applyBorder="1"/>
    <xf numFmtId="0" fontId="0" fillId="35" borderId="20" xfId="0" applyFill="1" applyBorder="1"/>
    <xf numFmtId="41" fontId="0" fillId="35" borderId="21" xfId="42" applyFont="1" applyFill="1" applyBorder="1"/>
    <xf numFmtId="10" fontId="1" fillId="0" borderId="10" xfId="43" applyNumberFormat="1" applyFont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" xfId="42" builtinId="6"/>
    <cellStyle name="Neutral" xfId="8" builtinId="28" customBuiltin="1"/>
    <cellStyle name="Normal" xfId="0" builtinId="0"/>
    <cellStyle name="Notas" xfId="15" builtinId="10" customBuiltin="1"/>
    <cellStyle name="Porcentaje" xfId="4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5"/>
  <sheetViews>
    <sheetView tabSelected="1" workbookViewId="0">
      <pane xSplit="1" ySplit="2" topLeftCell="N3" activePane="bottomRight" state="frozen"/>
      <selection pane="topRight" activeCell="B1" sqref="B1"/>
      <selection pane="bottomLeft" activeCell="A2" sqref="A2"/>
      <selection pane="bottomRight" activeCell="O13" sqref="O13"/>
    </sheetView>
  </sheetViews>
  <sheetFormatPr baseColWidth="10" defaultRowHeight="15" x14ac:dyDescent="0.25"/>
  <cols>
    <col min="1" max="1" width="68.7109375" customWidth="1"/>
    <col min="2" max="2" width="17.85546875" style="1" bestFit="1" customWidth="1"/>
    <col min="3" max="3" width="15.140625" style="1" customWidth="1"/>
    <col min="4" max="4" width="15.140625" style="1" bestFit="1" customWidth="1"/>
    <col min="5" max="5" width="17.85546875" style="1" bestFit="1" customWidth="1"/>
    <col min="6" max="6" width="11.5703125" style="1" bestFit="1" customWidth="1"/>
    <col min="7" max="7" width="17.85546875" style="1" bestFit="1" customWidth="1"/>
    <col min="8" max="8" width="15.140625" style="1" bestFit="1" customWidth="1"/>
    <col min="9" max="13" width="16.28515625" style="1" bestFit="1" customWidth="1"/>
    <col min="15" max="15" width="15.140625" style="1" bestFit="1" customWidth="1"/>
    <col min="16" max="16" width="16.28515625" style="1" bestFit="1" customWidth="1"/>
    <col min="17" max="17" width="16.42578125" style="1" customWidth="1"/>
    <col min="19" max="19" width="15.42578125" style="1" customWidth="1"/>
    <col min="20" max="20" width="16.28515625" style="1" bestFit="1" customWidth="1"/>
    <col min="21" max="21" width="15" style="1" customWidth="1"/>
  </cols>
  <sheetData>
    <row r="1" spans="1:21" ht="55.5" customHeight="1" x14ac:dyDescent="0.25">
      <c r="A1" s="4" t="s">
        <v>98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s="7" customFormat="1" ht="45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8" t="s">
        <v>13</v>
      </c>
      <c r="O2" s="9" t="s">
        <v>14</v>
      </c>
      <c r="P2" s="9" t="s">
        <v>15</v>
      </c>
      <c r="Q2" s="9" t="s">
        <v>16</v>
      </c>
      <c r="R2" s="8" t="s">
        <v>17</v>
      </c>
      <c r="S2" s="9" t="s">
        <v>18</v>
      </c>
      <c r="T2" s="9" t="s">
        <v>19</v>
      </c>
      <c r="U2" s="9" t="s">
        <v>20</v>
      </c>
    </row>
    <row r="3" spans="1:21" s="2" customFormat="1" x14ac:dyDescent="0.25">
      <c r="A3" s="3" t="s">
        <v>21</v>
      </c>
      <c r="B3" s="10">
        <f>+B4</f>
        <v>1126325435000</v>
      </c>
      <c r="C3" s="10">
        <f t="shared" ref="C3:M3" si="0">+C4</f>
        <v>0</v>
      </c>
      <c r="D3" s="10">
        <f t="shared" si="0"/>
        <v>-2175000000</v>
      </c>
      <c r="E3" s="10">
        <f t="shared" si="0"/>
        <v>1124150435000</v>
      </c>
      <c r="F3" s="10">
        <f t="shared" si="0"/>
        <v>0</v>
      </c>
      <c r="G3" s="10">
        <f t="shared" si="0"/>
        <v>1124150435000</v>
      </c>
      <c r="H3" s="10">
        <f t="shared" si="0"/>
        <v>92936368414</v>
      </c>
      <c r="I3" s="10">
        <f t="shared" si="0"/>
        <v>950236399861</v>
      </c>
      <c r="J3" s="10">
        <f t="shared" si="0"/>
        <v>173914035139</v>
      </c>
      <c r="K3" s="10">
        <f t="shared" si="0"/>
        <v>226764010633</v>
      </c>
      <c r="L3" s="10">
        <f t="shared" si="0"/>
        <v>636776573759</v>
      </c>
      <c r="M3" s="10">
        <f t="shared" si="0"/>
        <v>313459826102</v>
      </c>
      <c r="N3" s="11">
        <f>+L3/G3</f>
        <v>0.56645138758408253</v>
      </c>
      <c r="O3" s="10">
        <f t="shared" ref="O3" si="1">+O4</f>
        <v>68111056965</v>
      </c>
      <c r="P3" s="10">
        <f t="shared" ref="P3" si="2">+P4</f>
        <v>162925293722</v>
      </c>
      <c r="Q3" s="10">
        <f t="shared" ref="Q3" si="3">+Q4</f>
        <v>473851280037</v>
      </c>
      <c r="R3" s="11">
        <f>+P3/G3</f>
        <v>0.14493193139403981</v>
      </c>
      <c r="S3" s="10">
        <f t="shared" ref="S3" si="4">+S4</f>
        <v>62101633417</v>
      </c>
      <c r="T3" s="10">
        <f t="shared" ref="T3" si="5">+T4</f>
        <v>156817586933</v>
      </c>
      <c r="U3" s="10">
        <f t="shared" ref="U3" si="6">+U4</f>
        <v>6107706789</v>
      </c>
    </row>
    <row r="4" spans="1:21" s="2" customFormat="1" x14ac:dyDescent="0.25">
      <c r="A4" s="3" t="s">
        <v>102</v>
      </c>
      <c r="B4" s="10">
        <f>+B5+B62</f>
        <v>1126325435000</v>
      </c>
      <c r="C4" s="10">
        <f t="shared" ref="C4:M4" si="7">+C5+C62</f>
        <v>0</v>
      </c>
      <c r="D4" s="10">
        <f t="shared" si="7"/>
        <v>-2175000000</v>
      </c>
      <c r="E4" s="10">
        <f t="shared" si="7"/>
        <v>1124150435000</v>
      </c>
      <c r="F4" s="10">
        <f t="shared" si="7"/>
        <v>0</v>
      </c>
      <c r="G4" s="10">
        <f t="shared" si="7"/>
        <v>1124150435000</v>
      </c>
      <c r="H4" s="10">
        <f t="shared" si="7"/>
        <v>92936368414</v>
      </c>
      <c r="I4" s="10">
        <f t="shared" si="7"/>
        <v>950236399861</v>
      </c>
      <c r="J4" s="10">
        <f t="shared" si="7"/>
        <v>173914035139</v>
      </c>
      <c r="K4" s="10">
        <f t="shared" si="7"/>
        <v>226764010633</v>
      </c>
      <c r="L4" s="10">
        <f t="shared" si="7"/>
        <v>636776573759</v>
      </c>
      <c r="M4" s="10">
        <f t="shared" si="7"/>
        <v>313459826102</v>
      </c>
      <c r="N4" s="11">
        <f>+L4/G4</f>
        <v>0.56645138758408253</v>
      </c>
      <c r="O4" s="10">
        <f t="shared" ref="O4" si="8">+O5+O62</f>
        <v>68111056965</v>
      </c>
      <c r="P4" s="10">
        <f t="shared" ref="P4" si="9">+P5+P62</f>
        <v>162925293722</v>
      </c>
      <c r="Q4" s="10">
        <f t="shared" ref="Q4" si="10">+Q5+Q62</f>
        <v>473851280037</v>
      </c>
      <c r="R4" s="11">
        <f>+P4/G4</f>
        <v>0.14493193139403981</v>
      </c>
      <c r="S4" s="10">
        <f t="shared" ref="S4" si="11">+S5+S62</f>
        <v>62101633417</v>
      </c>
      <c r="T4" s="10">
        <f t="shared" ref="T4" si="12">+T5+T62</f>
        <v>156817586933</v>
      </c>
      <c r="U4" s="10">
        <f t="shared" ref="U4" si="13">+U5+U62</f>
        <v>6107706789</v>
      </c>
    </row>
    <row r="5" spans="1:21" s="2" customFormat="1" x14ac:dyDescent="0.25">
      <c r="A5" s="3" t="s">
        <v>22</v>
      </c>
      <c r="B5" s="10">
        <f>+B6+B34</f>
        <v>29719731000</v>
      </c>
      <c r="C5" s="10">
        <f t="shared" ref="C5:M5" si="14">+C6+C34</f>
        <v>0</v>
      </c>
      <c r="D5" s="10">
        <f t="shared" si="14"/>
        <v>-2175000000</v>
      </c>
      <c r="E5" s="10">
        <f t="shared" si="14"/>
        <v>27544731000</v>
      </c>
      <c r="F5" s="10">
        <f t="shared" si="14"/>
        <v>0</v>
      </c>
      <c r="G5" s="10">
        <f t="shared" si="14"/>
        <v>27544731000</v>
      </c>
      <c r="H5" s="10">
        <f t="shared" si="14"/>
        <v>2048566924</v>
      </c>
      <c r="I5" s="10">
        <f t="shared" si="14"/>
        <v>27115163896</v>
      </c>
      <c r="J5" s="10">
        <f t="shared" si="14"/>
        <v>429567104</v>
      </c>
      <c r="K5" s="10">
        <f t="shared" si="14"/>
        <v>1042290519</v>
      </c>
      <c r="L5" s="10">
        <f t="shared" si="14"/>
        <v>6761170645</v>
      </c>
      <c r="M5" s="10">
        <f t="shared" si="14"/>
        <v>20353993251</v>
      </c>
      <c r="N5" s="11">
        <f>+L5/G5</f>
        <v>0.2454614875345851</v>
      </c>
      <c r="O5" s="10">
        <f t="shared" ref="O5" si="15">+O6+O34</f>
        <v>1612129298</v>
      </c>
      <c r="P5" s="10">
        <f t="shared" ref="P5" si="16">+P6+P34</f>
        <v>6043153827</v>
      </c>
      <c r="Q5" s="10">
        <f t="shared" ref="Q5" si="17">+Q6+Q34</f>
        <v>718016818</v>
      </c>
      <c r="R5" s="11">
        <f>+P5/G5</f>
        <v>0.21939418566113425</v>
      </c>
      <c r="S5" s="10">
        <f t="shared" ref="S5" si="18">+S6+S34</f>
        <v>1606285098</v>
      </c>
      <c r="T5" s="10">
        <f t="shared" ref="T5" si="19">+T6+T34</f>
        <v>6037309626</v>
      </c>
      <c r="U5" s="10">
        <f t="shared" ref="U5" si="20">+U6+U34</f>
        <v>5844201</v>
      </c>
    </row>
    <row r="6" spans="1:21" s="2" customFormat="1" x14ac:dyDescent="0.25">
      <c r="A6" s="3" t="s">
        <v>97</v>
      </c>
      <c r="B6" s="10">
        <f>SUM(B7:B33)</f>
        <v>8726251000</v>
      </c>
      <c r="C6" s="10">
        <f t="shared" ref="C6:M6" si="21">SUM(C7:C33)</f>
        <v>0</v>
      </c>
      <c r="D6" s="10">
        <f t="shared" si="21"/>
        <v>0</v>
      </c>
      <c r="E6" s="10">
        <f t="shared" si="21"/>
        <v>8726251000</v>
      </c>
      <c r="F6" s="10">
        <f t="shared" si="21"/>
        <v>0</v>
      </c>
      <c r="G6" s="10">
        <f t="shared" si="21"/>
        <v>8726251000</v>
      </c>
      <c r="H6" s="10">
        <f t="shared" si="21"/>
        <v>10419431</v>
      </c>
      <c r="I6" s="10">
        <f t="shared" si="21"/>
        <v>8726251000</v>
      </c>
      <c r="J6" s="10">
        <f t="shared" si="21"/>
        <v>0</v>
      </c>
      <c r="K6" s="10">
        <f t="shared" si="21"/>
        <v>559421583</v>
      </c>
      <c r="L6" s="10">
        <f t="shared" si="21"/>
        <v>2391093909</v>
      </c>
      <c r="M6" s="10">
        <f t="shared" si="21"/>
        <v>6335157091</v>
      </c>
      <c r="N6" s="11">
        <f>+L6/G6</f>
        <v>0.27401158974226159</v>
      </c>
      <c r="O6" s="10">
        <f t="shared" ref="O6" si="22">SUM(O7:O33)</f>
        <v>547490700</v>
      </c>
      <c r="P6" s="10">
        <f t="shared" ref="P6" si="23">SUM(P7:P33)</f>
        <v>2339833126</v>
      </c>
      <c r="Q6" s="10">
        <f t="shared" ref="Q6" si="24">SUM(Q7:Q33)</f>
        <v>51260783</v>
      </c>
      <c r="R6" s="11">
        <f>+P6/G6</f>
        <v>0.26813727063317339</v>
      </c>
      <c r="S6" s="10">
        <f t="shared" ref="S6" si="25">SUM(S7:S33)</f>
        <v>546674389</v>
      </c>
      <c r="T6" s="10">
        <f t="shared" ref="T6" si="26">SUM(T7:T33)</f>
        <v>2339016812</v>
      </c>
      <c r="U6" s="10">
        <f t="shared" ref="U6" si="27">SUM(U7:U33)</f>
        <v>816314</v>
      </c>
    </row>
    <row r="7" spans="1:21" x14ac:dyDescent="0.25">
      <c r="A7" s="12" t="s">
        <v>23</v>
      </c>
      <c r="B7" s="13">
        <v>3607986000</v>
      </c>
      <c r="C7" s="13">
        <v>0</v>
      </c>
      <c r="D7" s="13">
        <v>0</v>
      </c>
      <c r="E7" s="13">
        <v>3607986000</v>
      </c>
      <c r="F7" s="13">
        <v>0</v>
      </c>
      <c r="G7" s="13">
        <v>3607986000</v>
      </c>
      <c r="H7" s="13">
        <v>0</v>
      </c>
      <c r="I7" s="13">
        <v>3607986000</v>
      </c>
      <c r="J7" s="13">
        <v>0</v>
      </c>
      <c r="K7" s="13">
        <v>298834583</v>
      </c>
      <c r="L7" s="13">
        <v>1234427274</v>
      </c>
      <c r="M7" s="13">
        <v>2373558726</v>
      </c>
      <c r="N7" s="38">
        <f>+L7/G7</f>
        <v>0.34213749000134702</v>
      </c>
      <c r="O7" s="13">
        <v>287636770</v>
      </c>
      <c r="P7" s="13">
        <v>1183899561</v>
      </c>
      <c r="Q7" s="13">
        <v>50527713</v>
      </c>
      <c r="R7" s="38">
        <f>+P7/G7</f>
        <v>0.32813308061616647</v>
      </c>
      <c r="S7" s="13">
        <v>287128868</v>
      </c>
      <c r="T7" s="13">
        <v>1183391680</v>
      </c>
      <c r="U7" s="13">
        <v>507881</v>
      </c>
    </row>
    <row r="8" spans="1:21" x14ac:dyDescent="0.25">
      <c r="A8" s="12" t="s">
        <v>24</v>
      </c>
      <c r="B8" s="13">
        <v>355770000</v>
      </c>
      <c r="C8" s="13">
        <v>0</v>
      </c>
      <c r="D8" s="13">
        <v>0</v>
      </c>
      <c r="E8" s="13">
        <v>355770000</v>
      </c>
      <c r="F8" s="13">
        <v>0</v>
      </c>
      <c r="G8" s="13">
        <v>355770000</v>
      </c>
      <c r="H8" s="13">
        <v>0</v>
      </c>
      <c r="I8" s="13">
        <v>355770000</v>
      </c>
      <c r="J8" s="13">
        <v>0</v>
      </c>
      <c r="K8" s="13">
        <v>26772885</v>
      </c>
      <c r="L8" s="13">
        <v>123593752</v>
      </c>
      <c r="M8" s="13">
        <v>232176248</v>
      </c>
      <c r="N8" s="38">
        <f t="shared" ref="N8:N71" si="28">+L8/G8</f>
        <v>0.3473979031396689</v>
      </c>
      <c r="O8" s="13">
        <v>26772885</v>
      </c>
      <c r="P8" s="13">
        <v>123593752</v>
      </c>
      <c r="Q8" s="13">
        <v>0</v>
      </c>
      <c r="R8" s="38">
        <f t="shared" ref="R8:R71" si="29">+P8/G8</f>
        <v>0.3473979031396689</v>
      </c>
      <c r="S8" s="13">
        <v>26714671</v>
      </c>
      <c r="T8" s="13">
        <v>123535533</v>
      </c>
      <c r="U8" s="13">
        <v>58219</v>
      </c>
    </row>
    <row r="9" spans="1:21" x14ac:dyDescent="0.25">
      <c r="A9" s="12" t="s">
        <v>25</v>
      </c>
      <c r="B9" s="13">
        <v>55927000</v>
      </c>
      <c r="C9" s="13">
        <v>0</v>
      </c>
      <c r="D9" s="13">
        <v>0</v>
      </c>
      <c r="E9" s="13">
        <v>55927000</v>
      </c>
      <c r="F9" s="13">
        <v>0</v>
      </c>
      <c r="G9" s="13">
        <v>55927000</v>
      </c>
      <c r="H9" s="13">
        <v>0</v>
      </c>
      <c r="I9" s="13">
        <v>55927000</v>
      </c>
      <c r="J9" s="13">
        <v>0</v>
      </c>
      <c r="K9" s="13">
        <v>4084499</v>
      </c>
      <c r="L9" s="13">
        <v>27054544</v>
      </c>
      <c r="M9" s="13">
        <v>28872456</v>
      </c>
      <c r="N9" s="38">
        <f t="shared" si="28"/>
        <v>0.4837474565058022</v>
      </c>
      <c r="O9" s="13">
        <v>4084499</v>
      </c>
      <c r="P9" s="13">
        <v>27054544</v>
      </c>
      <c r="Q9" s="13">
        <v>0</v>
      </c>
      <c r="R9" s="38">
        <f t="shared" si="29"/>
        <v>0.4837474565058022</v>
      </c>
      <c r="S9" s="13">
        <v>4059296</v>
      </c>
      <c r="T9" s="13">
        <v>27029335</v>
      </c>
      <c r="U9" s="13">
        <v>25209</v>
      </c>
    </row>
    <row r="10" spans="1:21" x14ac:dyDescent="0.25">
      <c r="A10" s="12" t="s">
        <v>26</v>
      </c>
      <c r="B10" s="13">
        <v>7141000</v>
      </c>
      <c r="C10" s="13">
        <v>0</v>
      </c>
      <c r="D10" s="13">
        <v>0</v>
      </c>
      <c r="E10" s="13">
        <v>7141000</v>
      </c>
      <c r="F10" s="13">
        <v>0</v>
      </c>
      <c r="G10" s="13">
        <v>7141000</v>
      </c>
      <c r="H10" s="13">
        <v>0</v>
      </c>
      <c r="I10" s="13">
        <v>7141000</v>
      </c>
      <c r="J10" s="13">
        <v>0</v>
      </c>
      <c r="K10" s="13">
        <v>532270</v>
      </c>
      <c r="L10" s="13">
        <v>2384570</v>
      </c>
      <c r="M10" s="13">
        <v>4756430</v>
      </c>
      <c r="N10" s="38">
        <f t="shared" si="28"/>
        <v>0.3339266209214396</v>
      </c>
      <c r="O10" s="13">
        <v>532270</v>
      </c>
      <c r="P10" s="13">
        <v>2384570</v>
      </c>
      <c r="Q10" s="13">
        <v>0</v>
      </c>
      <c r="R10" s="38">
        <f t="shared" si="29"/>
        <v>0.3339266209214396</v>
      </c>
      <c r="S10" s="13">
        <v>531023</v>
      </c>
      <c r="T10" s="13">
        <v>2383315</v>
      </c>
      <c r="U10" s="13">
        <v>1255</v>
      </c>
    </row>
    <row r="11" spans="1:21" x14ac:dyDescent="0.25">
      <c r="A11" s="12" t="s">
        <v>27</v>
      </c>
      <c r="B11" s="13">
        <v>4589000</v>
      </c>
      <c r="C11" s="13">
        <v>0</v>
      </c>
      <c r="D11" s="13">
        <v>0</v>
      </c>
      <c r="E11" s="13">
        <v>4589000</v>
      </c>
      <c r="F11" s="13">
        <v>0</v>
      </c>
      <c r="G11" s="13">
        <v>4589000</v>
      </c>
      <c r="H11" s="13">
        <v>0</v>
      </c>
      <c r="I11" s="13">
        <v>4589000</v>
      </c>
      <c r="J11" s="13">
        <v>0</v>
      </c>
      <c r="K11" s="13">
        <v>330490</v>
      </c>
      <c r="L11" s="13">
        <v>1480595</v>
      </c>
      <c r="M11" s="13">
        <v>3108405</v>
      </c>
      <c r="N11" s="38">
        <f t="shared" si="28"/>
        <v>0.32264000871649595</v>
      </c>
      <c r="O11" s="13">
        <v>330490</v>
      </c>
      <c r="P11" s="13">
        <v>1480595</v>
      </c>
      <c r="Q11" s="13">
        <v>0</v>
      </c>
      <c r="R11" s="38">
        <f t="shared" si="29"/>
        <v>0.32264000871649595</v>
      </c>
      <c r="S11" s="13">
        <v>329715</v>
      </c>
      <c r="T11" s="13">
        <v>1479831</v>
      </c>
      <c r="U11" s="13">
        <v>764</v>
      </c>
    </row>
    <row r="12" spans="1:21" x14ac:dyDescent="0.25">
      <c r="A12" s="12" t="s">
        <v>28</v>
      </c>
      <c r="B12" s="13">
        <v>118318000</v>
      </c>
      <c r="C12" s="13">
        <v>0</v>
      </c>
      <c r="D12" s="13">
        <v>0</v>
      </c>
      <c r="E12" s="13">
        <v>118318000</v>
      </c>
      <c r="F12" s="13">
        <v>0</v>
      </c>
      <c r="G12" s="13">
        <v>118318000</v>
      </c>
      <c r="H12" s="13">
        <v>0</v>
      </c>
      <c r="I12" s="13">
        <v>118318000</v>
      </c>
      <c r="J12" s="13">
        <v>0</v>
      </c>
      <c r="K12" s="13">
        <v>6858449</v>
      </c>
      <c r="L12" s="13">
        <v>43825729</v>
      </c>
      <c r="M12" s="13">
        <v>74492271</v>
      </c>
      <c r="N12" s="38">
        <f t="shared" si="28"/>
        <v>0.37040626954478606</v>
      </c>
      <c r="O12" s="13">
        <v>6858449</v>
      </c>
      <c r="P12" s="13">
        <v>43825729</v>
      </c>
      <c r="Q12" s="13">
        <v>0</v>
      </c>
      <c r="R12" s="38">
        <f t="shared" si="29"/>
        <v>0.37040626954478606</v>
      </c>
      <c r="S12" s="13">
        <v>6853931</v>
      </c>
      <c r="T12" s="13">
        <v>43821210</v>
      </c>
      <c r="U12" s="13">
        <v>4519</v>
      </c>
    </row>
    <row r="13" spans="1:21" x14ac:dyDescent="0.25">
      <c r="A13" s="12" t="s">
        <v>29</v>
      </c>
      <c r="B13" s="13">
        <v>488828000</v>
      </c>
      <c r="C13" s="13">
        <v>0</v>
      </c>
      <c r="D13" s="13">
        <v>-5739113</v>
      </c>
      <c r="E13" s="13">
        <v>483088887</v>
      </c>
      <c r="F13" s="13">
        <v>0</v>
      </c>
      <c r="G13" s="13">
        <v>483088887</v>
      </c>
      <c r="H13" s="13">
        <v>0</v>
      </c>
      <c r="I13" s="13">
        <v>483088887</v>
      </c>
      <c r="J13" s="13">
        <v>0</v>
      </c>
      <c r="K13" s="13">
        <v>0</v>
      </c>
      <c r="L13" s="13">
        <v>5275909</v>
      </c>
      <c r="M13" s="13">
        <v>477812978</v>
      </c>
      <c r="N13" s="38">
        <f t="shared" si="28"/>
        <v>1.092119719988508E-2</v>
      </c>
      <c r="O13" s="13">
        <v>0</v>
      </c>
      <c r="P13" s="13">
        <v>5275909</v>
      </c>
      <c r="Q13" s="13">
        <v>0</v>
      </c>
      <c r="R13" s="38">
        <f t="shared" si="29"/>
        <v>1.092119719988508E-2</v>
      </c>
      <c r="S13" s="13">
        <v>-3875</v>
      </c>
      <c r="T13" s="13">
        <v>5272031</v>
      </c>
      <c r="U13" s="13">
        <v>3878</v>
      </c>
    </row>
    <row r="14" spans="1:21" x14ac:dyDescent="0.25">
      <c r="A14" s="12" t="s">
        <v>30</v>
      </c>
      <c r="B14" s="13">
        <v>234637000</v>
      </c>
      <c r="C14" s="13">
        <v>0</v>
      </c>
      <c r="D14" s="13">
        <v>0</v>
      </c>
      <c r="E14" s="13">
        <v>234637000</v>
      </c>
      <c r="F14" s="13">
        <v>0</v>
      </c>
      <c r="G14" s="13">
        <v>234637000</v>
      </c>
      <c r="H14" s="13">
        <v>0</v>
      </c>
      <c r="I14" s="13">
        <v>234637000</v>
      </c>
      <c r="J14" s="13">
        <v>0</v>
      </c>
      <c r="K14" s="13">
        <v>20832076</v>
      </c>
      <c r="L14" s="13">
        <v>51702856</v>
      </c>
      <c r="M14" s="13">
        <v>182934144</v>
      </c>
      <c r="N14" s="38">
        <f t="shared" si="28"/>
        <v>0.22035252752123494</v>
      </c>
      <c r="O14" s="13">
        <v>20832076</v>
      </c>
      <c r="P14" s="13">
        <v>51702856</v>
      </c>
      <c r="Q14" s="13">
        <v>0</v>
      </c>
      <c r="R14" s="38">
        <f t="shared" si="29"/>
        <v>0.22035252752123494</v>
      </c>
      <c r="S14" s="13">
        <v>20811093</v>
      </c>
      <c r="T14" s="13">
        <v>51681865</v>
      </c>
      <c r="U14" s="13">
        <v>20991</v>
      </c>
    </row>
    <row r="15" spans="1:21" x14ac:dyDescent="0.25">
      <c r="A15" s="12" t="s">
        <v>31</v>
      </c>
      <c r="B15" s="13">
        <v>138085000</v>
      </c>
      <c r="C15" s="13">
        <v>0</v>
      </c>
      <c r="D15" s="13">
        <v>0</v>
      </c>
      <c r="E15" s="13">
        <v>138085000</v>
      </c>
      <c r="F15" s="13">
        <v>0</v>
      </c>
      <c r="G15" s="13">
        <v>138085000</v>
      </c>
      <c r="H15" s="13">
        <v>0</v>
      </c>
      <c r="I15" s="13">
        <v>138085000</v>
      </c>
      <c r="J15" s="13">
        <v>0</v>
      </c>
      <c r="K15" s="13">
        <v>12036118</v>
      </c>
      <c r="L15" s="13">
        <v>52770208</v>
      </c>
      <c r="M15" s="13">
        <v>85314792</v>
      </c>
      <c r="N15" s="38">
        <f t="shared" si="28"/>
        <v>0.38215742477459536</v>
      </c>
      <c r="O15" s="13">
        <v>12036118</v>
      </c>
      <c r="P15" s="13">
        <v>52770208</v>
      </c>
      <c r="Q15" s="13">
        <v>0</v>
      </c>
      <c r="R15" s="38">
        <f t="shared" si="29"/>
        <v>0.38215742477459536</v>
      </c>
      <c r="S15" s="13">
        <v>12010562</v>
      </c>
      <c r="T15" s="13">
        <v>52744650</v>
      </c>
      <c r="U15" s="13">
        <v>25558</v>
      </c>
    </row>
    <row r="16" spans="1:21" x14ac:dyDescent="0.25">
      <c r="A16" s="12" t="s">
        <v>32</v>
      </c>
      <c r="B16" s="13">
        <v>845858000</v>
      </c>
      <c r="C16" s="13">
        <v>0</v>
      </c>
      <c r="D16" s="13">
        <v>0</v>
      </c>
      <c r="E16" s="13">
        <v>845858000</v>
      </c>
      <c r="F16" s="13">
        <v>0</v>
      </c>
      <c r="G16" s="13">
        <v>845858000</v>
      </c>
      <c r="H16" s="13">
        <v>0</v>
      </c>
      <c r="I16" s="13">
        <v>845858000</v>
      </c>
      <c r="J16" s="13">
        <v>0</v>
      </c>
      <c r="K16" s="13">
        <v>65775620</v>
      </c>
      <c r="L16" s="13">
        <v>294940354</v>
      </c>
      <c r="M16" s="13">
        <v>550917646</v>
      </c>
      <c r="N16" s="38">
        <f t="shared" si="28"/>
        <v>0.34868778683892571</v>
      </c>
      <c r="O16" s="13">
        <v>65775620</v>
      </c>
      <c r="P16" s="13">
        <v>294940354</v>
      </c>
      <c r="Q16" s="13">
        <v>0</v>
      </c>
      <c r="R16" s="38">
        <f t="shared" si="29"/>
        <v>0.34868778683892571</v>
      </c>
      <c r="S16" s="13">
        <v>65634510</v>
      </c>
      <c r="T16" s="13">
        <v>294799243</v>
      </c>
      <c r="U16" s="13">
        <v>141111</v>
      </c>
    </row>
    <row r="17" spans="1:21" x14ac:dyDescent="0.25">
      <c r="A17" s="12" t="s">
        <v>33</v>
      </c>
      <c r="B17" s="13">
        <v>535672000</v>
      </c>
      <c r="C17" s="13">
        <v>0</v>
      </c>
      <c r="D17" s="13">
        <v>0</v>
      </c>
      <c r="E17" s="13">
        <v>535672000</v>
      </c>
      <c r="F17" s="13">
        <v>0</v>
      </c>
      <c r="G17" s="13">
        <v>535672000</v>
      </c>
      <c r="H17" s="13">
        <v>0</v>
      </c>
      <c r="I17" s="13">
        <v>535672000</v>
      </c>
      <c r="J17" s="13">
        <v>0</v>
      </c>
      <c r="K17" s="13">
        <v>733070</v>
      </c>
      <c r="L17" s="13">
        <v>5075342</v>
      </c>
      <c r="M17" s="13">
        <v>530596658</v>
      </c>
      <c r="N17" s="38">
        <f t="shared" si="28"/>
        <v>9.4747196045341184E-3</v>
      </c>
      <c r="O17" s="13">
        <v>0</v>
      </c>
      <c r="P17" s="13">
        <v>4342272</v>
      </c>
      <c r="Q17" s="13">
        <v>733070</v>
      </c>
      <c r="R17" s="38">
        <f t="shared" si="29"/>
        <v>8.1062142505115078E-3</v>
      </c>
      <c r="S17" s="13">
        <v>-10174</v>
      </c>
      <c r="T17" s="13">
        <v>4332103</v>
      </c>
      <c r="U17" s="13">
        <v>10169</v>
      </c>
    </row>
    <row r="18" spans="1:21" x14ac:dyDescent="0.25">
      <c r="A18" s="12" t="s">
        <v>34</v>
      </c>
      <c r="B18" s="13">
        <v>383320000</v>
      </c>
      <c r="C18" s="13">
        <v>0</v>
      </c>
      <c r="D18" s="13">
        <v>0</v>
      </c>
      <c r="E18" s="13">
        <v>383320000</v>
      </c>
      <c r="F18" s="13">
        <v>0</v>
      </c>
      <c r="G18" s="13">
        <v>383320000</v>
      </c>
      <c r="H18" s="13">
        <v>0</v>
      </c>
      <c r="I18" s="13">
        <v>383320000</v>
      </c>
      <c r="J18" s="13">
        <v>0</v>
      </c>
      <c r="K18" s="13">
        <v>31294200</v>
      </c>
      <c r="L18" s="13">
        <v>127952700</v>
      </c>
      <c r="M18" s="13">
        <v>255367300</v>
      </c>
      <c r="N18" s="38">
        <f t="shared" si="28"/>
        <v>0.33380126265261401</v>
      </c>
      <c r="O18" s="13">
        <v>31294200</v>
      </c>
      <c r="P18" s="13">
        <v>127952700</v>
      </c>
      <c r="Q18" s="13">
        <v>0</v>
      </c>
      <c r="R18" s="38">
        <f t="shared" si="29"/>
        <v>0.33380126265261401</v>
      </c>
      <c r="S18" s="13">
        <v>31294201</v>
      </c>
      <c r="T18" s="13">
        <v>127952700</v>
      </c>
      <c r="U18" s="13">
        <v>0</v>
      </c>
    </row>
    <row r="19" spans="1:21" x14ac:dyDescent="0.25">
      <c r="A19" s="12" t="s">
        <v>35</v>
      </c>
      <c r="B19" s="13">
        <v>241676000</v>
      </c>
      <c r="C19" s="13">
        <v>0</v>
      </c>
      <c r="D19" s="13">
        <v>0</v>
      </c>
      <c r="E19" s="13">
        <v>241676000</v>
      </c>
      <c r="F19" s="13">
        <v>0</v>
      </c>
      <c r="G19" s="13">
        <v>241676000</v>
      </c>
      <c r="H19" s="13">
        <v>0</v>
      </c>
      <c r="I19" s="13">
        <v>241676000</v>
      </c>
      <c r="J19" s="13">
        <v>0</v>
      </c>
      <c r="K19" s="13">
        <v>10493000</v>
      </c>
      <c r="L19" s="13">
        <v>42060400</v>
      </c>
      <c r="M19" s="13">
        <v>199615600</v>
      </c>
      <c r="N19" s="38">
        <f t="shared" si="28"/>
        <v>0.17403631308032241</v>
      </c>
      <c r="O19" s="13">
        <v>10493000</v>
      </c>
      <c r="P19" s="13">
        <v>42060400</v>
      </c>
      <c r="Q19" s="13">
        <v>0</v>
      </c>
      <c r="R19" s="38">
        <f t="shared" si="29"/>
        <v>0.17403631308032241</v>
      </c>
      <c r="S19" s="13">
        <v>10493001</v>
      </c>
      <c r="T19" s="13">
        <v>42060399</v>
      </c>
      <c r="U19" s="13">
        <v>1</v>
      </c>
    </row>
    <row r="20" spans="1:21" x14ac:dyDescent="0.25">
      <c r="A20" s="12" t="s">
        <v>36</v>
      </c>
      <c r="B20" s="13">
        <v>5942000</v>
      </c>
      <c r="C20" s="13">
        <v>0</v>
      </c>
      <c r="D20" s="13">
        <v>10419431</v>
      </c>
      <c r="E20" s="13">
        <v>16361431</v>
      </c>
      <c r="F20" s="13">
        <v>0</v>
      </c>
      <c r="G20" s="13">
        <v>16361431</v>
      </c>
      <c r="H20" s="13">
        <v>10419431</v>
      </c>
      <c r="I20" s="13">
        <v>16361431</v>
      </c>
      <c r="J20" s="13">
        <v>0</v>
      </c>
      <c r="K20" s="13">
        <v>1464800</v>
      </c>
      <c r="L20" s="13">
        <v>5504900</v>
      </c>
      <c r="M20" s="13">
        <v>10856531</v>
      </c>
      <c r="N20" s="38">
        <f t="shared" si="28"/>
        <v>0.336455900464941</v>
      </c>
      <c r="O20" s="13">
        <v>1464800</v>
      </c>
      <c r="P20" s="13">
        <v>5504900</v>
      </c>
      <c r="Q20" s="13">
        <v>0</v>
      </c>
      <c r="R20" s="38">
        <f t="shared" si="29"/>
        <v>0.336455900464941</v>
      </c>
      <c r="S20" s="13">
        <v>1464806</v>
      </c>
      <c r="T20" s="13">
        <v>5504906</v>
      </c>
      <c r="U20" s="13">
        <v>-6</v>
      </c>
    </row>
    <row r="21" spans="1:21" x14ac:dyDescent="0.25">
      <c r="A21" s="12" t="s">
        <v>37</v>
      </c>
      <c r="B21" s="13">
        <v>436763000</v>
      </c>
      <c r="C21" s="13">
        <v>0</v>
      </c>
      <c r="D21" s="13">
        <v>-10419431</v>
      </c>
      <c r="E21" s="13">
        <v>426343569</v>
      </c>
      <c r="F21" s="13">
        <v>0</v>
      </c>
      <c r="G21" s="13">
        <v>426343569</v>
      </c>
      <c r="H21" s="13">
        <v>0</v>
      </c>
      <c r="I21" s="13">
        <v>426343569</v>
      </c>
      <c r="J21" s="13">
        <v>0</v>
      </c>
      <c r="K21" s="13">
        <v>28134200</v>
      </c>
      <c r="L21" s="13">
        <v>114922000</v>
      </c>
      <c r="M21" s="13">
        <v>311421569</v>
      </c>
      <c r="N21" s="38">
        <f t="shared" si="28"/>
        <v>0.26955255891287994</v>
      </c>
      <c r="O21" s="13">
        <v>28134200</v>
      </c>
      <c r="P21" s="13">
        <v>114922000</v>
      </c>
      <c r="Q21" s="13">
        <v>0</v>
      </c>
      <c r="R21" s="38">
        <f t="shared" si="29"/>
        <v>0.26955255891287994</v>
      </c>
      <c r="S21" s="13">
        <v>28134200</v>
      </c>
      <c r="T21" s="13">
        <v>114921999</v>
      </c>
      <c r="U21" s="13">
        <v>1</v>
      </c>
    </row>
    <row r="22" spans="1:21" x14ac:dyDescent="0.25">
      <c r="A22" s="12" t="s">
        <v>38</v>
      </c>
      <c r="B22" s="13">
        <v>436519000</v>
      </c>
      <c r="C22" s="13">
        <v>0</v>
      </c>
      <c r="D22" s="13">
        <v>0</v>
      </c>
      <c r="E22" s="13">
        <v>436519000</v>
      </c>
      <c r="F22" s="13">
        <v>0</v>
      </c>
      <c r="G22" s="13">
        <v>436519000</v>
      </c>
      <c r="H22" s="13">
        <v>0</v>
      </c>
      <c r="I22" s="13">
        <v>436519000</v>
      </c>
      <c r="J22" s="13">
        <v>0</v>
      </c>
      <c r="K22" s="13">
        <v>9287258</v>
      </c>
      <c r="L22" s="13">
        <v>36704179</v>
      </c>
      <c r="M22" s="13">
        <v>399814821</v>
      </c>
      <c r="N22" s="38">
        <f t="shared" si="28"/>
        <v>8.4083806203166411E-2</v>
      </c>
      <c r="O22" s="13">
        <v>9287258</v>
      </c>
      <c r="P22" s="13">
        <v>36704179</v>
      </c>
      <c r="Q22" s="13">
        <v>0</v>
      </c>
      <c r="R22" s="38">
        <f t="shared" si="29"/>
        <v>8.4083806203166411E-2</v>
      </c>
      <c r="S22" s="13">
        <v>9287257</v>
      </c>
      <c r="T22" s="13">
        <v>36704174</v>
      </c>
      <c r="U22" s="13">
        <v>5</v>
      </c>
    </row>
    <row r="23" spans="1:21" x14ac:dyDescent="0.25">
      <c r="A23" s="12" t="s">
        <v>39</v>
      </c>
      <c r="B23" s="13">
        <v>145970000</v>
      </c>
      <c r="C23" s="13">
        <v>0</v>
      </c>
      <c r="D23" s="13">
        <v>0</v>
      </c>
      <c r="E23" s="13">
        <v>145970000</v>
      </c>
      <c r="F23" s="13">
        <v>0</v>
      </c>
      <c r="G23" s="13">
        <v>145970000</v>
      </c>
      <c r="H23" s="13">
        <v>0</v>
      </c>
      <c r="I23" s="13">
        <v>145970000</v>
      </c>
      <c r="J23" s="13">
        <v>0</v>
      </c>
      <c r="K23" s="13">
        <v>0</v>
      </c>
      <c r="L23" s="13">
        <v>0</v>
      </c>
      <c r="M23" s="13">
        <v>145970000</v>
      </c>
      <c r="N23" s="38">
        <f t="shared" si="28"/>
        <v>0</v>
      </c>
      <c r="O23" s="13">
        <v>0</v>
      </c>
      <c r="P23" s="13">
        <v>0</v>
      </c>
      <c r="Q23" s="13">
        <v>0</v>
      </c>
      <c r="R23" s="38">
        <f t="shared" si="29"/>
        <v>0</v>
      </c>
      <c r="S23" s="13">
        <v>0</v>
      </c>
      <c r="T23" s="13">
        <v>0</v>
      </c>
      <c r="U23" s="13">
        <v>0</v>
      </c>
    </row>
    <row r="24" spans="1:21" x14ac:dyDescent="0.25">
      <c r="A24" s="12" t="s">
        <v>40</v>
      </c>
      <c r="B24" s="13">
        <v>239838000</v>
      </c>
      <c r="C24" s="13">
        <v>0</v>
      </c>
      <c r="D24" s="13">
        <v>0</v>
      </c>
      <c r="E24" s="13">
        <v>239838000</v>
      </c>
      <c r="F24" s="13">
        <v>0</v>
      </c>
      <c r="G24" s="13">
        <v>239838000</v>
      </c>
      <c r="H24" s="13">
        <v>0</v>
      </c>
      <c r="I24" s="13">
        <v>239838000</v>
      </c>
      <c r="J24" s="13">
        <v>0</v>
      </c>
      <c r="K24" s="13">
        <v>14103700</v>
      </c>
      <c r="L24" s="13">
        <v>54531300</v>
      </c>
      <c r="M24" s="13">
        <v>185306700</v>
      </c>
      <c r="N24" s="38">
        <f t="shared" si="28"/>
        <v>0.22736722287544092</v>
      </c>
      <c r="O24" s="13">
        <v>14103700</v>
      </c>
      <c r="P24" s="13">
        <v>54531300</v>
      </c>
      <c r="Q24" s="13">
        <v>0</v>
      </c>
      <c r="R24" s="38">
        <f t="shared" si="29"/>
        <v>0.22736722287544092</v>
      </c>
      <c r="S24" s="13">
        <v>14103699</v>
      </c>
      <c r="T24" s="13">
        <v>54531300</v>
      </c>
      <c r="U24" s="13">
        <v>0</v>
      </c>
    </row>
    <row r="25" spans="1:21" x14ac:dyDescent="0.25">
      <c r="A25" s="12" t="s">
        <v>41</v>
      </c>
      <c r="B25" s="13">
        <v>27187000</v>
      </c>
      <c r="C25" s="13">
        <v>0</v>
      </c>
      <c r="D25" s="13">
        <v>0</v>
      </c>
      <c r="E25" s="13">
        <v>27187000</v>
      </c>
      <c r="F25" s="13">
        <v>0</v>
      </c>
      <c r="G25" s="13">
        <v>27187000</v>
      </c>
      <c r="H25" s="13">
        <v>0</v>
      </c>
      <c r="I25" s="13">
        <v>27187000</v>
      </c>
      <c r="J25" s="13">
        <v>0</v>
      </c>
      <c r="K25" s="13">
        <v>1758200</v>
      </c>
      <c r="L25" s="13">
        <v>6791000</v>
      </c>
      <c r="M25" s="13">
        <v>20396000</v>
      </c>
      <c r="N25" s="38">
        <f t="shared" si="28"/>
        <v>0.24978850185750542</v>
      </c>
      <c r="O25" s="13">
        <v>1758200</v>
      </c>
      <c r="P25" s="13">
        <v>6791000</v>
      </c>
      <c r="Q25" s="13">
        <v>0</v>
      </c>
      <c r="R25" s="38">
        <f t="shared" si="29"/>
        <v>0.24978850185750542</v>
      </c>
      <c r="S25" s="13">
        <v>1758201</v>
      </c>
      <c r="T25" s="13">
        <v>6791004</v>
      </c>
      <c r="U25" s="13">
        <v>-4</v>
      </c>
    </row>
    <row r="26" spans="1:21" x14ac:dyDescent="0.25">
      <c r="A26" s="12" t="s">
        <v>42</v>
      </c>
      <c r="B26" s="13">
        <v>179879000</v>
      </c>
      <c r="C26" s="13">
        <v>0</v>
      </c>
      <c r="D26" s="13">
        <v>0</v>
      </c>
      <c r="E26" s="13">
        <v>179879000</v>
      </c>
      <c r="F26" s="13">
        <v>0</v>
      </c>
      <c r="G26" s="13">
        <v>179879000</v>
      </c>
      <c r="H26" s="13">
        <v>0</v>
      </c>
      <c r="I26" s="13">
        <v>179879000</v>
      </c>
      <c r="J26" s="13">
        <v>0</v>
      </c>
      <c r="K26" s="13">
        <v>10579600</v>
      </c>
      <c r="L26" s="13">
        <v>40903800</v>
      </c>
      <c r="M26" s="13">
        <v>138975200</v>
      </c>
      <c r="N26" s="38">
        <f t="shared" si="28"/>
        <v>0.22739619410826167</v>
      </c>
      <c r="O26" s="13">
        <v>10579600</v>
      </c>
      <c r="P26" s="13">
        <v>40903800</v>
      </c>
      <c r="Q26" s="13">
        <v>0</v>
      </c>
      <c r="R26" s="38">
        <f t="shared" si="29"/>
        <v>0.22739619410826167</v>
      </c>
      <c r="S26" s="13">
        <v>10579600</v>
      </c>
      <c r="T26" s="13">
        <v>40903800</v>
      </c>
      <c r="U26" s="13">
        <v>0</v>
      </c>
    </row>
    <row r="27" spans="1:21" x14ac:dyDescent="0.25">
      <c r="A27" s="12" t="s">
        <v>43</v>
      </c>
      <c r="B27" s="13">
        <v>29980000</v>
      </c>
      <c r="C27" s="13">
        <v>0</v>
      </c>
      <c r="D27" s="13">
        <v>0</v>
      </c>
      <c r="E27" s="13">
        <v>29980000</v>
      </c>
      <c r="F27" s="13">
        <v>0</v>
      </c>
      <c r="G27" s="13">
        <v>29980000</v>
      </c>
      <c r="H27" s="13">
        <v>0</v>
      </c>
      <c r="I27" s="13">
        <v>29980000</v>
      </c>
      <c r="J27" s="13">
        <v>0</v>
      </c>
      <c r="K27" s="13">
        <v>1766000</v>
      </c>
      <c r="L27" s="13">
        <v>6827600</v>
      </c>
      <c r="M27" s="13">
        <v>23152400</v>
      </c>
      <c r="N27" s="38">
        <f t="shared" si="28"/>
        <v>0.2277384923282188</v>
      </c>
      <c r="O27" s="13">
        <v>1766000</v>
      </c>
      <c r="P27" s="13">
        <v>6827600</v>
      </c>
      <c r="Q27" s="13">
        <v>0</v>
      </c>
      <c r="R27" s="38">
        <f t="shared" si="29"/>
        <v>0.2277384923282188</v>
      </c>
      <c r="S27" s="13">
        <v>1766000</v>
      </c>
      <c r="T27" s="13">
        <v>6827601</v>
      </c>
      <c r="U27" s="13">
        <v>-1</v>
      </c>
    </row>
    <row r="28" spans="1:21" x14ac:dyDescent="0.25">
      <c r="A28" s="12" t="s">
        <v>44</v>
      </c>
      <c r="B28" s="13">
        <v>29980000</v>
      </c>
      <c r="C28" s="13">
        <v>0</v>
      </c>
      <c r="D28" s="13">
        <v>0</v>
      </c>
      <c r="E28" s="13">
        <v>29980000</v>
      </c>
      <c r="F28" s="13">
        <v>0</v>
      </c>
      <c r="G28" s="13">
        <v>29980000</v>
      </c>
      <c r="H28" s="13">
        <v>0</v>
      </c>
      <c r="I28" s="13">
        <v>29980000</v>
      </c>
      <c r="J28" s="13">
        <v>0</v>
      </c>
      <c r="K28" s="13">
        <v>1766000</v>
      </c>
      <c r="L28" s="13">
        <v>6827600</v>
      </c>
      <c r="M28" s="13">
        <v>23152400</v>
      </c>
      <c r="N28" s="38">
        <f t="shared" si="28"/>
        <v>0.2277384923282188</v>
      </c>
      <c r="O28" s="13">
        <v>1766000</v>
      </c>
      <c r="P28" s="13">
        <v>6827600</v>
      </c>
      <c r="Q28" s="13">
        <v>0</v>
      </c>
      <c r="R28" s="38">
        <f t="shared" si="29"/>
        <v>0.2277384923282188</v>
      </c>
      <c r="S28" s="13">
        <v>1766000</v>
      </c>
      <c r="T28" s="13">
        <v>6827601</v>
      </c>
      <c r="U28" s="13">
        <v>-1</v>
      </c>
    </row>
    <row r="29" spans="1:21" x14ac:dyDescent="0.25">
      <c r="A29" s="12" t="s">
        <v>45</v>
      </c>
      <c r="B29" s="13">
        <v>59960000</v>
      </c>
      <c r="C29" s="13">
        <v>0</v>
      </c>
      <c r="D29" s="13">
        <v>0</v>
      </c>
      <c r="E29" s="13">
        <v>59960000</v>
      </c>
      <c r="F29" s="13">
        <v>0</v>
      </c>
      <c r="G29" s="13">
        <v>59960000</v>
      </c>
      <c r="H29" s="13">
        <v>0</v>
      </c>
      <c r="I29" s="13">
        <v>59960000</v>
      </c>
      <c r="J29" s="13">
        <v>0</v>
      </c>
      <c r="K29" s="13">
        <v>3528900</v>
      </c>
      <c r="L29" s="13">
        <v>13642500</v>
      </c>
      <c r="M29" s="13">
        <v>46317500</v>
      </c>
      <c r="N29" s="38">
        <f t="shared" si="28"/>
        <v>0.2275266844563042</v>
      </c>
      <c r="O29" s="13">
        <v>3528900</v>
      </c>
      <c r="P29" s="13">
        <v>13642500</v>
      </c>
      <c r="Q29" s="13">
        <v>0</v>
      </c>
      <c r="R29" s="38">
        <f t="shared" si="29"/>
        <v>0.2275266844563042</v>
      </c>
      <c r="S29" s="13">
        <v>3528899</v>
      </c>
      <c r="T29" s="13">
        <v>13642498</v>
      </c>
      <c r="U29" s="13">
        <v>2</v>
      </c>
    </row>
    <row r="30" spans="1:21" x14ac:dyDescent="0.25">
      <c r="A30" s="12" t="s">
        <v>46</v>
      </c>
      <c r="B30" s="13">
        <v>0</v>
      </c>
      <c r="C30" s="13">
        <v>0</v>
      </c>
      <c r="D30" s="13">
        <v>5739113</v>
      </c>
      <c r="E30" s="13">
        <v>5739113</v>
      </c>
      <c r="F30" s="13">
        <v>0</v>
      </c>
      <c r="G30" s="13">
        <v>5739113</v>
      </c>
      <c r="H30" s="13">
        <v>0</v>
      </c>
      <c r="I30" s="13">
        <v>5739113</v>
      </c>
      <c r="J30" s="13">
        <v>0</v>
      </c>
      <c r="K30" s="13">
        <v>5739113</v>
      </c>
      <c r="L30" s="13">
        <v>5739113</v>
      </c>
      <c r="M30" s="13">
        <v>0</v>
      </c>
      <c r="N30" s="38">
        <f t="shared" si="28"/>
        <v>1</v>
      </c>
      <c r="O30" s="13">
        <v>5739113</v>
      </c>
      <c r="P30" s="13">
        <v>5739113</v>
      </c>
      <c r="Q30" s="13">
        <v>0</v>
      </c>
      <c r="R30" s="38">
        <f t="shared" si="29"/>
        <v>1</v>
      </c>
      <c r="S30" s="13">
        <v>5739110</v>
      </c>
      <c r="T30" s="13">
        <v>5739110</v>
      </c>
      <c r="U30" s="13">
        <v>3</v>
      </c>
    </row>
    <row r="31" spans="1:21" x14ac:dyDescent="0.25">
      <c r="A31" s="12" t="s">
        <v>47</v>
      </c>
      <c r="B31" s="13">
        <v>19368000</v>
      </c>
      <c r="C31" s="13">
        <v>0</v>
      </c>
      <c r="D31" s="13">
        <v>0</v>
      </c>
      <c r="E31" s="13">
        <v>19368000</v>
      </c>
      <c r="F31" s="13">
        <v>0</v>
      </c>
      <c r="G31" s="13">
        <v>19368000</v>
      </c>
      <c r="H31" s="13">
        <v>0</v>
      </c>
      <c r="I31" s="13">
        <v>19368000</v>
      </c>
      <c r="J31" s="13">
        <v>0</v>
      </c>
      <c r="K31" s="13">
        <v>1912823</v>
      </c>
      <c r="L31" s="13">
        <v>4368578</v>
      </c>
      <c r="M31" s="13">
        <v>14999422</v>
      </c>
      <c r="N31" s="38">
        <f t="shared" si="28"/>
        <v>0.22555648492358529</v>
      </c>
      <c r="O31" s="13">
        <v>1912823</v>
      </c>
      <c r="P31" s="13">
        <v>4368578</v>
      </c>
      <c r="Q31" s="13">
        <v>0</v>
      </c>
      <c r="R31" s="38">
        <f t="shared" si="29"/>
        <v>0.22555648492358529</v>
      </c>
      <c r="S31" s="13">
        <v>1911012</v>
      </c>
      <c r="T31" s="13">
        <v>4366762</v>
      </c>
      <c r="U31" s="13">
        <v>1816</v>
      </c>
    </row>
    <row r="32" spans="1:21" x14ac:dyDescent="0.25">
      <c r="A32" s="12" t="s">
        <v>48</v>
      </c>
      <c r="B32" s="13">
        <v>84584000</v>
      </c>
      <c r="C32" s="13">
        <v>0</v>
      </c>
      <c r="D32" s="13">
        <v>0</v>
      </c>
      <c r="E32" s="13">
        <v>84584000</v>
      </c>
      <c r="F32" s="13">
        <v>0</v>
      </c>
      <c r="G32" s="13">
        <v>84584000</v>
      </c>
      <c r="H32" s="13">
        <v>0</v>
      </c>
      <c r="I32" s="13">
        <v>84584000</v>
      </c>
      <c r="J32" s="13">
        <v>0</v>
      </c>
      <c r="K32" s="13">
        <v>0</v>
      </c>
      <c r="L32" s="13">
        <v>78162096</v>
      </c>
      <c r="M32" s="13">
        <v>6421904</v>
      </c>
      <c r="N32" s="38">
        <f t="shared" si="28"/>
        <v>0.92407661023361387</v>
      </c>
      <c r="O32" s="13">
        <v>0</v>
      </c>
      <c r="P32" s="13">
        <v>78162096</v>
      </c>
      <c r="Q32" s="13">
        <v>0</v>
      </c>
      <c r="R32" s="38">
        <f t="shared" si="29"/>
        <v>0.92407661023361387</v>
      </c>
      <c r="S32" s="13">
        <v>-13204</v>
      </c>
      <c r="T32" s="13">
        <v>78148889</v>
      </c>
      <c r="U32" s="13">
        <v>13207</v>
      </c>
    </row>
    <row r="33" spans="1:21" x14ac:dyDescent="0.25">
      <c r="A33" s="12" t="s">
        <v>49</v>
      </c>
      <c r="B33" s="13">
        <v>12474000</v>
      </c>
      <c r="C33" s="13">
        <v>0</v>
      </c>
      <c r="D33" s="13">
        <v>0</v>
      </c>
      <c r="E33" s="13">
        <v>12474000</v>
      </c>
      <c r="F33" s="13">
        <v>0</v>
      </c>
      <c r="G33" s="13">
        <v>12474000</v>
      </c>
      <c r="H33" s="13">
        <v>0</v>
      </c>
      <c r="I33" s="13">
        <v>12474000</v>
      </c>
      <c r="J33" s="13">
        <v>0</v>
      </c>
      <c r="K33" s="13">
        <v>803729</v>
      </c>
      <c r="L33" s="13">
        <v>3625010</v>
      </c>
      <c r="M33" s="13">
        <v>8848990</v>
      </c>
      <c r="N33" s="38">
        <f t="shared" si="28"/>
        <v>0.29060525893859229</v>
      </c>
      <c r="O33" s="13">
        <v>803729</v>
      </c>
      <c r="P33" s="13">
        <v>3625010</v>
      </c>
      <c r="Q33" s="13">
        <v>0</v>
      </c>
      <c r="R33" s="38">
        <f t="shared" si="29"/>
        <v>0.29060525893859229</v>
      </c>
      <c r="S33" s="13">
        <v>801987</v>
      </c>
      <c r="T33" s="13">
        <v>3623273</v>
      </c>
      <c r="U33" s="13">
        <v>1737</v>
      </c>
    </row>
    <row r="34" spans="1:21" x14ac:dyDescent="0.25">
      <c r="A34" s="3" t="s">
        <v>96</v>
      </c>
      <c r="B34" s="10">
        <f>SUM(B35:B61)</f>
        <v>20993480000</v>
      </c>
      <c r="C34" s="10">
        <f t="shared" ref="C34:M34" si="30">SUM(C35:C61)</f>
        <v>0</v>
      </c>
      <c r="D34" s="10">
        <f t="shared" si="30"/>
        <v>-2175000000</v>
      </c>
      <c r="E34" s="10">
        <f t="shared" si="30"/>
        <v>18818480000</v>
      </c>
      <c r="F34" s="10">
        <f t="shared" si="30"/>
        <v>0</v>
      </c>
      <c r="G34" s="10">
        <f t="shared" si="30"/>
        <v>18818480000</v>
      </c>
      <c r="H34" s="10">
        <f t="shared" si="30"/>
        <v>2038147493</v>
      </c>
      <c r="I34" s="10">
        <f t="shared" si="30"/>
        <v>18388912896</v>
      </c>
      <c r="J34" s="10">
        <f t="shared" si="30"/>
        <v>429567104</v>
      </c>
      <c r="K34" s="10">
        <f t="shared" si="30"/>
        <v>482868936</v>
      </c>
      <c r="L34" s="10">
        <f t="shared" si="30"/>
        <v>4370076736</v>
      </c>
      <c r="M34" s="10">
        <f t="shared" si="30"/>
        <v>14018836160</v>
      </c>
      <c r="N34" s="11">
        <f>+L34/G34</f>
        <v>0.23222262031790028</v>
      </c>
      <c r="O34" s="10">
        <f t="shared" ref="O34" si="31">SUM(O35:O61)</f>
        <v>1064638598</v>
      </c>
      <c r="P34" s="10">
        <f t="shared" ref="P34" si="32">SUM(P35:P61)</f>
        <v>3703320701</v>
      </c>
      <c r="Q34" s="10">
        <f t="shared" ref="Q34" si="33">SUM(Q35:Q61)</f>
        <v>666756035</v>
      </c>
      <c r="R34" s="11">
        <f t="shared" si="29"/>
        <v>0.19679170161458312</v>
      </c>
      <c r="S34" s="10">
        <f t="shared" ref="S34" si="34">SUM(S35:S61)</f>
        <v>1059610709</v>
      </c>
      <c r="T34" s="10">
        <f t="shared" ref="T34" si="35">SUM(T35:T61)</f>
        <v>3698292814</v>
      </c>
      <c r="U34" s="10">
        <f t="shared" ref="U34" si="36">SUM(U35:U61)</f>
        <v>5027887</v>
      </c>
    </row>
    <row r="35" spans="1:21" x14ac:dyDescent="0.25">
      <c r="A35" s="12" t="s">
        <v>50</v>
      </c>
      <c r="B35" s="13">
        <v>421964000</v>
      </c>
      <c r="C35" s="13">
        <v>0</v>
      </c>
      <c r="D35" s="13">
        <v>0</v>
      </c>
      <c r="E35" s="13">
        <v>421964000</v>
      </c>
      <c r="F35" s="13">
        <v>0</v>
      </c>
      <c r="G35" s="13">
        <v>421964000</v>
      </c>
      <c r="H35" s="13">
        <v>0</v>
      </c>
      <c r="I35" s="13">
        <v>421964000</v>
      </c>
      <c r="J35" s="13">
        <v>0</v>
      </c>
      <c r="K35" s="13">
        <v>120366156</v>
      </c>
      <c r="L35" s="13">
        <v>120366156</v>
      </c>
      <c r="M35" s="13">
        <v>301597844</v>
      </c>
      <c r="N35" s="38">
        <f t="shared" si="28"/>
        <v>0.28525219213013431</v>
      </c>
      <c r="O35" s="13">
        <v>0</v>
      </c>
      <c r="P35" s="13">
        <v>0</v>
      </c>
      <c r="Q35" s="13">
        <v>120366156</v>
      </c>
      <c r="R35" s="38">
        <f t="shared" si="29"/>
        <v>0</v>
      </c>
      <c r="S35" s="13">
        <v>0</v>
      </c>
      <c r="T35" s="13">
        <v>0</v>
      </c>
      <c r="U35" s="13">
        <v>0</v>
      </c>
    </row>
    <row r="36" spans="1:21" x14ac:dyDescent="0.25">
      <c r="A36" s="12" t="s">
        <v>51</v>
      </c>
      <c r="B36" s="13">
        <v>22248000</v>
      </c>
      <c r="C36" s="13">
        <v>0</v>
      </c>
      <c r="D36" s="13">
        <v>-10680539</v>
      </c>
      <c r="E36" s="13">
        <v>11567461</v>
      </c>
      <c r="F36" s="13">
        <v>0</v>
      </c>
      <c r="G36" s="13">
        <v>11567461</v>
      </c>
      <c r="H36" s="13">
        <v>0</v>
      </c>
      <c r="I36" s="13">
        <v>0</v>
      </c>
      <c r="J36" s="13">
        <v>11567461</v>
      </c>
      <c r="K36" s="13">
        <v>0</v>
      </c>
      <c r="L36" s="13">
        <v>0</v>
      </c>
      <c r="M36" s="13">
        <v>0</v>
      </c>
      <c r="N36" s="38">
        <f t="shared" si="28"/>
        <v>0</v>
      </c>
      <c r="O36" s="13">
        <v>0</v>
      </c>
      <c r="P36" s="13">
        <v>0</v>
      </c>
      <c r="Q36" s="13">
        <v>0</v>
      </c>
      <c r="R36" s="38">
        <f t="shared" si="29"/>
        <v>0</v>
      </c>
      <c r="S36" s="13">
        <v>0</v>
      </c>
      <c r="T36" s="13">
        <v>0</v>
      </c>
      <c r="U36" s="13">
        <v>0</v>
      </c>
    </row>
    <row r="37" spans="1:21" x14ac:dyDescent="0.25">
      <c r="A37" s="12" t="s">
        <v>52</v>
      </c>
      <c r="B37" s="13">
        <v>410910000</v>
      </c>
      <c r="C37" s="13">
        <v>0</v>
      </c>
      <c r="D37" s="13">
        <v>0</v>
      </c>
      <c r="E37" s="13">
        <v>410910000</v>
      </c>
      <c r="F37" s="13">
        <v>0</v>
      </c>
      <c r="G37" s="13">
        <v>410910000</v>
      </c>
      <c r="H37" s="13">
        <v>0</v>
      </c>
      <c r="I37" s="13">
        <v>342059932</v>
      </c>
      <c r="J37" s="13">
        <v>68850068</v>
      </c>
      <c r="K37" s="13">
        <v>0</v>
      </c>
      <c r="L37" s="13">
        <v>0</v>
      </c>
      <c r="M37" s="13">
        <v>342059932</v>
      </c>
      <c r="N37" s="38">
        <f t="shared" si="28"/>
        <v>0</v>
      </c>
      <c r="O37" s="13">
        <v>0</v>
      </c>
      <c r="P37" s="13">
        <v>0</v>
      </c>
      <c r="Q37" s="13">
        <v>0</v>
      </c>
      <c r="R37" s="38">
        <f t="shared" si="29"/>
        <v>0</v>
      </c>
      <c r="S37" s="13">
        <v>0</v>
      </c>
      <c r="T37" s="13">
        <v>0</v>
      </c>
      <c r="U37" s="13">
        <v>0</v>
      </c>
    </row>
    <row r="38" spans="1:21" x14ac:dyDescent="0.25">
      <c r="A38" s="12" t="s">
        <v>53</v>
      </c>
      <c r="B38" s="13">
        <v>30264000</v>
      </c>
      <c r="C38" s="13">
        <v>0</v>
      </c>
      <c r="D38" s="13">
        <v>-30264000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38" t="e">
        <f t="shared" si="28"/>
        <v>#DIV/0!</v>
      </c>
      <c r="O38" s="13">
        <v>0</v>
      </c>
      <c r="P38" s="13">
        <v>0</v>
      </c>
      <c r="Q38" s="13">
        <v>0</v>
      </c>
      <c r="R38" s="38" t="e">
        <f t="shared" si="29"/>
        <v>#DIV/0!</v>
      </c>
      <c r="S38" s="13">
        <v>0</v>
      </c>
      <c r="T38" s="13">
        <v>0</v>
      </c>
      <c r="U38" s="13">
        <v>0</v>
      </c>
    </row>
    <row r="39" spans="1:21" x14ac:dyDescent="0.25">
      <c r="A39" s="12" t="s">
        <v>54</v>
      </c>
      <c r="B39" s="13">
        <v>18000000</v>
      </c>
      <c r="C39" s="13">
        <v>0</v>
      </c>
      <c r="D39" s="13">
        <v>-18000000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38" t="e">
        <f t="shared" si="28"/>
        <v>#DIV/0!</v>
      </c>
      <c r="O39" s="13">
        <v>0</v>
      </c>
      <c r="P39" s="13">
        <v>0</v>
      </c>
      <c r="Q39" s="13">
        <v>0</v>
      </c>
      <c r="R39" s="38" t="e">
        <f t="shared" si="29"/>
        <v>#DIV/0!</v>
      </c>
      <c r="S39" s="13">
        <v>0</v>
      </c>
      <c r="T39" s="13">
        <v>0</v>
      </c>
      <c r="U39" s="13">
        <v>0</v>
      </c>
    </row>
    <row r="40" spans="1:21" x14ac:dyDescent="0.25">
      <c r="A40" s="12" t="s">
        <v>55</v>
      </c>
      <c r="B40" s="13">
        <v>104030000</v>
      </c>
      <c r="C40" s="13">
        <v>0</v>
      </c>
      <c r="D40" s="13">
        <v>-49941410</v>
      </c>
      <c r="E40" s="13">
        <v>54088590</v>
      </c>
      <c r="F40" s="13">
        <v>0</v>
      </c>
      <c r="G40" s="13">
        <v>54088590</v>
      </c>
      <c r="H40" s="13">
        <v>40000000</v>
      </c>
      <c r="I40" s="13">
        <v>40000000</v>
      </c>
      <c r="J40" s="13">
        <v>14088590</v>
      </c>
      <c r="K40" s="13">
        <v>0</v>
      </c>
      <c r="L40" s="13">
        <v>0</v>
      </c>
      <c r="M40" s="13">
        <v>40000000</v>
      </c>
      <c r="N40" s="38">
        <f t="shared" si="28"/>
        <v>0</v>
      </c>
      <c r="O40" s="13">
        <v>0</v>
      </c>
      <c r="P40" s="13">
        <v>0</v>
      </c>
      <c r="Q40" s="13">
        <v>0</v>
      </c>
      <c r="R40" s="38">
        <f t="shared" si="29"/>
        <v>0</v>
      </c>
      <c r="S40" s="13">
        <v>0</v>
      </c>
      <c r="T40" s="13">
        <v>0</v>
      </c>
      <c r="U40" s="13">
        <v>0</v>
      </c>
    </row>
    <row r="41" spans="1:21" x14ac:dyDescent="0.25">
      <c r="A41" s="12" t="s">
        <v>56</v>
      </c>
      <c r="B41" s="13">
        <v>161652000</v>
      </c>
      <c r="C41" s="13">
        <v>0</v>
      </c>
      <c r="D41" s="13">
        <v>-19857345</v>
      </c>
      <c r="E41" s="13">
        <v>141794655</v>
      </c>
      <c r="F41" s="13">
        <v>0</v>
      </c>
      <c r="G41" s="13">
        <v>141794655</v>
      </c>
      <c r="H41" s="13">
        <v>141794655</v>
      </c>
      <c r="I41" s="13">
        <v>141794655</v>
      </c>
      <c r="J41" s="13">
        <v>0</v>
      </c>
      <c r="K41" s="13">
        <v>0</v>
      </c>
      <c r="L41" s="13">
        <v>0</v>
      </c>
      <c r="M41" s="13">
        <v>141794655</v>
      </c>
      <c r="N41" s="38">
        <f t="shared" si="28"/>
        <v>0</v>
      </c>
      <c r="O41" s="13">
        <v>0</v>
      </c>
      <c r="P41" s="13">
        <v>0</v>
      </c>
      <c r="Q41" s="13">
        <v>0</v>
      </c>
      <c r="R41" s="38">
        <f t="shared" si="29"/>
        <v>0</v>
      </c>
      <c r="S41" s="13">
        <v>0</v>
      </c>
      <c r="T41" s="13">
        <v>0</v>
      </c>
      <c r="U41" s="13">
        <v>0</v>
      </c>
    </row>
    <row r="42" spans="1:21" x14ac:dyDescent="0.25">
      <c r="A42" s="12" t="s">
        <v>57</v>
      </c>
      <c r="B42" s="13">
        <v>514800000</v>
      </c>
      <c r="C42" s="13">
        <v>0</v>
      </c>
      <c r="D42" s="13">
        <v>0</v>
      </c>
      <c r="E42" s="13">
        <v>514800000</v>
      </c>
      <c r="F42" s="13">
        <v>0</v>
      </c>
      <c r="G42" s="13">
        <v>514800000</v>
      </c>
      <c r="H42" s="13">
        <v>0</v>
      </c>
      <c r="I42" s="13">
        <v>514800000</v>
      </c>
      <c r="J42" s="13">
        <v>0</v>
      </c>
      <c r="K42" s="13">
        <v>0</v>
      </c>
      <c r="L42" s="13">
        <v>514800000</v>
      </c>
      <c r="M42" s="13">
        <v>0</v>
      </c>
      <c r="N42" s="38">
        <f t="shared" si="28"/>
        <v>1</v>
      </c>
      <c r="O42" s="13">
        <v>0</v>
      </c>
      <c r="P42" s="13">
        <v>0</v>
      </c>
      <c r="Q42" s="13">
        <v>514800000</v>
      </c>
      <c r="R42" s="38">
        <f t="shared" si="29"/>
        <v>0</v>
      </c>
      <c r="S42" s="13">
        <v>0</v>
      </c>
      <c r="T42" s="13">
        <v>0</v>
      </c>
      <c r="U42" s="13">
        <v>0</v>
      </c>
    </row>
    <row r="43" spans="1:21" x14ac:dyDescent="0.25">
      <c r="A43" s="12" t="s">
        <v>58</v>
      </c>
      <c r="B43" s="13">
        <v>1700633000</v>
      </c>
      <c r="C43" s="13">
        <v>0</v>
      </c>
      <c r="D43" s="13">
        <v>0</v>
      </c>
      <c r="E43" s="13">
        <v>1700633000</v>
      </c>
      <c r="F43" s="13">
        <v>0</v>
      </c>
      <c r="G43" s="13">
        <v>1700633000</v>
      </c>
      <c r="H43" s="13">
        <v>0</v>
      </c>
      <c r="I43" s="13">
        <v>1700633000</v>
      </c>
      <c r="J43" s="13">
        <v>0</v>
      </c>
      <c r="K43" s="13">
        <v>0</v>
      </c>
      <c r="L43" s="13">
        <v>402908930</v>
      </c>
      <c r="M43" s="13">
        <v>1297724070</v>
      </c>
      <c r="N43" s="38">
        <f t="shared" si="28"/>
        <v>0.23691703618593782</v>
      </c>
      <c r="O43" s="13">
        <v>0</v>
      </c>
      <c r="P43" s="13">
        <v>402908930</v>
      </c>
      <c r="Q43" s="13">
        <v>0</v>
      </c>
      <c r="R43" s="38">
        <f t="shared" si="29"/>
        <v>0.23691703618593782</v>
      </c>
      <c r="S43" s="13">
        <v>0</v>
      </c>
      <c r="T43" s="13">
        <v>402908930</v>
      </c>
      <c r="U43" s="13">
        <v>0</v>
      </c>
    </row>
    <row r="44" spans="1:21" x14ac:dyDescent="0.25">
      <c r="A44" s="12" t="s">
        <v>59</v>
      </c>
      <c r="B44" s="13">
        <v>842540000</v>
      </c>
      <c r="C44" s="13">
        <v>0</v>
      </c>
      <c r="D44" s="13">
        <v>0</v>
      </c>
      <c r="E44" s="13">
        <v>842540000</v>
      </c>
      <c r="F44" s="13">
        <v>0</v>
      </c>
      <c r="G44" s="13">
        <v>842540000</v>
      </c>
      <c r="H44" s="13">
        <v>0</v>
      </c>
      <c r="I44" s="13">
        <v>842540000</v>
      </c>
      <c r="J44" s="13">
        <v>0</v>
      </c>
      <c r="K44" s="13">
        <v>0</v>
      </c>
      <c r="L44" s="13">
        <v>0</v>
      </c>
      <c r="M44" s="13">
        <v>842540000</v>
      </c>
      <c r="N44" s="38">
        <f t="shared" si="28"/>
        <v>0</v>
      </c>
      <c r="O44" s="13">
        <v>0</v>
      </c>
      <c r="P44" s="13">
        <v>0</v>
      </c>
      <c r="Q44" s="13">
        <v>0</v>
      </c>
      <c r="R44" s="38">
        <f t="shared" si="29"/>
        <v>0</v>
      </c>
      <c r="S44" s="13">
        <v>0</v>
      </c>
      <c r="T44" s="13">
        <v>0</v>
      </c>
      <c r="U44" s="13">
        <v>0</v>
      </c>
    </row>
    <row r="45" spans="1:21" x14ac:dyDescent="0.25">
      <c r="A45" s="12" t="s">
        <v>60</v>
      </c>
      <c r="B45" s="13">
        <v>2453000</v>
      </c>
      <c r="C45" s="13">
        <v>0</v>
      </c>
      <c r="D45" s="13">
        <v>0</v>
      </c>
      <c r="E45" s="13">
        <v>2453000</v>
      </c>
      <c r="F45" s="13">
        <v>0</v>
      </c>
      <c r="G45" s="13">
        <v>2453000</v>
      </c>
      <c r="H45" s="13">
        <v>0</v>
      </c>
      <c r="I45" s="13">
        <v>2453000</v>
      </c>
      <c r="J45" s="13">
        <v>0</v>
      </c>
      <c r="K45" s="13">
        <v>185745</v>
      </c>
      <c r="L45" s="13">
        <v>668238</v>
      </c>
      <c r="M45" s="13">
        <v>1784762</v>
      </c>
      <c r="N45" s="38">
        <f t="shared" si="28"/>
        <v>0.2724166326946596</v>
      </c>
      <c r="O45" s="13">
        <v>185745</v>
      </c>
      <c r="P45" s="13">
        <v>668238</v>
      </c>
      <c r="Q45" s="13">
        <v>0</v>
      </c>
      <c r="R45" s="38">
        <f t="shared" si="29"/>
        <v>0.2724166326946596</v>
      </c>
      <c r="S45" s="13">
        <v>185743</v>
      </c>
      <c r="T45" s="13">
        <v>668239</v>
      </c>
      <c r="U45" s="13">
        <v>-1</v>
      </c>
    </row>
    <row r="46" spans="1:21" x14ac:dyDescent="0.25">
      <c r="A46" s="12" t="s">
        <v>61</v>
      </c>
      <c r="B46" s="13">
        <v>252807000</v>
      </c>
      <c r="C46" s="13">
        <v>0</v>
      </c>
      <c r="D46" s="13">
        <v>-101281711</v>
      </c>
      <c r="E46" s="13">
        <v>151525289</v>
      </c>
      <c r="F46" s="13">
        <v>0</v>
      </c>
      <c r="G46" s="13">
        <v>151525289</v>
      </c>
      <c r="H46" s="13">
        <v>0</v>
      </c>
      <c r="I46" s="13">
        <v>0</v>
      </c>
      <c r="J46" s="13">
        <v>151525289</v>
      </c>
      <c r="K46" s="13">
        <v>0</v>
      </c>
      <c r="L46" s="13">
        <v>0</v>
      </c>
      <c r="M46" s="13">
        <v>0</v>
      </c>
      <c r="N46" s="38">
        <f t="shared" si="28"/>
        <v>0</v>
      </c>
      <c r="O46" s="13">
        <v>0</v>
      </c>
      <c r="P46" s="13">
        <v>0</v>
      </c>
      <c r="Q46" s="13">
        <v>0</v>
      </c>
      <c r="R46" s="38">
        <f t="shared" si="29"/>
        <v>0</v>
      </c>
      <c r="S46" s="13">
        <v>0</v>
      </c>
      <c r="T46" s="13">
        <v>0</v>
      </c>
      <c r="U46" s="13">
        <v>0</v>
      </c>
    </row>
    <row r="47" spans="1:21" x14ac:dyDescent="0.25">
      <c r="A47" s="12" t="s">
        <v>62</v>
      </c>
      <c r="B47" s="13">
        <v>2102316000</v>
      </c>
      <c r="C47" s="13">
        <v>0</v>
      </c>
      <c r="D47" s="13">
        <v>-200000000</v>
      </c>
      <c r="E47" s="13">
        <v>1902316000</v>
      </c>
      <c r="F47" s="13">
        <v>0</v>
      </c>
      <c r="G47" s="13">
        <v>1902316000</v>
      </c>
      <c r="H47" s="13">
        <v>1139008040</v>
      </c>
      <c r="I47" s="13">
        <v>1901019100</v>
      </c>
      <c r="J47" s="13">
        <v>1296900</v>
      </c>
      <c r="K47" s="13">
        <v>0</v>
      </c>
      <c r="L47" s="13">
        <v>708481295</v>
      </c>
      <c r="M47" s="13">
        <v>1192537805</v>
      </c>
      <c r="N47" s="38">
        <f t="shared" si="28"/>
        <v>0.37243091841733972</v>
      </c>
      <c r="O47" s="13">
        <v>708481295</v>
      </c>
      <c r="P47" s="13">
        <v>708481295</v>
      </c>
      <c r="Q47" s="13">
        <v>0</v>
      </c>
      <c r="R47" s="38">
        <f t="shared" si="29"/>
        <v>0.37243091841733972</v>
      </c>
      <c r="S47" s="13">
        <v>708481295</v>
      </c>
      <c r="T47" s="13">
        <v>708481295</v>
      </c>
      <c r="U47" s="13">
        <v>0</v>
      </c>
    </row>
    <row r="48" spans="1:21" x14ac:dyDescent="0.25">
      <c r="A48" s="12" t="s">
        <v>63</v>
      </c>
      <c r="B48" s="13">
        <v>1186000</v>
      </c>
      <c r="C48" s="13">
        <v>0</v>
      </c>
      <c r="D48" s="13">
        <v>-569360</v>
      </c>
      <c r="E48" s="13">
        <v>616640</v>
      </c>
      <c r="F48" s="13">
        <v>0</v>
      </c>
      <c r="G48" s="13">
        <v>616640</v>
      </c>
      <c r="H48" s="13">
        <v>0</v>
      </c>
      <c r="I48" s="13">
        <v>0</v>
      </c>
      <c r="J48" s="13">
        <v>616640</v>
      </c>
      <c r="K48" s="13">
        <v>0</v>
      </c>
      <c r="L48" s="13">
        <v>0</v>
      </c>
      <c r="M48" s="13">
        <v>0</v>
      </c>
      <c r="N48" s="38">
        <f t="shared" si="28"/>
        <v>0</v>
      </c>
      <c r="O48" s="13">
        <v>0</v>
      </c>
      <c r="P48" s="13">
        <v>0</v>
      </c>
      <c r="Q48" s="13">
        <v>0</v>
      </c>
      <c r="R48" s="38">
        <f t="shared" si="29"/>
        <v>0</v>
      </c>
      <c r="S48" s="13">
        <v>0</v>
      </c>
      <c r="T48" s="13">
        <v>0</v>
      </c>
      <c r="U48" s="13">
        <v>0</v>
      </c>
    </row>
    <row r="49" spans="1:21" x14ac:dyDescent="0.25">
      <c r="A49" s="12" t="s">
        <v>64</v>
      </c>
      <c r="B49" s="13">
        <v>26636000</v>
      </c>
      <c r="C49" s="13">
        <v>0</v>
      </c>
      <c r="D49" s="13">
        <v>-21636000</v>
      </c>
      <c r="E49" s="13">
        <v>5000000</v>
      </c>
      <c r="F49" s="13">
        <v>0</v>
      </c>
      <c r="G49" s="13">
        <v>5000000</v>
      </c>
      <c r="H49" s="13">
        <v>0</v>
      </c>
      <c r="I49" s="13">
        <v>0</v>
      </c>
      <c r="J49" s="13">
        <v>5000000</v>
      </c>
      <c r="K49" s="13">
        <v>0</v>
      </c>
      <c r="L49" s="13">
        <v>0</v>
      </c>
      <c r="M49" s="13">
        <v>0</v>
      </c>
      <c r="N49" s="38">
        <f t="shared" si="28"/>
        <v>0</v>
      </c>
      <c r="O49" s="13">
        <v>0</v>
      </c>
      <c r="P49" s="13">
        <v>0</v>
      </c>
      <c r="Q49" s="13">
        <v>0</v>
      </c>
      <c r="R49" s="38">
        <f t="shared" si="29"/>
        <v>0</v>
      </c>
      <c r="S49" s="13">
        <v>0</v>
      </c>
      <c r="T49" s="13">
        <v>0</v>
      </c>
      <c r="U49" s="13">
        <v>0</v>
      </c>
    </row>
    <row r="50" spans="1:21" x14ac:dyDescent="0.25">
      <c r="A50" s="12" t="s">
        <v>65</v>
      </c>
      <c r="B50" s="13">
        <v>1124760000</v>
      </c>
      <c r="C50" s="13">
        <v>0</v>
      </c>
      <c r="D50" s="13">
        <v>-45165543</v>
      </c>
      <c r="E50" s="13">
        <v>1079594457</v>
      </c>
      <c r="F50" s="13">
        <v>0</v>
      </c>
      <c r="G50" s="13">
        <v>1079594457</v>
      </c>
      <c r="H50" s="13">
        <v>0</v>
      </c>
      <c r="I50" s="13">
        <v>1079594457</v>
      </c>
      <c r="J50" s="13">
        <v>0</v>
      </c>
      <c r="K50" s="13">
        <v>67691463</v>
      </c>
      <c r="L50" s="13">
        <v>404958290</v>
      </c>
      <c r="M50" s="13">
        <v>674636167</v>
      </c>
      <c r="N50" s="38">
        <f t="shared" si="28"/>
        <v>0.37510223155953087</v>
      </c>
      <c r="O50" s="13">
        <v>67691463</v>
      </c>
      <c r="P50" s="13">
        <v>404958290</v>
      </c>
      <c r="Q50" s="13">
        <v>0</v>
      </c>
      <c r="R50" s="38">
        <f t="shared" si="29"/>
        <v>0.37510223155953087</v>
      </c>
      <c r="S50" s="13">
        <v>67691463</v>
      </c>
      <c r="T50" s="13">
        <v>404958289</v>
      </c>
      <c r="U50" s="13">
        <v>1</v>
      </c>
    </row>
    <row r="51" spans="1:21" x14ac:dyDescent="0.25">
      <c r="A51" s="12" t="s">
        <v>66</v>
      </c>
      <c r="B51" s="13">
        <v>163832000</v>
      </c>
      <c r="C51" s="13">
        <v>0</v>
      </c>
      <c r="D51" s="13">
        <v>0</v>
      </c>
      <c r="E51" s="13">
        <v>163832000</v>
      </c>
      <c r="F51" s="13">
        <v>0</v>
      </c>
      <c r="G51" s="13">
        <v>163832000</v>
      </c>
      <c r="H51" s="13">
        <v>0</v>
      </c>
      <c r="I51" s="13">
        <v>163832000</v>
      </c>
      <c r="J51" s="13">
        <v>0</v>
      </c>
      <c r="K51" s="13">
        <v>11758779</v>
      </c>
      <c r="L51" s="13">
        <v>62657488</v>
      </c>
      <c r="M51" s="13">
        <v>101174512</v>
      </c>
      <c r="N51" s="38">
        <f t="shared" si="28"/>
        <v>0.38244963132965476</v>
      </c>
      <c r="O51" s="13">
        <v>11758779</v>
      </c>
      <c r="P51" s="13">
        <v>62657488</v>
      </c>
      <c r="Q51" s="13">
        <v>0</v>
      </c>
      <c r="R51" s="38">
        <f t="shared" si="29"/>
        <v>0.38244963132965476</v>
      </c>
      <c r="S51" s="13">
        <v>11758779</v>
      </c>
      <c r="T51" s="13">
        <v>62657488</v>
      </c>
      <c r="U51" s="13">
        <v>0</v>
      </c>
    </row>
    <row r="52" spans="1:21" x14ac:dyDescent="0.25">
      <c r="A52" s="12" t="s">
        <v>67</v>
      </c>
      <c r="B52" s="13">
        <v>144575000</v>
      </c>
      <c r="C52" s="13">
        <v>0</v>
      </c>
      <c r="D52" s="13">
        <v>0</v>
      </c>
      <c r="E52" s="13">
        <v>144575000</v>
      </c>
      <c r="F52" s="13">
        <v>0</v>
      </c>
      <c r="G52" s="13">
        <v>144575000</v>
      </c>
      <c r="H52" s="13">
        <v>0</v>
      </c>
      <c r="I52" s="13">
        <v>144575000</v>
      </c>
      <c r="J52" s="13">
        <v>0</v>
      </c>
      <c r="K52" s="13">
        <v>5027887</v>
      </c>
      <c r="L52" s="13">
        <v>25193330</v>
      </c>
      <c r="M52" s="13">
        <v>119381670</v>
      </c>
      <c r="N52" s="38">
        <f t="shared" si="28"/>
        <v>0.17425785924260764</v>
      </c>
      <c r="O52" s="13">
        <v>5027887</v>
      </c>
      <c r="P52" s="13">
        <v>25193330</v>
      </c>
      <c r="Q52" s="13">
        <v>0</v>
      </c>
      <c r="R52" s="38">
        <f t="shared" si="29"/>
        <v>0.17425785924260764</v>
      </c>
      <c r="S52" s="13">
        <v>0</v>
      </c>
      <c r="T52" s="13">
        <v>20165443</v>
      </c>
      <c r="U52" s="13">
        <v>5027887</v>
      </c>
    </row>
    <row r="53" spans="1:21" x14ac:dyDescent="0.25">
      <c r="A53" s="12" t="s">
        <v>68</v>
      </c>
      <c r="B53" s="13">
        <v>23268000</v>
      </c>
      <c r="C53" s="13">
        <v>0</v>
      </c>
      <c r="D53" s="13">
        <v>0</v>
      </c>
      <c r="E53" s="13">
        <v>23268000</v>
      </c>
      <c r="F53" s="13">
        <v>0</v>
      </c>
      <c r="G53" s="13">
        <v>23268000</v>
      </c>
      <c r="H53" s="13">
        <v>0</v>
      </c>
      <c r="I53" s="13">
        <v>23268000</v>
      </c>
      <c r="J53" s="13">
        <v>0</v>
      </c>
      <c r="K53" s="13">
        <v>1360620</v>
      </c>
      <c r="L53" s="13">
        <v>6599933</v>
      </c>
      <c r="M53" s="13">
        <v>16668067</v>
      </c>
      <c r="N53" s="38">
        <f t="shared" si="28"/>
        <v>0.28364848719271102</v>
      </c>
      <c r="O53" s="13">
        <v>1360620</v>
      </c>
      <c r="P53" s="13">
        <v>6599933</v>
      </c>
      <c r="Q53" s="13">
        <v>0</v>
      </c>
      <c r="R53" s="38">
        <f t="shared" si="29"/>
        <v>0.28364848719271102</v>
      </c>
      <c r="S53" s="13">
        <v>1360620</v>
      </c>
      <c r="T53" s="13">
        <v>6599933</v>
      </c>
      <c r="U53" s="13">
        <v>0</v>
      </c>
    </row>
    <row r="54" spans="1:21" x14ac:dyDescent="0.25">
      <c r="A54" s="12" t="s">
        <v>69</v>
      </c>
      <c r="B54" s="13">
        <v>63782000</v>
      </c>
      <c r="C54" s="13">
        <v>0</v>
      </c>
      <c r="D54" s="13">
        <v>-63782000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38" t="e">
        <f t="shared" si="28"/>
        <v>#DIV/0!</v>
      </c>
      <c r="O54" s="13">
        <v>0</v>
      </c>
      <c r="P54" s="13">
        <v>0</v>
      </c>
      <c r="Q54" s="13">
        <v>0</v>
      </c>
      <c r="R54" s="38" t="e">
        <f t="shared" si="29"/>
        <v>#DIV/0!</v>
      </c>
      <c r="S54" s="13">
        <v>0</v>
      </c>
      <c r="T54" s="13">
        <v>0</v>
      </c>
      <c r="U54" s="13">
        <v>0</v>
      </c>
    </row>
    <row r="55" spans="1:21" x14ac:dyDescent="0.25">
      <c r="A55" s="12" t="s">
        <v>70</v>
      </c>
      <c r="B55" s="13">
        <v>4270895000</v>
      </c>
      <c r="C55" s="13">
        <v>0</v>
      </c>
      <c r="D55" s="13">
        <v>-171500848</v>
      </c>
      <c r="E55" s="13">
        <v>4099394152</v>
      </c>
      <c r="F55" s="13">
        <v>0</v>
      </c>
      <c r="G55" s="13">
        <v>4099394152</v>
      </c>
      <c r="H55" s="13">
        <v>0</v>
      </c>
      <c r="I55" s="13">
        <v>4099394152</v>
      </c>
      <c r="J55" s="13">
        <v>0</v>
      </c>
      <c r="K55" s="13">
        <v>239671555</v>
      </c>
      <c r="L55" s="13">
        <v>1178357697</v>
      </c>
      <c r="M55" s="13">
        <v>2921036455</v>
      </c>
      <c r="N55" s="38">
        <f t="shared" si="28"/>
        <v>0.28744679172289556</v>
      </c>
      <c r="O55" s="13">
        <v>239671555</v>
      </c>
      <c r="P55" s="13">
        <v>1153113295</v>
      </c>
      <c r="Q55" s="13">
        <v>25244402</v>
      </c>
      <c r="R55" s="38">
        <f t="shared" si="29"/>
        <v>0.2812887105372443</v>
      </c>
      <c r="S55" s="13">
        <v>239671555</v>
      </c>
      <c r="T55" s="13">
        <v>1153113295</v>
      </c>
      <c r="U55" s="13">
        <v>0</v>
      </c>
    </row>
    <row r="56" spans="1:21" x14ac:dyDescent="0.25">
      <c r="A56" s="12" t="s">
        <v>71</v>
      </c>
      <c r="B56" s="13">
        <v>3716945000</v>
      </c>
      <c r="C56" s="13">
        <v>0</v>
      </c>
      <c r="D56" s="13">
        <v>-149256589</v>
      </c>
      <c r="E56" s="13">
        <v>3567688411</v>
      </c>
      <c r="F56" s="13">
        <v>0</v>
      </c>
      <c r="G56" s="13">
        <v>3567688411</v>
      </c>
      <c r="H56" s="13">
        <v>0</v>
      </c>
      <c r="I56" s="13">
        <v>3567688411</v>
      </c>
      <c r="J56" s="13">
        <v>0</v>
      </c>
      <c r="K56" s="13">
        <v>14117632</v>
      </c>
      <c r="L56" s="13">
        <v>462472865</v>
      </c>
      <c r="M56" s="13">
        <v>3105215546</v>
      </c>
      <c r="N56" s="38">
        <f t="shared" si="28"/>
        <v>0.12962815462642149</v>
      </c>
      <c r="O56" s="13">
        <v>7772155</v>
      </c>
      <c r="P56" s="13">
        <v>456127388</v>
      </c>
      <c r="Q56" s="13">
        <v>6345477</v>
      </c>
      <c r="R56" s="38">
        <f t="shared" si="29"/>
        <v>0.12784955844060117</v>
      </c>
      <c r="S56" s="13">
        <v>7772155</v>
      </c>
      <c r="T56" s="13">
        <v>456127388</v>
      </c>
      <c r="U56" s="13">
        <v>0</v>
      </c>
    </row>
    <row r="57" spans="1:21" x14ac:dyDescent="0.25">
      <c r="A57" s="12" t="s">
        <v>72</v>
      </c>
      <c r="B57" s="13">
        <v>576804000</v>
      </c>
      <c r="C57" s="13">
        <v>0</v>
      </c>
      <c r="D57" s="13">
        <v>0</v>
      </c>
      <c r="E57" s="13">
        <v>576804000</v>
      </c>
      <c r="F57" s="13">
        <v>0</v>
      </c>
      <c r="G57" s="13">
        <v>576804000</v>
      </c>
      <c r="H57" s="13">
        <v>0</v>
      </c>
      <c r="I57" s="13">
        <v>576804000</v>
      </c>
      <c r="J57" s="13">
        <v>0</v>
      </c>
      <c r="K57" s="13">
        <v>18443394</v>
      </c>
      <c r="L57" s="13">
        <v>233001958</v>
      </c>
      <c r="M57" s="13">
        <v>343802042</v>
      </c>
      <c r="N57" s="38">
        <f t="shared" si="28"/>
        <v>0.4039534365226316</v>
      </c>
      <c r="O57" s="13">
        <v>18443394</v>
      </c>
      <c r="P57" s="13">
        <v>233001958</v>
      </c>
      <c r="Q57" s="13">
        <v>0</v>
      </c>
      <c r="R57" s="38">
        <f t="shared" si="29"/>
        <v>0.4039534365226316</v>
      </c>
      <c r="S57" s="13">
        <v>18443394</v>
      </c>
      <c r="T57" s="13">
        <v>233001958</v>
      </c>
      <c r="U57" s="13">
        <v>0</v>
      </c>
    </row>
    <row r="58" spans="1:21" x14ac:dyDescent="0.25">
      <c r="A58" s="12" t="s">
        <v>73</v>
      </c>
      <c r="B58" s="13">
        <v>2197386000</v>
      </c>
      <c r="C58" s="13">
        <v>0</v>
      </c>
      <c r="D58" s="13">
        <v>-88237609</v>
      </c>
      <c r="E58" s="13">
        <v>2109148391</v>
      </c>
      <c r="F58" s="13">
        <v>0</v>
      </c>
      <c r="G58" s="13">
        <v>2109148391</v>
      </c>
      <c r="H58" s="13">
        <v>0</v>
      </c>
      <c r="I58" s="13">
        <v>2109148391</v>
      </c>
      <c r="J58" s="13">
        <v>0</v>
      </c>
      <c r="K58" s="13">
        <v>4245705</v>
      </c>
      <c r="L58" s="13">
        <v>249610556</v>
      </c>
      <c r="M58" s="13">
        <v>1859537835</v>
      </c>
      <c r="N58" s="38">
        <f t="shared" si="28"/>
        <v>0.11834660712594688</v>
      </c>
      <c r="O58" s="13">
        <v>4245705</v>
      </c>
      <c r="P58" s="13">
        <v>249610556</v>
      </c>
      <c r="Q58" s="13">
        <v>0</v>
      </c>
      <c r="R58" s="38">
        <f t="shared" si="29"/>
        <v>0.11834660712594688</v>
      </c>
      <c r="S58" s="13">
        <v>4245705</v>
      </c>
      <c r="T58" s="13">
        <v>249610556</v>
      </c>
      <c r="U58" s="13">
        <v>0</v>
      </c>
    </row>
    <row r="59" spans="1:21" x14ac:dyDescent="0.25">
      <c r="A59" s="12" t="s">
        <v>74</v>
      </c>
      <c r="B59" s="13">
        <v>450000000</v>
      </c>
      <c r="C59" s="13">
        <v>0</v>
      </c>
      <c r="D59" s="13">
        <v>-281785157</v>
      </c>
      <c r="E59" s="13">
        <v>168214843</v>
      </c>
      <c r="F59" s="13">
        <v>0</v>
      </c>
      <c r="G59" s="13">
        <v>168214843</v>
      </c>
      <c r="H59" s="13">
        <v>168214843</v>
      </c>
      <c r="I59" s="13">
        <v>168214843</v>
      </c>
      <c r="J59" s="13">
        <v>0</v>
      </c>
      <c r="K59" s="13">
        <v>0</v>
      </c>
      <c r="L59" s="13">
        <v>0</v>
      </c>
      <c r="M59" s="13">
        <v>168214843</v>
      </c>
      <c r="N59" s="38">
        <f t="shared" si="28"/>
        <v>0</v>
      </c>
      <c r="O59" s="13">
        <v>0</v>
      </c>
      <c r="P59" s="13">
        <v>0</v>
      </c>
      <c r="Q59" s="13">
        <v>0</v>
      </c>
      <c r="R59" s="38">
        <f t="shared" si="29"/>
        <v>0</v>
      </c>
      <c r="S59" s="13">
        <v>0</v>
      </c>
      <c r="T59" s="13">
        <v>0</v>
      </c>
      <c r="U59" s="13">
        <v>0</v>
      </c>
    </row>
    <row r="60" spans="1:21" x14ac:dyDescent="0.25">
      <c r="A60" s="12" t="s">
        <v>75</v>
      </c>
      <c r="B60" s="13">
        <v>1182624000</v>
      </c>
      <c r="C60" s="13">
        <v>0</v>
      </c>
      <c r="D60" s="13">
        <v>-633494045</v>
      </c>
      <c r="E60" s="13">
        <v>549129955</v>
      </c>
      <c r="F60" s="13">
        <v>0</v>
      </c>
      <c r="G60" s="13">
        <v>549129955</v>
      </c>
      <c r="H60" s="13">
        <v>549129955</v>
      </c>
      <c r="I60" s="13">
        <v>549129955</v>
      </c>
      <c r="J60" s="13">
        <v>0</v>
      </c>
      <c r="K60" s="13">
        <v>0</v>
      </c>
      <c r="L60" s="13">
        <v>0</v>
      </c>
      <c r="M60" s="13">
        <v>549129955</v>
      </c>
      <c r="N60" s="38">
        <f t="shared" si="28"/>
        <v>0</v>
      </c>
      <c r="O60" s="13">
        <v>0</v>
      </c>
      <c r="P60" s="13">
        <v>0</v>
      </c>
      <c r="Q60" s="13">
        <v>0</v>
      </c>
      <c r="R60" s="38">
        <f t="shared" si="29"/>
        <v>0</v>
      </c>
      <c r="S60" s="13">
        <v>0</v>
      </c>
      <c r="T60" s="13">
        <v>0</v>
      </c>
      <c r="U60" s="13">
        <v>0</v>
      </c>
    </row>
    <row r="61" spans="1:21" x14ac:dyDescent="0.25">
      <c r="A61" s="12" t="s">
        <v>76</v>
      </c>
      <c r="B61" s="13">
        <v>466170000</v>
      </c>
      <c r="C61" s="13">
        <v>0</v>
      </c>
      <c r="D61" s="13">
        <v>-289547844</v>
      </c>
      <c r="E61" s="13">
        <v>176622156</v>
      </c>
      <c r="F61" s="13">
        <v>0</v>
      </c>
      <c r="G61" s="13">
        <v>176622156</v>
      </c>
      <c r="H61" s="13">
        <v>0</v>
      </c>
      <c r="I61" s="13">
        <v>0</v>
      </c>
      <c r="J61" s="13">
        <v>176622156</v>
      </c>
      <c r="K61" s="13">
        <v>0</v>
      </c>
      <c r="L61" s="13">
        <v>0</v>
      </c>
      <c r="M61" s="13">
        <v>0</v>
      </c>
      <c r="N61" s="38">
        <f t="shared" si="28"/>
        <v>0</v>
      </c>
      <c r="O61" s="13">
        <v>0</v>
      </c>
      <c r="P61" s="13">
        <v>0</v>
      </c>
      <c r="Q61" s="13">
        <v>0</v>
      </c>
      <c r="R61" s="38">
        <f t="shared" si="29"/>
        <v>0</v>
      </c>
      <c r="S61" s="13">
        <v>0</v>
      </c>
      <c r="T61" s="13">
        <v>0</v>
      </c>
      <c r="U61" s="13">
        <v>0</v>
      </c>
    </row>
    <row r="62" spans="1:21" s="2" customFormat="1" x14ac:dyDescent="0.25">
      <c r="A62" s="3" t="s">
        <v>95</v>
      </c>
      <c r="B62" s="10">
        <f>SUM(B63:B80)</f>
        <v>1096605704000</v>
      </c>
      <c r="C62" s="10">
        <f t="shared" ref="C62:M62" si="37">SUM(C63:C80)</f>
        <v>0</v>
      </c>
      <c r="D62" s="10">
        <f t="shared" si="37"/>
        <v>0</v>
      </c>
      <c r="E62" s="10">
        <f t="shared" si="37"/>
        <v>1096605704000</v>
      </c>
      <c r="F62" s="10">
        <f t="shared" si="37"/>
        <v>0</v>
      </c>
      <c r="G62" s="10">
        <f t="shared" si="37"/>
        <v>1096605704000</v>
      </c>
      <c r="H62" s="10">
        <f t="shared" si="37"/>
        <v>90887801490</v>
      </c>
      <c r="I62" s="10">
        <f t="shared" si="37"/>
        <v>923121235965</v>
      </c>
      <c r="J62" s="10">
        <f t="shared" si="37"/>
        <v>173484468035</v>
      </c>
      <c r="K62" s="10">
        <f t="shared" si="37"/>
        <v>225721720114</v>
      </c>
      <c r="L62" s="10">
        <f t="shared" si="37"/>
        <v>630015403114</v>
      </c>
      <c r="M62" s="10">
        <f t="shared" si="37"/>
        <v>293105832851</v>
      </c>
      <c r="N62" s="11">
        <f>+L62/G62</f>
        <v>0.57451406719474807</v>
      </c>
      <c r="O62" s="10">
        <f t="shared" ref="O62" si="38">SUM(O63:O80)</f>
        <v>66498927667</v>
      </c>
      <c r="P62" s="10">
        <f t="shared" ref="P62" si="39">SUM(P63:P80)</f>
        <v>156882139895</v>
      </c>
      <c r="Q62" s="10">
        <f t="shared" ref="Q62" si="40">SUM(Q63:Q80)</f>
        <v>473133263219</v>
      </c>
      <c r="R62" s="11">
        <f t="shared" si="29"/>
        <v>0.14306157566275071</v>
      </c>
      <c r="S62" s="10">
        <f t="shared" ref="S62" si="41">SUM(S63:S80)</f>
        <v>60495348319</v>
      </c>
      <c r="T62" s="10">
        <f t="shared" ref="T62" si="42">SUM(T63:T80)</f>
        <v>150780277307</v>
      </c>
      <c r="U62" s="10">
        <f t="shared" ref="U62" si="43">SUM(U63:U80)</f>
        <v>6101862588</v>
      </c>
    </row>
    <row r="63" spans="1:21" x14ac:dyDescent="0.25">
      <c r="A63" s="12" t="s">
        <v>77</v>
      </c>
      <c r="B63" s="13">
        <v>41218585000</v>
      </c>
      <c r="C63" s="13">
        <v>0</v>
      </c>
      <c r="D63" s="13">
        <v>0</v>
      </c>
      <c r="E63" s="13">
        <v>41218585000</v>
      </c>
      <c r="F63" s="13">
        <v>0</v>
      </c>
      <c r="G63" s="13">
        <v>41218585000</v>
      </c>
      <c r="H63" s="13">
        <v>833866495</v>
      </c>
      <c r="I63" s="13">
        <v>35586168325</v>
      </c>
      <c r="J63" s="13">
        <v>5632416675</v>
      </c>
      <c r="K63" s="13">
        <v>10761059211</v>
      </c>
      <c r="L63" s="13">
        <v>24614173277</v>
      </c>
      <c r="M63" s="13">
        <v>10971995048</v>
      </c>
      <c r="N63" s="38">
        <f t="shared" si="28"/>
        <v>0.59716201507159938</v>
      </c>
      <c r="O63" s="13">
        <v>1094308944</v>
      </c>
      <c r="P63" s="13">
        <v>1985929773</v>
      </c>
      <c r="Q63" s="13">
        <v>22628243504</v>
      </c>
      <c r="R63" s="38">
        <f t="shared" si="29"/>
        <v>4.8180445131728804E-2</v>
      </c>
      <c r="S63" s="13">
        <v>1095077544</v>
      </c>
      <c r="T63" s="13">
        <v>1985929773</v>
      </c>
      <c r="U63" s="13">
        <v>0</v>
      </c>
    </row>
    <row r="64" spans="1:21" x14ac:dyDescent="0.25">
      <c r="A64" s="12" t="s">
        <v>78</v>
      </c>
      <c r="B64" s="13">
        <v>7019972000</v>
      </c>
      <c r="C64" s="13">
        <v>0</v>
      </c>
      <c r="D64" s="13">
        <v>-12000000</v>
      </c>
      <c r="E64" s="13">
        <v>7007972000</v>
      </c>
      <c r="F64" s="13">
        <v>0</v>
      </c>
      <c r="G64" s="13">
        <v>7007972000</v>
      </c>
      <c r="H64" s="13">
        <v>4057841057</v>
      </c>
      <c r="I64" s="13">
        <v>6957245975</v>
      </c>
      <c r="J64" s="13">
        <v>50726025</v>
      </c>
      <c r="K64" s="13">
        <v>232783119</v>
      </c>
      <c r="L64" s="13">
        <v>2345590528</v>
      </c>
      <c r="M64" s="13">
        <v>4611655447</v>
      </c>
      <c r="N64" s="38">
        <f t="shared" si="28"/>
        <v>0.33470318203326155</v>
      </c>
      <c r="O64" s="13">
        <v>160562329</v>
      </c>
      <c r="P64" s="13">
        <v>187366176</v>
      </c>
      <c r="Q64" s="13">
        <v>2158224352</v>
      </c>
      <c r="R64" s="38">
        <f t="shared" si="29"/>
        <v>2.6736147918399216E-2</v>
      </c>
      <c r="S64" s="13">
        <v>160562329</v>
      </c>
      <c r="T64" s="13">
        <v>187366176</v>
      </c>
      <c r="U64" s="13">
        <v>0</v>
      </c>
    </row>
    <row r="65" spans="1:21" x14ac:dyDescent="0.25">
      <c r="A65" s="12" t="s">
        <v>79</v>
      </c>
      <c r="B65" s="13">
        <v>2167423000</v>
      </c>
      <c r="C65" s="13">
        <v>0</v>
      </c>
      <c r="D65" s="13">
        <v>1156937650</v>
      </c>
      <c r="E65" s="13">
        <v>3324360650</v>
      </c>
      <c r="F65" s="13">
        <v>0</v>
      </c>
      <c r="G65" s="13">
        <v>3324360650</v>
      </c>
      <c r="H65" s="13">
        <v>2632648863</v>
      </c>
      <c r="I65" s="13">
        <v>3314255890</v>
      </c>
      <c r="J65" s="13">
        <v>10104760</v>
      </c>
      <c r="K65" s="13">
        <v>51363597</v>
      </c>
      <c r="L65" s="13">
        <v>537700827</v>
      </c>
      <c r="M65" s="13">
        <v>2776555063</v>
      </c>
      <c r="N65" s="38">
        <f t="shared" si="28"/>
        <v>0.16174563581120477</v>
      </c>
      <c r="O65" s="13">
        <v>52534241</v>
      </c>
      <c r="P65" s="13">
        <v>62840108</v>
      </c>
      <c r="Q65" s="13">
        <v>474860719</v>
      </c>
      <c r="R65" s="38">
        <f t="shared" si="29"/>
        <v>1.8902915362086242E-2</v>
      </c>
      <c r="S65" s="13">
        <v>52534241</v>
      </c>
      <c r="T65" s="13">
        <v>62840108</v>
      </c>
      <c r="U65" s="13">
        <v>0</v>
      </c>
    </row>
    <row r="66" spans="1:21" x14ac:dyDescent="0.25">
      <c r="A66" s="12" t="s">
        <v>80</v>
      </c>
      <c r="B66" s="13">
        <v>3344582000</v>
      </c>
      <c r="C66" s="13">
        <v>0</v>
      </c>
      <c r="D66" s="13">
        <v>0</v>
      </c>
      <c r="E66" s="13">
        <v>3344582000</v>
      </c>
      <c r="F66" s="13">
        <v>0</v>
      </c>
      <c r="G66" s="13">
        <v>3344582000</v>
      </c>
      <c r="H66" s="13">
        <v>233394870</v>
      </c>
      <c r="I66" s="13">
        <v>2243079464</v>
      </c>
      <c r="J66" s="13">
        <v>1101502536</v>
      </c>
      <c r="K66" s="13">
        <v>169978104</v>
      </c>
      <c r="L66" s="13">
        <v>1845592777</v>
      </c>
      <c r="M66" s="13">
        <v>397486687</v>
      </c>
      <c r="N66" s="38">
        <f t="shared" si="28"/>
        <v>0.55181567592004022</v>
      </c>
      <c r="O66" s="13">
        <v>136709516</v>
      </c>
      <c r="P66" s="13">
        <v>250694904</v>
      </c>
      <c r="Q66" s="13">
        <v>1594897873</v>
      </c>
      <c r="R66" s="38">
        <f t="shared" si="29"/>
        <v>7.4955526281012097E-2</v>
      </c>
      <c r="S66" s="13">
        <v>136709516</v>
      </c>
      <c r="T66" s="13">
        <v>250694904</v>
      </c>
      <c r="U66" s="13">
        <v>0</v>
      </c>
    </row>
    <row r="67" spans="1:21" x14ac:dyDescent="0.25">
      <c r="A67" s="12" t="s">
        <v>81</v>
      </c>
      <c r="B67" s="13">
        <v>75622454000</v>
      </c>
      <c r="C67" s="13">
        <v>0</v>
      </c>
      <c r="D67" s="13">
        <v>-26200000000</v>
      </c>
      <c r="E67" s="13">
        <v>49422454000</v>
      </c>
      <c r="F67" s="13">
        <v>0</v>
      </c>
      <c r="G67" s="13">
        <v>49422454000</v>
      </c>
      <c r="H67" s="13">
        <v>4870540510</v>
      </c>
      <c r="I67" s="13">
        <v>20652285493</v>
      </c>
      <c r="J67" s="13">
        <v>28770168507</v>
      </c>
      <c r="K67" s="13">
        <v>6636192442</v>
      </c>
      <c r="L67" s="13">
        <v>17591787732</v>
      </c>
      <c r="M67" s="13">
        <v>3060497761</v>
      </c>
      <c r="N67" s="38">
        <f t="shared" si="28"/>
        <v>0.35594727311598084</v>
      </c>
      <c r="O67" s="13">
        <v>5959887944</v>
      </c>
      <c r="P67" s="13">
        <v>7386640593</v>
      </c>
      <c r="Q67" s="13">
        <v>10205147139</v>
      </c>
      <c r="R67" s="38">
        <f t="shared" si="29"/>
        <v>0.14945920315895281</v>
      </c>
      <c r="S67" s="13">
        <v>1004590577</v>
      </c>
      <c r="T67" s="13">
        <v>2431343226</v>
      </c>
      <c r="U67" s="13">
        <v>4955297367</v>
      </c>
    </row>
    <row r="68" spans="1:21" x14ac:dyDescent="0.25">
      <c r="A68" s="12" t="s">
        <v>82</v>
      </c>
      <c r="B68" s="13">
        <v>198759165000</v>
      </c>
      <c r="C68" s="13">
        <v>0</v>
      </c>
      <c r="D68" s="13">
        <v>-1325746000</v>
      </c>
      <c r="E68" s="13">
        <v>197433419000</v>
      </c>
      <c r="F68" s="13">
        <v>0</v>
      </c>
      <c r="G68" s="13">
        <v>197433419000</v>
      </c>
      <c r="H68" s="13">
        <v>4233996081</v>
      </c>
      <c r="I68" s="13">
        <v>169376479477</v>
      </c>
      <c r="J68" s="13">
        <v>28056939523</v>
      </c>
      <c r="K68" s="13">
        <v>50806275251</v>
      </c>
      <c r="L68" s="13">
        <v>128394071543</v>
      </c>
      <c r="M68" s="13">
        <v>40982407934</v>
      </c>
      <c r="N68" s="38">
        <f t="shared" si="28"/>
        <v>0.65031579857815258</v>
      </c>
      <c r="O68" s="13">
        <v>10055014884</v>
      </c>
      <c r="P68" s="13">
        <v>15702621068</v>
      </c>
      <c r="Q68" s="13">
        <v>112691450475</v>
      </c>
      <c r="R68" s="38">
        <f t="shared" si="29"/>
        <v>7.9533754455217126E-2</v>
      </c>
      <c r="S68" s="13">
        <v>9178424706</v>
      </c>
      <c r="T68" s="13">
        <v>14737706170</v>
      </c>
      <c r="U68" s="13">
        <v>964914898</v>
      </c>
    </row>
    <row r="69" spans="1:21" x14ac:dyDescent="0.25">
      <c r="A69" s="12" t="s">
        <v>83</v>
      </c>
      <c r="B69" s="13">
        <v>184427181000</v>
      </c>
      <c r="C69" s="13">
        <v>0</v>
      </c>
      <c r="D69" s="13">
        <v>34433062350</v>
      </c>
      <c r="E69" s="13">
        <v>218860243350</v>
      </c>
      <c r="F69" s="13">
        <v>0</v>
      </c>
      <c r="G69" s="13">
        <v>218860243350</v>
      </c>
      <c r="H69" s="13">
        <v>30019716608</v>
      </c>
      <c r="I69" s="13">
        <v>178580877479</v>
      </c>
      <c r="J69" s="13">
        <v>40279365871</v>
      </c>
      <c r="K69" s="13">
        <v>43084275268</v>
      </c>
      <c r="L69" s="13">
        <v>135620945086</v>
      </c>
      <c r="M69" s="13">
        <v>42959932393</v>
      </c>
      <c r="N69" s="38">
        <f t="shared" si="28"/>
        <v>0.61966916882713952</v>
      </c>
      <c r="O69" s="13">
        <v>16749632662</v>
      </c>
      <c r="P69" s="13">
        <v>28733172475</v>
      </c>
      <c r="Q69" s="13">
        <v>106887772611</v>
      </c>
      <c r="R69" s="38">
        <f t="shared" si="29"/>
        <v>0.13128548170829765</v>
      </c>
      <c r="S69" s="13">
        <v>16590671688</v>
      </c>
      <c r="T69" s="13">
        <v>28571321601</v>
      </c>
      <c r="U69" s="13">
        <v>161850874</v>
      </c>
    </row>
    <row r="70" spans="1:21" x14ac:dyDescent="0.25">
      <c r="A70" s="12" t="s">
        <v>84</v>
      </c>
      <c r="B70" s="13">
        <v>5490267000</v>
      </c>
      <c r="C70" s="13">
        <v>0</v>
      </c>
      <c r="D70" s="13">
        <v>2110000000</v>
      </c>
      <c r="E70" s="13">
        <v>7600267000</v>
      </c>
      <c r="F70" s="13">
        <v>0</v>
      </c>
      <c r="G70" s="13">
        <v>7600267000</v>
      </c>
      <c r="H70" s="13">
        <v>2475006512</v>
      </c>
      <c r="I70" s="13">
        <v>6666271604</v>
      </c>
      <c r="J70" s="13">
        <v>933995396</v>
      </c>
      <c r="K70" s="13">
        <v>152005112</v>
      </c>
      <c r="L70" s="13">
        <v>3135976962</v>
      </c>
      <c r="M70" s="13">
        <v>3530294642</v>
      </c>
      <c r="N70" s="38">
        <f t="shared" si="28"/>
        <v>0.41261405184844163</v>
      </c>
      <c r="O70" s="13">
        <v>393792121</v>
      </c>
      <c r="P70" s="13">
        <v>846754693</v>
      </c>
      <c r="Q70" s="13">
        <v>2289222269</v>
      </c>
      <c r="R70" s="38">
        <f t="shared" si="29"/>
        <v>0.11141117713364544</v>
      </c>
      <c r="S70" s="13">
        <v>393792121</v>
      </c>
      <c r="T70" s="13">
        <v>846754693</v>
      </c>
      <c r="U70" s="13">
        <v>0</v>
      </c>
    </row>
    <row r="71" spans="1:21" x14ac:dyDescent="0.25">
      <c r="A71" s="12" t="s">
        <v>85</v>
      </c>
      <c r="B71" s="13">
        <v>5424337000</v>
      </c>
      <c r="C71" s="13">
        <v>0</v>
      </c>
      <c r="D71" s="13">
        <v>0</v>
      </c>
      <c r="E71" s="13">
        <v>5424337000</v>
      </c>
      <c r="F71" s="13">
        <v>0</v>
      </c>
      <c r="G71" s="13">
        <v>5424337000</v>
      </c>
      <c r="H71" s="13">
        <v>579686500</v>
      </c>
      <c r="I71" s="13">
        <v>4768548308</v>
      </c>
      <c r="J71" s="13">
        <v>655788692</v>
      </c>
      <c r="K71" s="13">
        <v>787950949</v>
      </c>
      <c r="L71" s="13">
        <v>4284197757</v>
      </c>
      <c r="M71" s="13">
        <v>484350551</v>
      </c>
      <c r="N71" s="38">
        <f t="shared" si="28"/>
        <v>0.78981039655168916</v>
      </c>
      <c r="O71" s="13">
        <v>311132697</v>
      </c>
      <c r="P71" s="13">
        <v>514964502</v>
      </c>
      <c r="Q71" s="13">
        <v>3769233255</v>
      </c>
      <c r="R71" s="38">
        <f t="shared" si="29"/>
        <v>9.4935934474572659E-2</v>
      </c>
      <c r="S71" s="13">
        <v>311132697</v>
      </c>
      <c r="T71" s="13">
        <v>514964502</v>
      </c>
      <c r="U71" s="13">
        <v>0</v>
      </c>
    </row>
    <row r="72" spans="1:21" x14ac:dyDescent="0.25">
      <c r="A72" s="12" t="s">
        <v>86</v>
      </c>
      <c r="B72" s="13">
        <v>191863750000</v>
      </c>
      <c r="C72" s="13">
        <v>0</v>
      </c>
      <c r="D72" s="13">
        <v>0</v>
      </c>
      <c r="E72" s="13">
        <v>191863750000</v>
      </c>
      <c r="F72" s="13">
        <v>0</v>
      </c>
      <c r="G72" s="13">
        <v>191863750000</v>
      </c>
      <c r="H72" s="13">
        <v>32928034108</v>
      </c>
      <c r="I72" s="13">
        <v>154291852235</v>
      </c>
      <c r="J72" s="13">
        <v>37571897765</v>
      </c>
      <c r="K72" s="13">
        <v>35542847597</v>
      </c>
      <c r="L72" s="13">
        <v>111665752424</v>
      </c>
      <c r="M72" s="13">
        <v>42626099811</v>
      </c>
      <c r="N72" s="38">
        <f t="shared" ref="N72:N80" si="44">+L72/G72</f>
        <v>0.58200547223746013</v>
      </c>
      <c r="O72" s="13">
        <v>11690242021</v>
      </c>
      <c r="P72" s="13">
        <v>40822471051</v>
      </c>
      <c r="Q72" s="13">
        <v>70843281373</v>
      </c>
      <c r="R72" s="38">
        <f t="shared" ref="R72:R80" si="45">+P72/G72</f>
        <v>0.21276802444964199</v>
      </c>
      <c r="S72" s="13">
        <v>11687908621</v>
      </c>
      <c r="T72" s="13">
        <v>40820137651</v>
      </c>
      <c r="U72" s="13">
        <v>2333400</v>
      </c>
    </row>
    <row r="73" spans="1:21" x14ac:dyDescent="0.25">
      <c r="A73" s="12" t="s">
        <v>87</v>
      </c>
      <c r="B73" s="13">
        <v>63217291000</v>
      </c>
      <c r="C73" s="13">
        <v>0</v>
      </c>
      <c r="D73" s="13">
        <v>-200000000</v>
      </c>
      <c r="E73" s="13">
        <v>63017291000</v>
      </c>
      <c r="F73" s="13">
        <v>0</v>
      </c>
      <c r="G73" s="13">
        <v>63017291000</v>
      </c>
      <c r="H73" s="13">
        <v>-7016724405</v>
      </c>
      <c r="I73" s="13">
        <v>48124318992</v>
      </c>
      <c r="J73" s="13">
        <v>14892972008</v>
      </c>
      <c r="K73" s="13">
        <v>5476256400</v>
      </c>
      <c r="L73" s="13">
        <v>45429105443</v>
      </c>
      <c r="M73" s="13">
        <v>2695213549</v>
      </c>
      <c r="N73" s="38">
        <f t="shared" si="44"/>
        <v>0.72089905361053996</v>
      </c>
      <c r="O73" s="13">
        <v>3936174204</v>
      </c>
      <c r="P73" s="13">
        <v>9642921657</v>
      </c>
      <c r="Q73" s="13">
        <v>35786183786</v>
      </c>
      <c r="R73" s="38">
        <f t="shared" si="45"/>
        <v>0.1530202505372692</v>
      </c>
      <c r="S73" s="13">
        <v>3921851124</v>
      </c>
      <c r="T73" s="13">
        <v>9628598577</v>
      </c>
      <c r="U73" s="13">
        <v>14323080</v>
      </c>
    </row>
    <row r="74" spans="1:21" x14ac:dyDescent="0.25">
      <c r="A74" s="12" t="s">
        <v>88</v>
      </c>
      <c r="B74" s="13">
        <v>1000000000</v>
      </c>
      <c r="C74" s="13">
        <v>0</v>
      </c>
      <c r="D74" s="13">
        <v>0</v>
      </c>
      <c r="E74" s="13">
        <v>1000000000</v>
      </c>
      <c r="F74" s="13">
        <v>0</v>
      </c>
      <c r="G74" s="13">
        <v>1000000000</v>
      </c>
      <c r="H74" s="13">
        <v>202419600</v>
      </c>
      <c r="I74" s="13">
        <v>780126000</v>
      </c>
      <c r="J74" s="13">
        <v>219874000</v>
      </c>
      <c r="K74" s="13">
        <v>57550000</v>
      </c>
      <c r="L74" s="13">
        <v>262014000</v>
      </c>
      <c r="M74" s="13">
        <v>518112000</v>
      </c>
      <c r="N74" s="38">
        <f t="shared" si="44"/>
        <v>0.26201400000000002</v>
      </c>
      <c r="O74" s="13">
        <v>24428000</v>
      </c>
      <c r="P74" s="13">
        <v>30816200</v>
      </c>
      <c r="Q74" s="13">
        <v>231197800</v>
      </c>
      <c r="R74" s="38">
        <f t="shared" si="45"/>
        <v>3.0816199999999998E-2</v>
      </c>
      <c r="S74" s="13">
        <v>24428000</v>
      </c>
      <c r="T74" s="13">
        <v>30816200</v>
      </c>
      <c r="U74" s="13">
        <v>0</v>
      </c>
    </row>
    <row r="75" spans="1:21" x14ac:dyDescent="0.25">
      <c r="A75" s="12" t="s">
        <v>89</v>
      </c>
      <c r="B75" s="13">
        <v>13392621000</v>
      </c>
      <c r="C75" s="13">
        <v>0</v>
      </c>
      <c r="D75" s="13">
        <v>-473634000</v>
      </c>
      <c r="E75" s="13">
        <v>12918987000</v>
      </c>
      <c r="F75" s="13">
        <v>0</v>
      </c>
      <c r="G75" s="13">
        <v>12918987000</v>
      </c>
      <c r="H75" s="13">
        <v>449096860</v>
      </c>
      <c r="I75" s="13">
        <v>8161701592</v>
      </c>
      <c r="J75" s="13">
        <v>4757285408</v>
      </c>
      <c r="K75" s="13">
        <v>2462584127</v>
      </c>
      <c r="L75" s="13">
        <v>6712904669</v>
      </c>
      <c r="M75" s="13">
        <v>1448796923</v>
      </c>
      <c r="N75" s="38">
        <f t="shared" si="44"/>
        <v>0.51961540552676455</v>
      </c>
      <c r="O75" s="13">
        <v>765148127</v>
      </c>
      <c r="P75" s="13">
        <v>1158333729</v>
      </c>
      <c r="Q75" s="13">
        <v>5554570940</v>
      </c>
      <c r="R75" s="38">
        <f t="shared" si="45"/>
        <v>8.96613433390714E-2</v>
      </c>
      <c r="S75" s="13">
        <v>770548127</v>
      </c>
      <c r="T75" s="13">
        <v>1157433729</v>
      </c>
      <c r="U75" s="13">
        <v>900000</v>
      </c>
    </row>
    <row r="76" spans="1:21" x14ac:dyDescent="0.25">
      <c r="A76" s="12" t="s">
        <v>90</v>
      </c>
      <c r="B76" s="13">
        <v>22428627000</v>
      </c>
      <c r="C76" s="13">
        <v>0</v>
      </c>
      <c r="D76" s="13">
        <v>-7000000000</v>
      </c>
      <c r="E76" s="13">
        <v>15428627000</v>
      </c>
      <c r="F76" s="13">
        <v>0</v>
      </c>
      <c r="G76" s="13">
        <v>15428627000</v>
      </c>
      <c r="H76" s="13">
        <v>897069116</v>
      </c>
      <c r="I76" s="13">
        <v>13129232677</v>
      </c>
      <c r="J76" s="13">
        <v>2299394323</v>
      </c>
      <c r="K76" s="13">
        <v>869640242</v>
      </c>
      <c r="L76" s="13">
        <v>11744013037</v>
      </c>
      <c r="M76" s="13">
        <v>1385219640</v>
      </c>
      <c r="N76" s="38">
        <f t="shared" si="44"/>
        <v>0.76118328850648864</v>
      </c>
      <c r="O76" s="13">
        <v>963290688</v>
      </c>
      <c r="P76" s="13">
        <v>1770167633</v>
      </c>
      <c r="Q76" s="13">
        <v>9973845404</v>
      </c>
      <c r="R76" s="38">
        <f t="shared" si="45"/>
        <v>0.1147326740739795</v>
      </c>
      <c r="S76" s="13">
        <v>961047755</v>
      </c>
      <c r="T76" s="13">
        <v>1767924700</v>
      </c>
      <c r="U76" s="13">
        <v>2242933</v>
      </c>
    </row>
    <row r="77" spans="1:21" x14ac:dyDescent="0.25">
      <c r="A77" s="12" t="s">
        <v>91</v>
      </c>
      <c r="B77" s="13">
        <v>18007475000</v>
      </c>
      <c r="C77" s="13">
        <v>0</v>
      </c>
      <c r="D77" s="13">
        <v>-689622350</v>
      </c>
      <c r="E77" s="13">
        <v>17317852650</v>
      </c>
      <c r="F77" s="13">
        <v>0</v>
      </c>
      <c r="G77" s="13">
        <v>17317852650</v>
      </c>
      <c r="H77" s="13">
        <v>1854628587</v>
      </c>
      <c r="I77" s="13">
        <v>13079612174</v>
      </c>
      <c r="J77" s="13">
        <v>4238240476</v>
      </c>
      <c r="K77" s="13">
        <v>727862348</v>
      </c>
      <c r="L77" s="13">
        <v>9697144817</v>
      </c>
      <c r="M77" s="13">
        <v>3382467357</v>
      </c>
      <c r="N77" s="38">
        <f t="shared" si="44"/>
        <v>0.55995076369933194</v>
      </c>
      <c r="O77" s="13">
        <v>1194482774</v>
      </c>
      <c r="P77" s="13">
        <v>1398475728</v>
      </c>
      <c r="Q77" s="13">
        <v>8298669089</v>
      </c>
      <c r="R77" s="38">
        <f t="shared" si="45"/>
        <v>8.075341419422459E-2</v>
      </c>
      <c r="S77" s="13">
        <v>1194482774</v>
      </c>
      <c r="T77" s="13">
        <v>1398475728</v>
      </c>
      <c r="U77" s="13">
        <v>0</v>
      </c>
    </row>
    <row r="78" spans="1:21" x14ac:dyDescent="0.25">
      <c r="A78" s="12" t="s">
        <v>92</v>
      </c>
      <c r="B78" s="13">
        <v>3454913000</v>
      </c>
      <c r="C78" s="13">
        <v>0</v>
      </c>
      <c r="D78" s="13">
        <v>0</v>
      </c>
      <c r="E78" s="13">
        <v>3454913000</v>
      </c>
      <c r="F78" s="13">
        <v>0</v>
      </c>
      <c r="G78" s="13">
        <v>3454913000</v>
      </c>
      <c r="H78" s="13">
        <v>85658295</v>
      </c>
      <c r="I78" s="13">
        <v>3417821687</v>
      </c>
      <c r="J78" s="13">
        <v>37091313</v>
      </c>
      <c r="K78" s="13">
        <v>116864144</v>
      </c>
      <c r="L78" s="13">
        <v>3201572180</v>
      </c>
      <c r="M78" s="13">
        <v>216249507</v>
      </c>
      <c r="N78" s="38">
        <f t="shared" si="44"/>
        <v>0.92667230115490606</v>
      </c>
      <c r="O78" s="13">
        <v>386611952</v>
      </c>
      <c r="P78" s="13">
        <v>589170383</v>
      </c>
      <c r="Q78" s="13">
        <v>2612401797</v>
      </c>
      <c r="R78" s="38">
        <f t="shared" si="45"/>
        <v>0.17053117777495411</v>
      </c>
      <c r="S78" s="13">
        <v>386611952</v>
      </c>
      <c r="T78" s="13">
        <v>589170383</v>
      </c>
      <c r="U78" s="13">
        <v>0</v>
      </c>
    </row>
    <row r="79" spans="1:21" x14ac:dyDescent="0.25">
      <c r="A79" s="12" t="s">
        <v>93</v>
      </c>
      <c r="B79" s="13">
        <v>251450395000</v>
      </c>
      <c r="C79" s="13">
        <v>0</v>
      </c>
      <c r="D79" s="13">
        <v>-1098997650</v>
      </c>
      <c r="E79" s="13">
        <v>250351397350</v>
      </c>
      <c r="F79" s="13">
        <v>0</v>
      </c>
      <c r="G79" s="13">
        <v>250351397350</v>
      </c>
      <c r="H79" s="13">
        <v>8635615138</v>
      </c>
      <c r="I79" s="13">
        <v>246893747285</v>
      </c>
      <c r="J79" s="13">
        <v>3457650065</v>
      </c>
      <c r="K79" s="13">
        <v>67499214095</v>
      </c>
      <c r="L79" s="13">
        <v>119386611427</v>
      </c>
      <c r="M79" s="13">
        <v>127507135858</v>
      </c>
      <c r="N79" s="38">
        <f t="shared" si="44"/>
        <v>0.47687615364132896</v>
      </c>
      <c r="O79" s="13">
        <v>12360055026</v>
      </c>
      <c r="P79" s="13">
        <v>45466153728</v>
      </c>
      <c r="Q79" s="13">
        <v>73920457699</v>
      </c>
      <c r="R79" s="38">
        <f t="shared" si="45"/>
        <v>0.18160934673928233</v>
      </c>
      <c r="S79" s="13">
        <v>12360055010</v>
      </c>
      <c r="T79" s="13">
        <v>45466153692</v>
      </c>
      <c r="U79" s="13">
        <v>36</v>
      </c>
    </row>
    <row r="80" spans="1:21" x14ac:dyDescent="0.25">
      <c r="A80" s="12" t="s">
        <v>94</v>
      </c>
      <c r="B80" s="13">
        <v>8316666000</v>
      </c>
      <c r="C80" s="13">
        <v>0</v>
      </c>
      <c r="D80" s="13">
        <v>-700000000</v>
      </c>
      <c r="E80" s="13">
        <v>7616666000</v>
      </c>
      <c r="F80" s="13">
        <v>0</v>
      </c>
      <c r="G80" s="13">
        <v>7616666000</v>
      </c>
      <c r="H80" s="13">
        <v>2915306695</v>
      </c>
      <c r="I80" s="13">
        <v>7097611308</v>
      </c>
      <c r="J80" s="13">
        <v>519054692</v>
      </c>
      <c r="K80" s="13">
        <v>287018108</v>
      </c>
      <c r="L80" s="13">
        <v>3546248628</v>
      </c>
      <c r="M80" s="13">
        <v>3551362680</v>
      </c>
      <c r="N80" s="38">
        <f t="shared" si="44"/>
        <v>0.46559067024863632</v>
      </c>
      <c r="O80" s="13">
        <v>264919537</v>
      </c>
      <c r="P80" s="13">
        <v>332645494</v>
      </c>
      <c r="Q80" s="13">
        <v>3213603134</v>
      </c>
      <c r="R80" s="38">
        <f t="shared" si="45"/>
        <v>4.3673372837931976E-2</v>
      </c>
      <c r="S80" s="13">
        <v>264919537</v>
      </c>
      <c r="T80" s="13">
        <v>332645494</v>
      </c>
      <c r="U80" s="13">
        <v>0</v>
      </c>
    </row>
    <row r="81" spans="1:21" x14ac:dyDescent="0.25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6"/>
      <c r="M81" s="16"/>
      <c r="N81" s="17"/>
      <c r="O81" s="16"/>
      <c r="P81" s="16"/>
      <c r="Q81" s="16"/>
      <c r="R81" s="17"/>
      <c r="S81" s="16"/>
      <c r="T81" s="16"/>
      <c r="U81" s="18"/>
    </row>
    <row r="82" spans="1:21" x14ac:dyDescent="0.25">
      <c r="A82" s="19" t="s">
        <v>99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1"/>
      <c r="M82" s="21"/>
      <c r="N82" s="22"/>
      <c r="O82" s="21"/>
      <c r="P82" s="21"/>
      <c r="Q82" s="21"/>
      <c r="R82" s="22"/>
      <c r="S82" s="21"/>
      <c r="T82" s="21"/>
      <c r="U82" s="23"/>
    </row>
    <row r="83" spans="1:21" x14ac:dyDescent="0.25">
      <c r="A83" s="24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1"/>
      <c r="M83" s="21"/>
      <c r="N83" s="22"/>
      <c r="O83" s="21"/>
      <c r="P83" s="21"/>
      <c r="Q83" s="21"/>
      <c r="R83" s="22"/>
      <c r="S83" s="21"/>
      <c r="T83" s="21"/>
      <c r="U83" s="23"/>
    </row>
    <row r="84" spans="1:21" x14ac:dyDescent="0.25">
      <c r="A84" s="24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1"/>
      <c r="M84" s="21"/>
      <c r="N84" s="22"/>
      <c r="O84" s="21"/>
      <c r="P84" s="21"/>
      <c r="Q84" s="21"/>
      <c r="R84" s="22"/>
      <c r="S84" s="21"/>
      <c r="T84" s="21"/>
      <c r="U84" s="23"/>
    </row>
    <row r="85" spans="1:21" x14ac:dyDescent="0.25">
      <c r="A85" s="24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1"/>
      <c r="M85" s="21"/>
      <c r="N85" s="22"/>
      <c r="O85" s="21"/>
      <c r="P85" s="21"/>
      <c r="Q85" s="21"/>
      <c r="R85" s="22"/>
      <c r="S85" s="21"/>
      <c r="T85" s="21"/>
      <c r="U85" s="23"/>
    </row>
    <row r="86" spans="1:21" x14ac:dyDescent="0.25">
      <c r="A86" s="24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1"/>
      <c r="M86" s="21"/>
      <c r="N86" s="22"/>
      <c r="O86" s="21"/>
      <c r="P86" s="21"/>
      <c r="Q86" s="21"/>
      <c r="R86" s="22"/>
      <c r="S86" s="21"/>
      <c r="T86" s="21"/>
      <c r="U86" s="23"/>
    </row>
    <row r="87" spans="1:21" x14ac:dyDescent="0.25">
      <c r="A87" s="24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1"/>
      <c r="M87" s="21"/>
      <c r="N87" s="22"/>
      <c r="O87" s="21"/>
      <c r="P87" s="21"/>
      <c r="Q87" s="21"/>
      <c r="R87" s="22"/>
      <c r="S87" s="21"/>
      <c r="T87" s="21"/>
      <c r="U87" s="23"/>
    </row>
    <row r="88" spans="1:21" x14ac:dyDescent="0.25">
      <c r="A88" s="24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1"/>
      <c r="M88" s="21"/>
      <c r="N88" s="22"/>
      <c r="O88" s="21"/>
      <c r="P88" s="21"/>
      <c r="Q88" s="21"/>
      <c r="R88" s="22"/>
      <c r="S88" s="21"/>
      <c r="T88" s="21"/>
      <c r="U88" s="23"/>
    </row>
    <row r="89" spans="1:21" x14ac:dyDescent="0.25">
      <c r="A89" s="24"/>
      <c r="B89" s="25"/>
      <c r="C89" s="26"/>
      <c r="D89" s="25"/>
      <c r="E89" s="20"/>
      <c r="F89" s="20"/>
      <c r="G89" s="27"/>
      <c r="H89" s="27"/>
      <c r="I89" s="27"/>
      <c r="J89" s="28"/>
      <c r="K89" s="28"/>
      <c r="L89" s="28"/>
      <c r="M89" s="21"/>
      <c r="N89" s="22"/>
      <c r="O89" s="29"/>
      <c r="P89" s="30" t="s">
        <v>100</v>
      </c>
      <c r="Q89" s="29"/>
      <c r="R89" s="22"/>
      <c r="S89" s="31" t="s">
        <v>101</v>
      </c>
      <c r="T89" s="31"/>
      <c r="U89" s="32"/>
    </row>
    <row r="90" spans="1:21" x14ac:dyDescent="0.25">
      <c r="A90" s="24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21"/>
      <c r="N90" s="22"/>
      <c r="O90" s="21"/>
      <c r="P90" s="21"/>
      <c r="Q90" s="21"/>
      <c r="R90" s="22"/>
      <c r="S90" s="21"/>
      <c r="T90" s="21"/>
      <c r="U90" s="23"/>
    </row>
    <row r="91" spans="1:21" x14ac:dyDescent="0.25">
      <c r="A91" s="2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/>
      <c r="M91" s="21"/>
      <c r="N91" s="22"/>
      <c r="O91" s="21"/>
      <c r="P91" s="21"/>
      <c r="Q91" s="21"/>
      <c r="R91" s="22"/>
      <c r="S91" s="21"/>
      <c r="T91" s="21"/>
      <c r="U91" s="23"/>
    </row>
    <row r="92" spans="1:21" x14ac:dyDescent="0.25">
      <c r="A92" s="2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1"/>
      <c r="M92" s="21"/>
      <c r="N92" s="22"/>
      <c r="O92" s="21"/>
      <c r="P92" s="21"/>
      <c r="Q92" s="21"/>
      <c r="R92" s="22"/>
      <c r="S92" s="21"/>
      <c r="T92" s="21"/>
      <c r="U92" s="23"/>
    </row>
    <row r="93" spans="1:21" x14ac:dyDescent="0.25">
      <c r="A93" s="2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1"/>
      <c r="M93" s="21"/>
      <c r="N93" s="22"/>
      <c r="O93" s="21"/>
      <c r="P93" s="21"/>
      <c r="Q93" s="21"/>
      <c r="R93" s="22"/>
      <c r="S93" s="21"/>
      <c r="T93" s="21"/>
      <c r="U93" s="23"/>
    </row>
    <row r="94" spans="1:21" x14ac:dyDescent="0.25">
      <c r="A94" s="24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1"/>
      <c r="M94" s="21"/>
      <c r="N94" s="22"/>
      <c r="O94" s="21"/>
      <c r="P94" s="21"/>
      <c r="Q94" s="21"/>
      <c r="R94" s="22"/>
      <c r="S94" s="21"/>
      <c r="T94" s="21"/>
      <c r="U94" s="23"/>
    </row>
    <row r="95" spans="1:21" x14ac:dyDescent="0.25">
      <c r="A95" s="3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5"/>
      <c r="M95" s="35"/>
      <c r="N95" s="36"/>
      <c r="O95" s="35"/>
      <c r="P95" s="35"/>
      <c r="Q95" s="35"/>
      <c r="R95" s="36"/>
      <c r="S95" s="35"/>
      <c r="T95" s="35"/>
      <c r="U95" s="37"/>
    </row>
  </sheetData>
  <mergeCells count="4">
    <mergeCell ref="A1:U1"/>
    <mergeCell ref="G89:I89"/>
    <mergeCell ref="J89:L89"/>
    <mergeCell ref="S89:U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OneDrive - sdis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Nasly Milena Pisciotti Duque</dc:creator>
  <cp:lastModifiedBy>Nasly Milena Pisciotti Duque</cp:lastModifiedBy>
  <dcterms:created xsi:type="dcterms:W3CDTF">2021-06-01T15:17:55Z</dcterms:created>
  <dcterms:modified xsi:type="dcterms:W3CDTF">2021-06-01T15:59:44Z</dcterms:modified>
</cp:coreProperties>
</file>