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INFORMES SDIS\SEPTIEMBRE\Informes WEB\"/>
    </mc:Choice>
  </mc:AlternateContent>
  <bookViews>
    <workbookView xWindow="0" yWindow="0" windowWidth="19200" windowHeight="9990"/>
  </bookViews>
  <sheets>
    <sheet name="EjecucionVigencia" sheetId="1" r:id="rId1"/>
  </sheets>
  <definedNames>
    <definedName name="_xlnm._FilterDatabase" localSheetId="0" hidden="1">EjecucionVigencia!$A$11:$W$180</definedName>
    <definedName name="_xlnm.Print_Area" localSheetId="0">EjecucionVigencia!$C$1:$T$198</definedName>
    <definedName name="_xlnm.Print_Titles" localSheetId="0">EjecucionVigencia!$1:$11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0" i="1" l="1"/>
  <c r="A180" i="1"/>
  <c r="C179" i="1"/>
  <c r="A179" i="1"/>
  <c r="C178" i="1"/>
  <c r="A178" i="1"/>
  <c r="C177" i="1"/>
  <c r="A177" i="1"/>
  <c r="C176" i="1"/>
  <c r="A176" i="1"/>
  <c r="C175" i="1"/>
  <c r="A175" i="1"/>
  <c r="C174" i="1"/>
  <c r="A174" i="1"/>
  <c r="C173" i="1"/>
  <c r="A173" i="1"/>
  <c r="C172" i="1"/>
  <c r="A172" i="1"/>
  <c r="C171" i="1"/>
  <c r="A171" i="1"/>
  <c r="C170" i="1"/>
  <c r="A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A150" i="1"/>
  <c r="C149" i="1"/>
  <c r="A149" i="1"/>
  <c r="C148" i="1"/>
  <c r="A148" i="1"/>
  <c r="C147" i="1"/>
  <c r="C146" i="1"/>
  <c r="C145" i="1"/>
  <c r="A145" i="1"/>
  <c r="C144" i="1"/>
  <c r="A144" i="1"/>
  <c r="C143" i="1"/>
  <c r="A143" i="1"/>
  <c r="C142" i="1"/>
  <c r="A142" i="1"/>
  <c r="C141" i="1"/>
  <c r="A141" i="1"/>
  <c r="C140" i="1"/>
  <c r="A140" i="1"/>
  <c r="C139" i="1"/>
  <c r="A139" i="1"/>
  <c r="C138" i="1"/>
  <c r="A138" i="1"/>
  <c r="C137" i="1"/>
  <c r="C136" i="1"/>
  <c r="C135" i="1"/>
  <c r="C134" i="1"/>
  <c r="C133" i="1"/>
  <c r="C132" i="1"/>
  <c r="C131" i="1"/>
  <c r="C130" i="1"/>
  <c r="C126" i="1"/>
  <c r="A126" i="1"/>
  <c r="C125" i="1"/>
  <c r="A125" i="1"/>
  <c r="C124" i="1"/>
  <c r="A124" i="1"/>
  <c r="C123" i="1"/>
  <c r="A123" i="1"/>
  <c r="C122" i="1"/>
  <c r="A122" i="1"/>
  <c r="C121" i="1"/>
  <c r="C120" i="1"/>
  <c r="C119" i="1"/>
  <c r="A119" i="1"/>
  <c r="C118" i="1"/>
  <c r="A118" i="1"/>
  <c r="C117" i="1"/>
  <c r="A117" i="1"/>
  <c r="C116" i="1"/>
  <c r="A116" i="1"/>
  <c r="C115" i="1"/>
  <c r="C114" i="1"/>
  <c r="C113" i="1"/>
  <c r="C112" i="1"/>
  <c r="A112" i="1"/>
  <c r="C111" i="1"/>
  <c r="C110" i="1"/>
  <c r="C109" i="1"/>
  <c r="C108" i="1"/>
  <c r="A108" i="1"/>
  <c r="C107" i="1"/>
  <c r="A107" i="1"/>
  <c r="C106" i="1"/>
  <c r="C105" i="1"/>
  <c r="C104" i="1"/>
  <c r="A104" i="1"/>
  <c r="C103" i="1"/>
  <c r="A103" i="1"/>
  <c r="C102" i="1"/>
  <c r="A102" i="1"/>
  <c r="C101" i="1"/>
  <c r="C100" i="1"/>
  <c r="C99" i="1"/>
  <c r="A99" i="1"/>
  <c r="C98" i="1"/>
  <c r="A98" i="1"/>
  <c r="C97" i="1"/>
  <c r="A97" i="1"/>
  <c r="C96" i="1"/>
  <c r="A96" i="1"/>
  <c r="C95" i="1"/>
  <c r="A95" i="1"/>
  <c r="C94" i="1"/>
  <c r="A94" i="1"/>
  <c r="C93" i="1"/>
  <c r="A93" i="1"/>
  <c r="A92" i="1"/>
  <c r="C91" i="1"/>
  <c r="A91" i="1"/>
  <c r="C90" i="1"/>
  <c r="A90" i="1"/>
  <c r="C89" i="1"/>
  <c r="A89" i="1"/>
  <c r="C88" i="1"/>
  <c r="A88" i="1"/>
  <c r="C87" i="1"/>
  <c r="A87" i="1"/>
  <c r="C86" i="1"/>
  <c r="A86" i="1"/>
  <c r="C85" i="1"/>
  <c r="C84" i="1"/>
  <c r="C83" i="1"/>
  <c r="C82" i="1"/>
  <c r="C81" i="1"/>
  <c r="C80" i="1"/>
  <c r="A80" i="1"/>
  <c r="A79" i="1"/>
  <c r="C78" i="1"/>
  <c r="A78" i="1"/>
  <c r="C77" i="1"/>
  <c r="A77" i="1"/>
  <c r="C76" i="1"/>
  <c r="A76" i="1"/>
  <c r="C75" i="1"/>
  <c r="A75" i="1"/>
  <c r="C74" i="1"/>
  <c r="A74" i="1"/>
  <c r="C73" i="1"/>
  <c r="A73" i="1"/>
  <c r="C72" i="1"/>
  <c r="A72" i="1"/>
  <c r="C71" i="1"/>
  <c r="A71" i="1"/>
  <c r="C70" i="1"/>
  <c r="C69" i="1"/>
  <c r="C68" i="1"/>
  <c r="C67" i="1"/>
  <c r="C66" i="1"/>
  <c r="C65" i="1"/>
  <c r="A65" i="1"/>
  <c r="C64" i="1"/>
  <c r="A64" i="1"/>
  <c r="C63" i="1"/>
  <c r="A63" i="1"/>
  <c r="C62" i="1"/>
  <c r="A62" i="1"/>
  <c r="C61" i="1"/>
  <c r="A61" i="1"/>
  <c r="C60" i="1"/>
  <c r="A60" i="1"/>
  <c r="C59" i="1"/>
  <c r="A59" i="1"/>
  <c r="C58" i="1"/>
  <c r="A58" i="1"/>
  <c r="C57" i="1"/>
  <c r="A57" i="1"/>
  <c r="C56" i="1"/>
  <c r="A56" i="1"/>
  <c r="C55" i="1"/>
  <c r="A55" i="1"/>
  <c r="C54" i="1"/>
  <c r="A54" i="1"/>
  <c r="C53" i="1"/>
  <c r="A53" i="1"/>
  <c r="C52" i="1"/>
  <c r="A52" i="1"/>
  <c r="C51" i="1"/>
  <c r="A51" i="1"/>
  <c r="C50" i="1"/>
  <c r="A50" i="1"/>
  <c r="C49" i="1"/>
  <c r="A49" i="1"/>
  <c r="C48" i="1"/>
  <c r="A48" i="1"/>
  <c r="C47" i="1"/>
  <c r="A47" i="1"/>
  <c r="C46" i="1"/>
  <c r="A46" i="1"/>
  <c r="C45" i="1"/>
  <c r="A45" i="1"/>
  <c r="C44" i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C37" i="1"/>
  <c r="A37" i="1"/>
  <c r="C36" i="1"/>
  <c r="A36" i="1"/>
  <c r="C35" i="1"/>
  <c r="A35" i="1"/>
  <c r="C34" i="1"/>
  <c r="A34" i="1"/>
  <c r="C33" i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</calcChain>
</file>

<file path=xl/sharedStrings.xml><?xml version="1.0" encoding="utf-8"?>
<sst xmlns="http://schemas.openxmlformats.org/spreadsheetml/2006/main" count="560" uniqueCount="384">
  <si>
    <t>SISTEMA DE INFORMACIÓN BOGDATA</t>
  </si>
  <si>
    <t>EJECUCIÓN PRESUPUESTO</t>
  </si>
  <si>
    <t>INFORME DE EJECUCIÓN DEL PRESUPUESTO DE GASTOS E INVERSIONES</t>
  </si>
  <si>
    <t>ENTIDAD:</t>
  </si>
  <si>
    <t>122 - SECRETARÍA DE INTEGRACIÓN SOCIAL</t>
  </si>
  <si>
    <t>MES:</t>
  </si>
  <si>
    <t>Enero a Septiembre</t>
  </si>
  <si>
    <t>UNIDAD EJECUTORA:</t>
  </si>
  <si>
    <t>VIGENCIA FISCAL:</t>
  </si>
  <si>
    <t>RUBRO PRESUPUESTAL</t>
  </si>
  <si>
    <t>APROPIACIÓN</t>
  </si>
  <si>
    <t>TOTAL CDP</t>
  </si>
  <si>
    <t>TOTAL COMPROMISOS</t>
  </si>
  <si>
    <t>EJECUC.</t>
  </si>
  <si>
    <t>AUTORIZACIÓN DE GIRO PRESUPUESTAL</t>
  </si>
  <si>
    <t>EJEC.</t>
  </si>
  <si>
    <t>GIRO TESORAL</t>
  </si>
  <si>
    <t>CÓDIGO</t>
  </si>
  <si>
    <t>NOMBRE</t>
  </si>
  <si>
    <t>INICIAL</t>
  </si>
  <si>
    <t>MODIFICACIONES</t>
  </si>
  <si>
    <t>VIGENTE</t>
  </si>
  <si>
    <t>SUSPENSIÓN</t>
  </si>
  <si>
    <t>DISPONIBLE</t>
  </si>
  <si>
    <t>MES</t>
  </si>
  <si>
    <t>ACUMULADO</t>
  </si>
  <si>
    <t>PRESUP.</t>
  </si>
  <si>
    <t>AUT. GIRO %</t>
  </si>
  <si>
    <t>Largo</t>
  </si>
  <si>
    <t>Eje/Agre</t>
  </si>
  <si>
    <t>MES
4</t>
  </si>
  <si>
    <t>ACUMULADO
5</t>
  </si>
  <si>
    <t>6=(3+5)</t>
  </si>
  <si>
    <t>8=(6-7)</t>
  </si>
  <si>
    <t>(13=12/8)</t>
  </si>
  <si>
    <t>(16=15/8)</t>
  </si>
  <si>
    <t>Agregado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</si>
  <si>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</si>
  <si>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</si>
  <si>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</si>
  <si>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</si>
  <si>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</si>
  <si>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</si>
  <si>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</si>
  <si>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</si>
  <si>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</si>
  <si>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</si>
  <si>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</si>
  <si>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</si>
  <si>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Ejecutor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</si>
  <si>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</si>
  <si>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</si>
  <si>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</si>
  <si>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</si>
  <si>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</si>
  <si>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</si>
  <si>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</si>
  <si>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</si>
  <si>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</si>
  <si>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</si>
  <si>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</si>
  <si>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</si>
  <si>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</si>
  <si>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</si>
  <si>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</si>
  <si>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</si>
  <si>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</si>
  <si>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</si>
  <si>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</si>
  <si>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</si>
  <si>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</si>
  <si>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</si>
  <si>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</si>
  <si>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</si>
  <si>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</si>
  <si>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</si>
  <si>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</si>
  <si>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</si>
  <si>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</si>
  <si>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</si>
  <si>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</si>
  <si>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</si>
  <si>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</si>
  <si>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</si>
  <si>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</si>
  <si>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</si>
  <si>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</si>
  <si>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</si>
  <si>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</si>
  <si>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</si>
  <si>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</si>
  <si>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</si>
  <si>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</si>
  <si>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</si>
  <si>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</si>
  <si>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</si>
  <si>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</si>
  <si>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</si>
  <si>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</si>
  <si>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</si>
  <si>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</si>
  <si>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</si>
  <si>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</si>
  <si>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</si>
  <si>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</si>
  <si>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</si>
  <si>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</si>
  <si>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</si>
  <si>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</si>
  <si>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</si>
  <si>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O2110102008</t>
  </si>
  <si>
    <t>Aportes a la ESAP</t>
  </si>
  <si>
    <t>O2110102009</t>
  </si>
  <si>
    <t>Aportes a escuelas industriales e institutos técnicos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</si>
  <si>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</si>
  <si>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</si>
  <si>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</si>
  <si>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</si>
  <si>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</si>
  <si>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</si>
  <si>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</si>
  <si>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O2110103002</t>
  </si>
  <si>
    <t>Bonificación de dirección</t>
  </si>
  <si>
    <t>O2110103005</t>
  </si>
  <si>
    <t>Reconocimiento por permanencia en el servicio público - Bogotá D.C.</t>
  </si>
  <si>
    <t>O2110103012</t>
  </si>
  <si>
    <t>Prima de riesgo</t>
  </si>
  <si>
    <t>O2110103068</t>
  </si>
  <si>
    <t>Prima secretarial</t>
  </si>
  <si>
    <t>O212</t>
  </si>
  <si>
    <t>Adquisición de bienes y servicios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</si>
  <si>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</si>
  <si>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</si>
  <si>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</si>
  <si>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</si>
  <si>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</si>
  <si>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</si>
  <si>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</si>
  <si>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Maquinaria de oficina, contabilidad e informática</t>
  </si>
  <si>
    <t>O21201010030302</t>
  </si>
  <si>
    <t>Maquinaria de informática y sus partes, piezas y accesorios</t>
  </si>
  <si>
    <t>O212010100305</t>
  </si>
  <si>
    <t>Equipo y aparatos de radio, televisión y comunicaciones</t>
  </si>
  <si>
    <t>O21201010030503</t>
  </si>
  <si>
    <t>Radiorreceptores y receptores de televisión; apara</t>
  </si>
  <si>
    <t>O2120101005</t>
  </si>
  <si>
    <t>Otros activos fijos</t>
  </si>
  <si>
    <t>O212010100502</t>
  </si>
  <si>
    <t>Productos de la propiedad intelectual</t>
  </si>
  <si>
    <t>O21201010050203</t>
  </si>
  <si>
    <t>Programas de informática y bases de datos</t>
  </si>
  <si>
    <t>O2120101005020301</t>
  </si>
  <si>
    <t>Programas de informática</t>
  </si>
  <si>
    <t>O212010100502030101</t>
  </si>
  <si>
    <t>Paquetes de software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</si>
  <si>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</si>
  <si>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</si>
  <si>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</si>
  <si>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</si>
  <si>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</si>
  <si>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</si>
  <si>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</si>
  <si>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</si>
  <si>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O2120201002082823609</t>
  </si>
  <si>
    <t>Uniformes de trabajo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</si>
  <si>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</si>
  <si>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</si>
  <si>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</si>
  <si>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</si>
  <si>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O2120201003023212905</t>
  </si>
  <si>
    <t>Papel para escritorio sin impresión</t>
  </si>
  <si>
    <t>O2120201003023215305</t>
  </si>
  <si>
    <t>Cajas de cartón liso</t>
  </si>
  <si>
    <t>O2120201003023219997</t>
  </si>
  <si>
    <t>Artículos n.c.p. de cartón y papel</t>
  </si>
  <si>
    <t>O212020100305</t>
  </si>
  <si>
    <t>Otros productos químicos; fibras artificiales (o fibras industriales hechas por el hombre)</t>
  </si>
  <si>
    <t>O2120201003053543003</t>
  </si>
  <si>
    <t>Aditivos para gasolina, aceites minerales y combustible en general</t>
  </si>
  <si>
    <t>O212020100306</t>
  </si>
  <si>
    <t>Productos de caucho y plástico</t>
  </si>
  <si>
    <t>O2120201003063694012</t>
  </si>
  <si>
    <t>Recipientes de material plástico-canecas para la basura</t>
  </si>
  <si>
    <t>O2120201003063699006</t>
  </si>
  <si>
    <t>Ganchos legajadores plásticos</t>
  </si>
  <si>
    <t>O2120202</t>
  </si>
  <si>
    <t>Adquisición de servicios</t>
  </si>
  <si>
    <t>O2120202006</t>
  </si>
  <si>
    <t>Servicios de alojamiento; servicios de suministro de comidas y bebidas; servicios de transporte; y servicios de distribución de electricidad, gas y agua</t>
  </si>
  <si>
    <t>O212020200603</t>
  </si>
  <si>
    <t>Alojamiento; servicios de suministros de comidas y bebidas</t>
  </si>
  <si>
    <t>O21202020060363391</t>
  </si>
  <si>
    <t>Servicios de catering para eventos</t>
  </si>
  <si>
    <t>O212020200604</t>
  </si>
  <si>
    <t>Servicios de transporte de pasajeros</t>
  </si>
  <si>
    <t>O21202020060464241</t>
  </si>
  <si>
    <t>Servicios de transporte aéreo de pasajeros, excepto los servicios de aerotaxi</t>
  </si>
  <si>
    <t>O21202020060464220</t>
  </si>
  <si>
    <t>Servicios de transporte terrestre de pasajeros, diferente del 
transporte local y turístico de pasajero</t>
  </si>
  <si>
    <t>O212020200605</t>
  </si>
  <si>
    <t>Servicios de transporte de carga</t>
  </si>
  <si>
    <t>O21202020060565115</t>
  </si>
  <si>
    <t>Servicios de mudanza de muebles domésticos y de oficina</t>
  </si>
  <si>
    <t>O212020200608</t>
  </si>
  <si>
    <t>Servicios postales y de mensajería</t>
  </si>
  <si>
    <t>O21202020060868021</t>
  </si>
  <si>
    <t>Servicios locales de mensajería nacional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</si>
  <si>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</si>
  <si>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</si>
  <si>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</si>
  <si>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</si>
  <si>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</si>
  <si>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</si>
  <si>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</si>
  <si>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</si>
  <si>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</si>
  <si>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</si>
  <si>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O2120202007010305</t>
  </si>
  <si>
    <t>Otros servicios de seguros distintos a los seguros de vida (excepto los servicios de reaseguro)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</si>
  <si>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</si>
  <si>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</si>
  <si>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</si>
  <si>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</si>
  <si>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O21202020070105</t>
  </si>
  <si>
    <t>Servicios auxiliares a los servicios financieros distintos de los seguros y las pensiones</t>
  </si>
  <si>
    <t>O2120202007010571559</t>
  </si>
  <si>
    <t>Otros servicios de administración de los mercados financieros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</si>
  <si>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</si>
  <si>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</si>
  <si>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</si>
  <si>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</si>
  <si>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O212020200703</t>
  </si>
  <si>
    <t>Servicios de arrendamiento o alquiler sin operario</t>
  </si>
  <si>
    <t>O21202020070373290</t>
  </si>
  <si>
    <t>Servicios de arrendamiento o alquiler de otros productos n.c.p.</t>
  </si>
  <si>
    <t>O21202020070373123</t>
  </si>
  <si>
    <t>Servicios de arrendamiento sin opción de compra de maquinaria y equipo de oficina sin operario (excepto computadoras)</t>
  </si>
  <si>
    <t>O2120202008</t>
  </si>
  <si>
    <t>Servicios prestados a las empresas y servicios de producción</t>
  </si>
  <si>
    <t>O212020200802</t>
  </si>
  <si>
    <t>Servicios jurídicos y contables</t>
  </si>
  <si>
    <t>O21202020080282199</t>
  </si>
  <si>
    <t>Otros servicios jurídicos n.c.p.</t>
  </si>
  <si>
    <t>O21202020080282221</t>
  </si>
  <si>
    <t>Servicios de contabilidad</t>
  </si>
  <si>
    <t>O212020200803</t>
  </si>
  <si>
    <t>Servicios profesionales, científicos y técnicos (excepto los servicios de investigación, urbanismo, jurídicos y de contabilidad)</t>
  </si>
  <si>
    <t>O21202020080383141</t>
  </si>
  <si>
    <t>Servicios de diseño y desarrollo de aplicaciones e</t>
  </si>
  <si>
    <t>O21202020080383611</t>
  </si>
  <si>
    <t>Servicios integrales de publicidad</t>
  </si>
  <si>
    <t>O21202020080383159</t>
  </si>
  <si>
    <t>Otros servicios de alojamiento y suministro de infraestructura en tecnología de la información (TI)</t>
  </si>
  <si>
    <t>O21202020080383132</t>
  </si>
  <si>
    <t>Servicios de soporte en tecnologías de la información (TI)</t>
  </si>
  <si>
    <t>O21202020080383113</t>
  </si>
  <si>
    <t>Servicios de consultoría en administración del recurso humano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</si>
  <si>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</si>
  <si>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</si>
  <si>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</si>
  <si>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</si>
  <si>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</si>
  <si>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</si>
  <si>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O21202020080484210</t>
  </si>
  <si>
    <t>Servicios básicos de Internet</t>
  </si>
  <si>
    <t>O21202020080484612</t>
  </si>
  <si>
    <t>Servicios de transmisión de programas de televisió</t>
  </si>
  <si>
    <t>O212020200805</t>
  </si>
  <si>
    <t>Servicios de soporte</t>
  </si>
  <si>
    <t>O21202020080585310</t>
  </si>
  <si>
    <t>Servicios de desinfección y exterminación</t>
  </si>
  <si>
    <t>O21202020080585970</t>
  </si>
  <si>
    <t>Servicios de mantenimiento y cuidado del paisaje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</si>
  <si>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</si>
  <si>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</si>
  <si>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</si>
  <si>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</si>
  <si>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</si>
  <si>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</si>
  <si>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</si>
  <si>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</si>
  <si>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</si>
  <si>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</si>
  <si>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O2120202008078715699</t>
  </si>
  <si>
    <t>Servicio de mantenimiento y reparación de máquinas de uso general n.c.p.</t>
  </si>
  <si>
    <t>O2120202008078711001</t>
  </si>
  <si>
    <t>Servicio de mantenimiento y reparación de productos metálicos estructurales y sus partes</t>
  </si>
  <si>
    <t>O2120202008078715701</t>
  </si>
  <si>
    <t>Servicio de mantenimiento y reparación de ascensores</t>
  </si>
  <si>
    <t>O2120202009</t>
  </si>
  <si>
    <t>Servicios para la comunidad, sociales y personales</t>
  </si>
  <si>
    <t>O212020200902</t>
  </si>
  <si>
    <t>Servicios de educación</t>
  </si>
  <si>
    <t>O21202020090292913</t>
  </si>
  <si>
    <t>Servicios de educación para la formación y el trabajo</t>
  </si>
  <si>
    <t>O212020200904</t>
  </si>
  <si>
    <t>Servicios de alcantarillado, recolección, tratamiento y disposición de desechos y otros servicios de saneamiento ambiental</t>
  </si>
  <si>
    <t>O21202020090494110</t>
  </si>
  <si>
    <t>Servicios de alcantarillado y tratamiento de aguas residuales</t>
  </si>
  <si>
    <t>O21202020090494239</t>
  </si>
  <si>
    <t>Servicios generales de recolección de otros desechos</t>
  </si>
  <si>
    <t>O21202020090494211</t>
  </si>
  <si>
    <t>Servicios de recolección de desechos hospitalarios y otros desechos biológicos peligrosos</t>
  </si>
  <si>
    <t>O2120202010</t>
  </si>
  <si>
    <t>Viáticos de los funcionarios en comisión</t>
  </si>
  <si>
    <t>O212020200906</t>
  </si>
  <si>
    <t>Servicios recreativos, culturales y deportivos</t>
  </si>
  <si>
    <t>O21202020090696511</t>
  </si>
  <si>
    <t>Servicios de promoción de eventos deportivos y recreativos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</si>
  <si>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</si>
  <si>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</si>
  <si>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</si>
  <si>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</si>
  <si>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</si>
  <si>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</si>
  <si>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</si>
  <si>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</si>
  <si>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O2301160103</t>
  </si>
  <si>
    <t>Movilidad social integral</t>
  </si>
  <si>
    <t>O23011601030000007757</t>
  </si>
  <si>
    <t>Implementación de estrategias y servicios integrales para el abordaje del fenómeno de habitabilidad en calle en Bogotá</t>
  </si>
  <si>
    <t>O23011601030000007768</t>
  </si>
  <si>
    <t>Implementación de una estrategia de acompañamiento a hogares con mayor pobreza evidente y oculta de Bogotá</t>
  </si>
  <si>
    <t>O2301160104</t>
  </si>
  <si>
    <t>Prevención de la exclusión por razones étnicas, religiosas, sociales, políticas y de orientación sexual</t>
  </si>
  <si>
    <t>O23011601040000007756</t>
  </si>
  <si>
    <t>Compromiso social por la diversidad en Bogotá</t>
  </si>
  <si>
    <t>O23011601040000007730</t>
  </si>
  <si>
    <t>Servicio de atención a la población proveniente de flujos migratorios mixtos en Bogotá</t>
  </si>
  <si>
    <t>O2301160106</t>
  </si>
  <si>
    <t>Sistema Distrital del Cuidado</t>
  </si>
  <si>
    <t>O23011601060000007565</t>
  </si>
  <si>
    <t>Suministro de espacios adecuados, inclusivos y seguros para el desarrollo social integral en Bogotá</t>
  </si>
  <si>
    <t>O23011601060000007744</t>
  </si>
  <si>
    <t>Generación de Oportunidades para el Desarrollo Integral de la Niñez y la Adolescencia de Bogotá</t>
  </si>
  <si>
    <t>O23011601060000007752</t>
  </si>
  <si>
    <t>Contribución a la protección de los derechos de las familias especialmente de sus integrantes afectados por la violencia intrafamiliar en la ciudad de Bogotá</t>
  </si>
  <si>
    <t>O23011601060000007770</t>
  </si>
  <si>
    <t>Compromiso con el envejecimiento activo y una Bogotá cuidadora e incluyente</t>
  </si>
  <si>
    <t>O23011601060000007771</t>
  </si>
  <si>
    <t>Fortalecimiento de las oportunidades de inclusión</t>
  </si>
  <si>
    <t>O23011601060000007745</t>
  </si>
  <si>
    <t>Compromiso por una alimentación integral en Bogotá</t>
  </si>
  <si>
    <t>O23011601060000007749</t>
  </si>
  <si>
    <t>Implementación de la estrategia de territorios cuidadores en Bogotá</t>
  </si>
  <si>
    <t>O2301160108</t>
  </si>
  <si>
    <t>Prevención y atención de maternidad temprana</t>
  </si>
  <si>
    <t>O23011601080000007753</t>
  </si>
  <si>
    <t>Prevención de la maternidad y paternidad temprana en Bogotá</t>
  </si>
  <si>
    <t>O2301160117</t>
  </si>
  <si>
    <t>Jóvenes con capacidades: Proyecto de vida para la ciudadanía, la innovación y el trabajo del siglo XXI</t>
  </si>
  <si>
    <t>O23011601170000007740</t>
  </si>
  <si>
    <t>Generación JÓVENES CON DERECHOS en Bogotá</t>
  </si>
  <si>
    <t>O23011603</t>
  </si>
  <si>
    <t>INSPIRAR CONFIANZA Y LEGITIMIDAD PARA VIVIR SIN MIEDO Y SER EPICENTRO DE CULTURA CIUDADANA, PAZ Y RECONCILIACIÓN</t>
  </si>
  <si>
    <t>O2301160348</t>
  </si>
  <si>
    <t>Plataforma institucional para la seguridad y justicia</t>
  </si>
  <si>
    <t>O23011603480000007564</t>
  </si>
  <si>
    <t>Mejoramiento de la capacidad de respuesta institucional de las Comisarías de Familia en Bogotá</t>
  </si>
  <si>
    <t>O23011605</t>
  </si>
  <si>
    <t>CONSTRUIR BOGOTÁ REGIÓN CON GOBIERNO ABIERTO, TRANSPARENTE Y CIUDADANÍA CONSCIENTE</t>
  </si>
  <si>
    <t>O2301160551</t>
  </si>
  <si>
    <t>GOBIERNO ABIERTO</t>
  </si>
  <si>
    <t>O23011605510000007741</t>
  </si>
  <si>
    <t>Fortalecimiento de la gestión de la información y el conocimiento con enfoque participativo y territorial de la Secretaria Distrital de Integración Social en Bogotá</t>
  </si>
  <si>
    <t>O2301160556</t>
  </si>
  <si>
    <t>GESTIÓN PÚBLICA EFECTIVA</t>
  </si>
  <si>
    <t>O23011605560000007733</t>
  </si>
  <si>
    <t>Fortalecimiento institucional para una gestión pública efectiva y transparente en la ciudad de Bogotá</t>
  </si>
  <si>
    <t>O23011605560000007748</t>
  </si>
  <si>
    <t>Fortalecimiento de la gestión institucional y desarrollo integral del talento humano en Bogotá</t>
  </si>
  <si>
    <t>O2301160557</t>
  </si>
  <si>
    <t>GESTIÓN PÚBLICA LOCAL</t>
  </si>
  <si>
    <t>O23011605570000007735</t>
  </si>
  <si>
    <t>Fortalecimiento de los procesos territoriales y la construcción de respuestas integradoras e innovadoras en los territorios de Bogotá - Región</t>
  </si>
  <si>
    <t>NASLY MILENA PISCIOTTI DUQUE</t>
  </si>
  <si>
    <t>MARGARITA BARRAQUER SOURDIS</t>
  </si>
  <si>
    <t>RESPONSABLE DEL PRESUPUESTO (E)</t>
  </si>
  <si>
    <t xml:space="preserve"> ORDENADOR DEL GASTO</t>
  </si>
  <si>
    <t>Elaboro :  Diana Lizbeth Ramirez - Profesional Grupo de Presupuesto</t>
  </si>
  <si>
    <t>Revisó : Nasly Milena Pisciotti Duque - Asesora de Recursos Financieros (E)</t>
  </si>
  <si>
    <t>Aprobó : Gloria Matilde Torres Cruz- Subdirectora  Administrativa y Financiera</t>
  </si>
  <si>
    <t xml:space="preserve">               Gina Alexandra Vaca Linares - Directora de Gestión Corporativa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</si>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</sst>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&quot;$&quot;\ 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ova"/>
      <family val="2"/>
    </font>
    <font>
      <sz val="11"/>
      <name val="Arial Nova"/>
      <family val="2"/>
    </font>
    <font>
      <b/>
      <sz val="11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sz val="10"/>
      <color rgb="FFFF0000"/>
      <name val="Arial Nova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1" applyNumberFormat="1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16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164" fontId="6" fillId="2" borderId="1" xfId="1" applyNumberFormat="1" applyFont="1" applyFill="1" applyBorder="1" applyAlignment="1">
      <alignment horizontal="right" vertical="center"/>
    </xf>
    <xf numFmtId="10" fontId="6" fillId="2" borderId="1" xfId="2" applyNumberFormat="1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164" fontId="5" fillId="0" borderId="1" xfId="1" applyNumberFormat="1" applyFont="1" applyBorder="1" applyAlignment="1">
      <alignment horizontal="right" vertical="center"/>
    </xf>
    <xf numFmtId="10" fontId="6" fillId="0" borderId="1" xfId="2" applyNumberFormat="1" applyFont="1" applyFill="1" applyBorder="1" applyAlignment="1" applyProtection="1">
      <alignment horizontal="right" vertical="center"/>
      <protection hidden="1"/>
    </xf>
    <xf numFmtId="164" fontId="6" fillId="2" borderId="1" xfId="3" applyNumberFormat="1" applyFont="1" applyFill="1" applyBorder="1" applyAlignment="1">
      <alignment horizontal="right" vertical="center"/>
    </xf>
    <xf numFmtId="10" fontId="6" fillId="2" borderId="1" xfId="2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166" fontId="7" fillId="0" borderId="0" xfId="0" applyNumberFormat="1" applyFont="1" applyFill="1" applyAlignment="1" applyProtection="1">
      <alignment vertical="center"/>
      <protection hidden="1"/>
    </xf>
    <xf numFmtId="0" fontId="8" fillId="0" borderId="0" xfId="0" applyFont="1"/>
  </cellXfs>
  <cellStyles count="4">
    <cellStyle name="Millares" xfId="1" builtinId="3"/>
    <cellStyle name="Millares 3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98"/>
  <sheetViews>
    <sheetView showGridLines="0" tabSelected="1" view="pageBreakPreview" zoomScale="85" zoomScaleNormal="90" zoomScaleSheetLayoutView="85" workbookViewId="0">
      <pane ySplit="11" topLeftCell="A132" activePane="bottomLeft" state="frozen"/>
      <selection activeCell="AE8" sqref="AE8"/>
      <selection pane="bottomLeft" activeCell="F12" sqref="F12"/>
    </sheetView>
  </sheetViews>
  <sheetFormatPr baseColWidth="10" defaultColWidth="11.5703125" defaultRowHeight="12.75"/>
  <cols>
    <col min="1" max="1" width="8.5703125" style="1" bestFit="1" customWidth="1"/>
    <col min="2" max="2" width="10.7109375" style="1" bestFit="1" customWidth="1"/>
    <col min="3" max="3" width="30.28515625" style="1" bestFit="1" customWidth="1"/>
    <col min="4" max="4" width="32.28515625" style="1" customWidth="1"/>
    <col min="5" max="5" width="47.5703125" style="1" customWidth="1"/>
    <col min="6" max="6" width="23.28515625" style="1" bestFit="1" customWidth="1"/>
    <col min="7" max="7" width="20.7109375" style="1" bestFit="1" customWidth="1"/>
    <col min="8" max="8" width="22.140625" style="1" bestFit="1" customWidth="1"/>
    <col min="9" max="9" width="23.28515625" style="1" bestFit="1" customWidth="1"/>
    <col min="10" max="10" width="15.28515625" style="1" bestFit="1" customWidth="1"/>
    <col min="11" max="11" width="23.28515625" style="1" bestFit="1" customWidth="1"/>
    <col min="12" max="12" width="19.85546875" style="1" bestFit="1" customWidth="1"/>
    <col min="13" max="13" width="23.28515625" style="1" bestFit="1" customWidth="1"/>
    <col min="14" max="14" width="19.85546875" style="1" bestFit="1" customWidth="1"/>
    <col min="15" max="15" width="23.28515625" style="1" bestFit="1" customWidth="1"/>
    <col min="16" max="16" width="15.5703125" style="1" bestFit="1" customWidth="1"/>
    <col min="17" max="17" width="19.85546875" style="1" bestFit="1" customWidth="1"/>
    <col min="18" max="18" width="21.140625" style="1" bestFit="1" customWidth="1"/>
    <col min="19" max="19" width="15.5703125" style="1" bestFit="1" customWidth="1"/>
    <col min="20" max="20" width="21.140625" style="1" bestFit="1" customWidth="1"/>
    <col min="21" max="21" width="11.5703125" style="1"/>
    <col min="22" max="22" width="17.42578125" style="1" customWidth="1"/>
    <col min="23" max="23" width="2" style="1" bestFit="1" customWidth="1"/>
    <col min="24" max="16384" width="11.5703125" style="1"/>
  </cols>
  <sheetData>
    <row r="1" spans="1:22" ht="15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2" ht="15"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15">
      <c r="C3" s="4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ht="14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15">
      <c r="C5" s="3"/>
      <c r="D5" s="5" t="s">
        <v>3</v>
      </c>
      <c r="E5" s="3" t="s">
        <v>4</v>
      </c>
      <c r="F5" s="3"/>
      <c r="G5" s="3"/>
      <c r="H5" s="3"/>
      <c r="I5" s="3"/>
      <c r="J5" s="3"/>
      <c r="K5" s="3"/>
      <c r="L5" s="3"/>
      <c r="M5" s="3"/>
      <c r="N5" s="3"/>
      <c r="O5" s="5" t="s">
        <v>5</v>
      </c>
      <c r="P5" s="6" t="s">
        <v>6</v>
      </c>
      <c r="Q5" s="6"/>
      <c r="R5" s="6"/>
      <c r="S5" s="3"/>
      <c r="T5" s="3"/>
    </row>
    <row r="6" spans="1:22" ht="15">
      <c r="C6" s="3"/>
      <c r="D6" s="5" t="s">
        <v>7</v>
      </c>
      <c r="E6" s="3"/>
      <c r="F6" s="3"/>
      <c r="G6" s="7"/>
      <c r="H6" s="3"/>
      <c r="I6" s="3"/>
      <c r="J6" s="3"/>
      <c r="K6" s="3"/>
      <c r="L6" s="3"/>
      <c r="M6" s="3"/>
      <c r="N6" s="3"/>
      <c r="O6" s="5" t="s">
        <v>8</v>
      </c>
      <c r="P6" s="8">
        <v>2022</v>
      </c>
      <c r="Q6" s="3"/>
      <c r="R6" s="7"/>
      <c r="S6" s="3"/>
      <c r="T6" s="3"/>
    </row>
    <row r="7" spans="1:22" ht="14.25">
      <c r="C7" s="3"/>
      <c r="D7" s="3"/>
      <c r="E7" s="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3"/>
    </row>
    <row r="8" spans="1:22" ht="14.25">
      <c r="C8" s="3"/>
      <c r="D8" s="3"/>
      <c r="E8" s="3"/>
      <c r="F8" s="3"/>
      <c r="G8" s="3"/>
      <c r="H8" s="3"/>
      <c r="I8" s="7"/>
      <c r="J8" s="3"/>
      <c r="K8" s="3"/>
      <c r="L8" s="3"/>
      <c r="M8" s="3"/>
      <c r="N8" s="3"/>
      <c r="O8" s="9"/>
      <c r="P8" s="3"/>
      <c r="Q8" s="3"/>
      <c r="R8" s="9"/>
      <c r="S8" s="3"/>
      <c r="T8" s="3"/>
    </row>
    <row r="9" spans="1:22" ht="15">
      <c r="C9" s="10" t="s">
        <v>9</v>
      </c>
      <c r="D9" s="10"/>
      <c r="E9" s="10"/>
      <c r="F9" s="10" t="s">
        <v>10</v>
      </c>
      <c r="G9" s="10"/>
      <c r="H9" s="10"/>
      <c r="I9" s="10"/>
      <c r="J9" s="10"/>
      <c r="K9" s="10"/>
      <c r="L9" s="10" t="s">
        <v>11</v>
      </c>
      <c r="M9" s="10"/>
      <c r="N9" s="10" t="s">
        <v>12</v>
      </c>
      <c r="O9" s="10"/>
      <c r="P9" s="11" t="s">
        <v>13</v>
      </c>
      <c r="Q9" s="12" t="s">
        <v>14</v>
      </c>
      <c r="R9" s="12"/>
      <c r="S9" s="11" t="s">
        <v>15</v>
      </c>
      <c r="T9" s="13" t="s">
        <v>16</v>
      </c>
    </row>
    <row r="10" spans="1:22" ht="15">
      <c r="C10" s="14" t="s">
        <v>17</v>
      </c>
      <c r="D10" s="15"/>
      <c r="E10" s="11" t="s">
        <v>18</v>
      </c>
      <c r="F10" s="11" t="s">
        <v>19</v>
      </c>
      <c r="G10" s="10" t="s">
        <v>20</v>
      </c>
      <c r="H10" s="10"/>
      <c r="I10" s="11" t="s">
        <v>21</v>
      </c>
      <c r="J10" s="11" t="s">
        <v>22</v>
      </c>
      <c r="K10" s="11" t="s">
        <v>23</v>
      </c>
      <c r="L10" s="11" t="s">
        <v>24</v>
      </c>
      <c r="M10" s="11" t="s">
        <v>25</v>
      </c>
      <c r="N10" s="11" t="s">
        <v>24</v>
      </c>
      <c r="O10" s="11" t="s">
        <v>25</v>
      </c>
      <c r="P10" s="11" t="s">
        <v>26</v>
      </c>
      <c r="Q10" s="11" t="s">
        <v>24</v>
      </c>
      <c r="R10" s="11" t="s">
        <v>25</v>
      </c>
      <c r="S10" s="11" t="s">
        <v>27</v>
      </c>
      <c r="T10" s="11" t="s">
        <v>25</v>
      </c>
    </row>
    <row r="11" spans="1:22" ht="30">
      <c r="A11" s="1" t="s">
        <v>28</v>
      </c>
      <c r="B11" s="1" t="s">
        <v>29</v>
      </c>
      <c r="C11" s="11">
        <v>1</v>
      </c>
      <c r="D11" s="16"/>
      <c r="E11" s="11">
        <v>2</v>
      </c>
      <c r="F11" s="11">
        <v>3</v>
      </c>
      <c r="G11" s="13" t="s">
        <v>30</v>
      </c>
      <c r="H11" s="13" t="s">
        <v>31</v>
      </c>
      <c r="I11" s="11" t="s">
        <v>32</v>
      </c>
      <c r="J11" s="11">
        <v>7</v>
      </c>
      <c r="K11" s="11" t="s">
        <v>33</v>
      </c>
      <c r="L11" s="11">
        <v>9</v>
      </c>
      <c r="M11" s="11">
        <v>10</v>
      </c>
      <c r="N11" s="11">
        <v>11</v>
      </c>
      <c r="O11" s="11">
        <v>12</v>
      </c>
      <c r="P11" s="11" t="s">
        <v>34</v>
      </c>
      <c r="Q11" s="11">
        <v>14</v>
      </c>
      <c r="R11" s="11">
        <v>15</v>
      </c>
      <c r="S11" s="11" t="s">
        <v>35</v>
      </c>
      <c r="T11" s="11">
        <v>17</v>
      </c>
    </row>
    <row r="12" spans="1:22" ht="15.75">
      <c r="A12" s="1">
        <f>LEN(D12)</f>
        <v>2</v>
      </c>
      <c r="B12" s="1" t="s">
        <v>36</v>
      </c>
      <c r="C12" s="22" t="str">
        <f>LEFT(D12,2)</f>
        <v>O2</v>
      </c>
      <c r="D12" s="22" t="s">
        <v>37</v>
      </c>
      <c r="E12" s="23" t="s">
        <v>38</v>
      </c>
      <c r="F12" s="24">
        <v>1195158940000</v>
      </c>
      <c r="G12" s="24">
        <v>0</v>
      </c>
      <c r="H12" s="24">
        <v>-127745817809</v>
      </c>
      <c r="I12" s="24">
        <v>1322904757809</v>
      </c>
      <c r="J12" s="24">
        <v>0</v>
      </c>
      <c r="K12" s="24">
        <v>1322904757809</v>
      </c>
      <c r="L12" s="24">
        <v>47912213362</v>
      </c>
      <c r="M12" s="24">
        <v>1198070513377</v>
      </c>
      <c r="N12" s="24">
        <v>67314077421</v>
      </c>
      <c r="O12" s="24">
        <v>1009448092355</v>
      </c>
      <c r="P12" s="25">
        <v>0.7630542458905748</v>
      </c>
      <c r="Q12" s="24">
        <v>98769019694</v>
      </c>
      <c r="R12" s="24">
        <v>628299486235</v>
      </c>
      <c r="S12" s="25">
        <v>0.47493932010312823</v>
      </c>
      <c r="T12" s="24">
        <v>628211172966</v>
      </c>
    </row>
    <row r="13" spans="1:22" ht="15.75">
      <c r="A13" s="1">
        <f t="shared" ref="A13:A76" si="0">LEN(D13)</f>
        <v>3</v>
      </c>
      <c r="B13" s="1" t="s">
        <v>36</v>
      </c>
      <c r="C13" s="22" t="str">
        <f>LEFT(D13,2)&amp;"."&amp;MID(D13,3,1)</f>
        <v>O2.1</v>
      </c>
      <c r="D13" s="22" t="s">
        <v>39</v>
      </c>
      <c r="E13" s="23" t="s">
        <v>40</v>
      </c>
      <c r="F13" s="24">
        <v>29485902000</v>
      </c>
      <c r="G13" s="24">
        <v>0</v>
      </c>
      <c r="H13" s="24">
        <v>0</v>
      </c>
      <c r="I13" s="24">
        <v>29485902000</v>
      </c>
      <c r="J13" s="24">
        <v>0</v>
      </c>
      <c r="K13" s="24">
        <v>29485902000</v>
      </c>
      <c r="L13" s="24">
        <v>2248721915</v>
      </c>
      <c r="M13" s="24">
        <v>28923727168</v>
      </c>
      <c r="N13" s="24">
        <v>2666884424</v>
      </c>
      <c r="O13" s="24">
        <v>19215029929</v>
      </c>
      <c r="P13" s="25">
        <v>0.65166837795906662</v>
      </c>
      <c r="Q13" s="24">
        <v>2160429281</v>
      </c>
      <c r="R13" s="24">
        <v>16434038021</v>
      </c>
      <c r="S13" s="25">
        <v>0.55735239237381984</v>
      </c>
      <c r="T13" s="24">
        <v>16434038023</v>
      </c>
    </row>
    <row r="14" spans="1:22" ht="15.75">
      <c r="A14" s="1">
        <f t="shared" si="0"/>
        <v>4</v>
      </c>
      <c r="B14" s="1" t="s">
        <v>36</v>
      </c>
      <c r="C14" s="22" t="str">
        <f>LEFT(D14,2)&amp;"."&amp;MID(D14,3,1)&amp;"."&amp;MID(D14,4,1)</f>
        <v>O2.1.1</v>
      </c>
      <c r="D14" s="22" t="s">
        <v>41</v>
      </c>
      <c r="E14" s="23" t="s">
        <v>42</v>
      </c>
      <c r="F14" s="24">
        <v>9122226000</v>
      </c>
      <c r="G14" s="24">
        <v>0</v>
      </c>
      <c r="H14" s="24">
        <v>0</v>
      </c>
      <c r="I14" s="24">
        <v>9122226000</v>
      </c>
      <c r="J14" s="24">
        <v>0</v>
      </c>
      <c r="K14" s="24">
        <v>9122226000</v>
      </c>
      <c r="L14" s="24">
        <v>16395600</v>
      </c>
      <c r="M14" s="24">
        <v>9122226000</v>
      </c>
      <c r="N14" s="24">
        <v>410476059</v>
      </c>
      <c r="O14" s="24">
        <v>5259115123</v>
      </c>
      <c r="P14" s="25">
        <v>0.57651664440236405</v>
      </c>
      <c r="Q14" s="24">
        <v>521872159</v>
      </c>
      <c r="R14" s="24">
        <v>5199111989</v>
      </c>
      <c r="S14" s="25">
        <v>0.56993895886815349</v>
      </c>
      <c r="T14" s="24">
        <v>5199111991</v>
      </c>
      <c r="V14" s="34"/>
    </row>
    <row r="15" spans="1:22" ht="15.75">
      <c r="A15" s="1">
        <f t="shared" si="0"/>
        <v>6</v>
      </c>
      <c r="B15" s="1" t="s">
        <v>36</v>
      </c>
      <c r="C15" s="22" t="str">
        <f>LEFT(D15,2)&amp;"."&amp;MID(D15,3,1)&amp;"."&amp;MID(D15,4,1)&amp;"."&amp;MID(D15,5,2)</f>
        <v>O2.1.1.01</v>
      </c>
      <c r="D15" s="22" t="s">
        <v>43</v>
      </c>
      <c r="E15" s="23" t="s">
        <v>44</v>
      </c>
      <c r="F15" s="24">
        <v>9122226000</v>
      </c>
      <c r="G15" s="24">
        <v>0</v>
      </c>
      <c r="H15" s="24">
        <v>0</v>
      </c>
      <c r="I15" s="24">
        <v>9122226000</v>
      </c>
      <c r="J15" s="24">
        <v>0</v>
      </c>
      <c r="K15" s="24">
        <v>9122226000</v>
      </c>
      <c r="L15" s="24">
        <v>16395600</v>
      </c>
      <c r="M15" s="24">
        <v>9122226000</v>
      </c>
      <c r="N15" s="24">
        <v>410476059</v>
      </c>
      <c r="O15" s="24">
        <v>5259115123</v>
      </c>
      <c r="P15" s="25">
        <v>0.57651664440236405</v>
      </c>
      <c r="Q15" s="24">
        <v>521872159</v>
      </c>
      <c r="R15" s="24">
        <v>5199111989</v>
      </c>
      <c r="S15" s="25">
        <v>0.56993895886815349</v>
      </c>
      <c r="T15" s="24">
        <v>5199111991</v>
      </c>
    </row>
    <row r="16" spans="1:22" ht="15.75">
      <c r="A16" s="1">
        <f t="shared" si="0"/>
        <v>8</v>
      </c>
      <c r="B16" s="1" t="s">
        <v>36</v>
      </c>
      <c r="C16" s="22" t="str">
        <f>LEFT(D16,2)&amp;"."&amp;MID(D16,3,1)&amp;"."&amp;MID(D16,4,1)&amp;"."&amp;MID(D16,5,2)</f>
        <v>O2.1.1.01</v>
      </c>
      <c r="D16" s="22" t="s">
        <v>45</v>
      </c>
      <c r="E16" s="23" t="s">
        <v>46</v>
      </c>
      <c r="F16" s="24">
        <v>6696801000</v>
      </c>
      <c r="G16" s="24">
        <v>-16395600</v>
      </c>
      <c r="H16" s="24">
        <v>-131370434</v>
      </c>
      <c r="I16" s="24">
        <v>6565430566</v>
      </c>
      <c r="J16" s="24">
        <v>0</v>
      </c>
      <c r="K16" s="24">
        <v>6565430566</v>
      </c>
      <c r="L16" s="24">
        <v>0</v>
      </c>
      <c r="M16" s="24">
        <v>6565430566</v>
      </c>
      <c r="N16" s="24">
        <v>403515011</v>
      </c>
      <c r="O16" s="24">
        <v>4000708714</v>
      </c>
      <c r="P16" s="25">
        <v>0.60935968689064035</v>
      </c>
      <c r="Q16" s="24">
        <v>402309011</v>
      </c>
      <c r="R16" s="24">
        <v>3952708622</v>
      </c>
      <c r="S16" s="25">
        <v>0.60204865199087687</v>
      </c>
      <c r="T16" s="24">
        <v>3952708640</v>
      </c>
    </row>
    <row r="17" spans="1:20" ht="15.75">
      <c r="A17" s="1">
        <f t="shared" si="0"/>
        <v>11</v>
      </c>
      <c r="B17" s="1" t="s">
        <v>36</v>
      </c>
      <c r="C17" s="22" t="str">
        <f>LEFT(D17,2)&amp;"."&amp;MID(D17,3,1)&amp;"."&amp;MID(D17,4,1)&amp;"."&amp;MID(D17,5,2)&amp;"."&amp;MID(D17,7,2)&amp;"."&amp;MID(D17,9,3)</f>
        <v>O2.1.1.01.01.001</v>
      </c>
      <c r="D17" s="22" t="s">
        <v>47</v>
      </c>
      <c r="E17" s="23" t="s">
        <v>48</v>
      </c>
      <c r="F17" s="24">
        <v>5975778000</v>
      </c>
      <c r="G17" s="24">
        <v>0</v>
      </c>
      <c r="H17" s="24">
        <v>-114974834</v>
      </c>
      <c r="I17" s="24">
        <v>5860803166</v>
      </c>
      <c r="J17" s="24">
        <v>0</v>
      </c>
      <c r="K17" s="24">
        <v>5860803166</v>
      </c>
      <c r="L17" s="24">
        <v>0</v>
      </c>
      <c r="M17" s="24">
        <v>5860803166</v>
      </c>
      <c r="N17" s="24">
        <v>388927860</v>
      </c>
      <c r="O17" s="24">
        <v>3429327529</v>
      </c>
      <c r="P17" s="25">
        <v>0.58512927867879871</v>
      </c>
      <c r="Q17" s="24">
        <v>387721860</v>
      </c>
      <c r="R17" s="24">
        <v>3381327437</v>
      </c>
      <c r="S17" s="25">
        <v>0.57693925921551759</v>
      </c>
      <c r="T17" s="24">
        <v>3381327455</v>
      </c>
    </row>
    <row r="18" spans="1:20" ht="15.75">
      <c r="A18" s="1">
        <f t="shared" si="0"/>
        <v>13</v>
      </c>
      <c r="B18" s="1" t="s">
        <v>49</v>
      </c>
      <c r="C18" s="26" t="str">
        <f>LEFT(D18,2)&amp;"."&amp;MID(D18,3,1)&amp;"."&amp;MID(D18,4,1)&amp;"."&amp;MID(D18,5,2)&amp;"."&amp;MID(D18,7,2)&amp;"."&amp;MID(D18,9,3)&amp;"."&amp;MID(D18,12,2)</f>
        <v>O2.1.1.01.01.001.01</v>
      </c>
      <c r="D18" s="26" t="s">
        <v>50</v>
      </c>
      <c r="E18" s="27" t="s">
        <v>51</v>
      </c>
      <c r="F18" s="28">
        <v>3675692000</v>
      </c>
      <c r="G18" s="28">
        <v>0</v>
      </c>
      <c r="H18" s="28">
        <v>0</v>
      </c>
      <c r="I18" s="28">
        <v>3675692000</v>
      </c>
      <c r="J18" s="28">
        <v>0</v>
      </c>
      <c r="K18" s="28">
        <v>3675692000</v>
      </c>
      <c r="L18" s="28">
        <v>0</v>
      </c>
      <c r="M18" s="28">
        <v>3675692000</v>
      </c>
      <c r="N18" s="28">
        <v>271570226</v>
      </c>
      <c r="O18" s="28">
        <v>2328361668</v>
      </c>
      <c r="P18" s="29">
        <v>0.63344852289038367</v>
      </c>
      <c r="Q18" s="28">
        <v>270364226</v>
      </c>
      <c r="R18" s="28">
        <v>2280361576</v>
      </c>
      <c r="S18" s="29">
        <v>0.62038973232795347</v>
      </c>
      <c r="T18" s="28">
        <v>2280361573</v>
      </c>
    </row>
    <row r="19" spans="1:20" ht="30.75" customHeight="1">
      <c r="A19" s="1">
        <f t="shared" si="0"/>
        <v>13</v>
      </c>
      <c r="B19" s="1" t="s">
        <v>49</v>
      </c>
      <c r="C19" s="26" t="str">
        <f t="shared" ref="C19:C24" si="1">LEFT(D19,2)&amp;"."&amp;MID(D19,3,1)&amp;"."&amp;MID(D19,4,1)&amp;"."&amp;MID(D19,5,2)&amp;"."&amp;MID(D19,7,2)&amp;"."&amp;MID(D19,9,3)&amp;"."&amp;MID(D19,12,2)</f>
        <v>O2.1.1.01.01.001.02</v>
      </c>
      <c r="D19" s="26" t="s">
        <v>52</v>
      </c>
      <c r="E19" s="27" t="s">
        <v>53</v>
      </c>
      <c r="F19" s="28">
        <v>64366000</v>
      </c>
      <c r="G19" s="28">
        <v>0</v>
      </c>
      <c r="H19" s="28">
        <v>0</v>
      </c>
      <c r="I19" s="28">
        <v>64366000</v>
      </c>
      <c r="J19" s="28">
        <v>0</v>
      </c>
      <c r="K19" s="28">
        <v>64366000</v>
      </c>
      <c r="L19" s="28">
        <v>0</v>
      </c>
      <c r="M19" s="28">
        <v>64366000</v>
      </c>
      <c r="N19" s="28">
        <v>4810276</v>
      </c>
      <c r="O19" s="28">
        <v>36204033</v>
      </c>
      <c r="P19" s="29">
        <v>0.56247138240686079</v>
      </c>
      <c r="Q19" s="28">
        <v>4810276</v>
      </c>
      <c r="R19" s="28">
        <v>36204033</v>
      </c>
      <c r="S19" s="29">
        <v>0.56247138240686079</v>
      </c>
      <c r="T19" s="28">
        <v>36204036</v>
      </c>
    </row>
    <row r="20" spans="1:20" ht="15.75">
      <c r="A20" s="1">
        <f t="shared" si="0"/>
        <v>13</v>
      </c>
      <c r="B20" s="1" t="s">
        <v>49</v>
      </c>
      <c r="C20" s="26" t="str">
        <f t="shared" si="1"/>
        <v>O2.1.1.01.01.001.03</v>
      </c>
      <c r="D20" s="26" t="s">
        <v>54</v>
      </c>
      <c r="E20" s="27" t="s">
        <v>55</v>
      </c>
      <c r="F20" s="28">
        <v>394557000</v>
      </c>
      <c r="G20" s="28">
        <v>0</v>
      </c>
      <c r="H20" s="28">
        <v>0</v>
      </c>
      <c r="I20" s="28">
        <v>394557000</v>
      </c>
      <c r="J20" s="28">
        <v>0</v>
      </c>
      <c r="K20" s="28">
        <v>394557000</v>
      </c>
      <c r="L20" s="28">
        <v>0</v>
      </c>
      <c r="M20" s="28">
        <v>394557000</v>
      </c>
      <c r="N20" s="28">
        <v>25769236</v>
      </c>
      <c r="O20" s="28">
        <v>254582621</v>
      </c>
      <c r="P20" s="29">
        <v>0.64523660966603047</v>
      </c>
      <c r="Q20" s="28">
        <v>25769236</v>
      </c>
      <c r="R20" s="28">
        <v>254582621</v>
      </c>
      <c r="S20" s="29">
        <v>0.64523660966603047</v>
      </c>
      <c r="T20" s="28">
        <v>254582615</v>
      </c>
    </row>
    <row r="21" spans="1:20" ht="15.75">
      <c r="A21" s="1">
        <f t="shared" si="0"/>
        <v>13</v>
      </c>
      <c r="B21" s="1" t="s">
        <v>49</v>
      </c>
      <c r="C21" s="26" t="str">
        <f t="shared" si="1"/>
        <v>O2.1.1.01.01.001.04</v>
      </c>
      <c r="D21" s="26" t="s">
        <v>56</v>
      </c>
      <c r="E21" s="27" t="s">
        <v>57</v>
      </c>
      <c r="F21" s="28">
        <v>4986000</v>
      </c>
      <c r="G21" s="28">
        <v>0</v>
      </c>
      <c r="H21" s="28">
        <v>0</v>
      </c>
      <c r="I21" s="28">
        <v>4986000</v>
      </c>
      <c r="J21" s="28">
        <v>0</v>
      </c>
      <c r="K21" s="28">
        <v>4986000</v>
      </c>
      <c r="L21" s="28">
        <v>0</v>
      </c>
      <c r="M21" s="28">
        <v>4986000</v>
      </c>
      <c r="N21" s="28">
        <v>363745</v>
      </c>
      <c r="O21" s="28">
        <v>1596575</v>
      </c>
      <c r="P21" s="29">
        <v>0.32021159245888486</v>
      </c>
      <c r="Q21" s="28">
        <v>363745</v>
      </c>
      <c r="R21" s="28">
        <v>1596575</v>
      </c>
      <c r="S21" s="29">
        <v>0.32021159245888486</v>
      </c>
      <c r="T21" s="28">
        <v>1596603</v>
      </c>
    </row>
    <row r="22" spans="1:20" ht="15.75">
      <c r="A22" s="1">
        <f t="shared" si="0"/>
        <v>13</v>
      </c>
      <c r="B22" s="1" t="s">
        <v>49</v>
      </c>
      <c r="C22" s="26" t="str">
        <f t="shared" si="1"/>
        <v>O2.1.1.01.01.001.05</v>
      </c>
      <c r="D22" s="26" t="s">
        <v>58</v>
      </c>
      <c r="E22" s="27" t="s">
        <v>59</v>
      </c>
      <c r="F22" s="28">
        <v>8028000</v>
      </c>
      <c r="G22" s="28">
        <v>0</v>
      </c>
      <c r="H22" s="28">
        <v>0</v>
      </c>
      <c r="I22" s="28">
        <v>8028000</v>
      </c>
      <c r="J22" s="28">
        <v>0</v>
      </c>
      <c r="K22" s="28">
        <v>8028000</v>
      </c>
      <c r="L22" s="28">
        <v>0</v>
      </c>
      <c r="M22" s="28">
        <v>8028000</v>
      </c>
      <c r="N22" s="28">
        <v>585860</v>
      </c>
      <c r="O22" s="28">
        <v>2573878</v>
      </c>
      <c r="P22" s="29">
        <v>0.32061260587942203</v>
      </c>
      <c r="Q22" s="28">
        <v>585860</v>
      </c>
      <c r="R22" s="28">
        <v>2573878</v>
      </c>
      <c r="S22" s="29">
        <v>0.32061260587942203</v>
      </c>
      <c r="T22" s="28">
        <v>2573878</v>
      </c>
    </row>
    <row r="23" spans="1:20" ht="15.75">
      <c r="A23" s="1">
        <f t="shared" si="0"/>
        <v>13</v>
      </c>
      <c r="B23" s="1" t="s">
        <v>49</v>
      </c>
      <c r="C23" s="26" t="str">
        <f t="shared" si="1"/>
        <v>O2.1.1.01.01.001.07</v>
      </c>
      <c r="D23" s="26" t="s">
        <v>60</v>
      </c>
      <c r="E23" s="27" t="s">
        <v>61</v>
      </c>
      <c r="F23" s="28">
        <v>124933000</v>
      </c>
      <c r="G23" s="28">
        <v>0</v>
      </c>
      <c r="H23" s="28">
        <v>0</v>
      </c>
      <c r="I23" s="28">
        <v>124933000</v>
      </c>
      <c r="J23" s="28">
        <v>0</v>
      </c>
      <c r="K23" s="28">
        <v>124933000</v>
      </c>
      <c r="L23" s="28">
        <v>0</v>
      </c>
      <c r="M23" s="28">
        <v>124933000</v>
      </c>
      <c r="N23" s="28">
        <v>3947363</v>
      </c>
      <c r="O23" s="28">
        <v>59970340</v>
      </c>
      <c r="P23" s="29">
        <v>0.48002001072574901</v>
      </c>
      <c r="Q23" s="28">
        <v>3947363</v>
      </c>
      <c r="R23" s="28">
        <v>59970340</v>
      </c>
      <c r="S23" s="29">
        <v>0.48002001072574901</v>
      </c>
      <c r="T23" s="28">
        <v>59970337</v>
      </c>
    </row>
    <row r="24" spans="1:20" ht="15.75">
      <c r="A24" s="1">
        <f t="shared" si="0"/>
        <v>13</v>
      </c>
      <c r="B24" s="1" t="s">
        <v>36</v>
      </c>
      <c r="C24" s="22" t="str">
        <f t="shared" si="1"/>
        <v>O2.1.1.01.01.001.08</v>
      </c>
      <c r="D24" s="22" t="s">
        <v>62</v>
      </c>
      <c r="E24" s="23" t="s">
        <v>63</v>
      </c>
      <c r="F24" s="24">
        <v>756095000</v>
      </c>
      <c r="G24" s="24">
        <v>0</v>
      </c>
      <c r="H24" s="24">
        <v>-114974834</v>
      </c>
      <c r="I24" s="24">
        <v>641120166</v>
      </c>
      <c r="J24" s="24">
        <v>0</v>
      </c>
      <c r="K24" s="24">
        <v>641120166</v>
      </c>
      <c r="L24" s="24">
        <v>0</v>
      </c>
      <c r="M24" s="24">
        <v>641120166</v>
      </c>
      <c r="N24" s="24">
        <v>15631034</v>
      </c>
      <c r="O24" s="24">
        <v>139711704</v>
      </c>
      <c r="P24" s="25">
        <v>0.21791812426003146</v>
      </c>
      <c r="Q24" s="24">
        <v>15631034</v>
      </c>
      <c r="R24" s="24">
        <v>139711704</v>
      </c>
      <c r="S24" s="25">
        <v>0.21791812426003146</v>
      </c>
      <c r="T24" s="24">
        <v>139711707</v>
      </c>
    </row>
    <row r="25" spans="1:20" ht="15.75">
      <c r="A25" s="1">
        <f t="shared" si="0"/>
        <v>15</v>
      </c>
      <c r="B25" s="1" t="s">
        <v>49</v>
      </c>
      <c r="C25" s="26" t="str">
        <f>LEFT(D25,2)&amp;"."&amp;MID(D25,3,1)&amp;"."&amp;MID(D25,4,1)&amp;"."&amp;MID(D25,5,2)&amp;"."&amp;MID(D25,7,2)&amp;"."&amp;MID(D25,9,3)&amp;"."&amp;MID(D25,12,2)&amp;"."&amp;MID(D25,14,2)</f>
        <v>O2.1.1.01.01.001.08.01</v>
      </c>
      <c r="D25" s="26" t="s">
        <v>64</v>
      </c>
      <c r="E25" s="27" t="s">
        <v>65</v>
      </c>
      <c r="F25" s="28">
        <v>511245000</v>
      </c>
      <c r="G25" s="28">
        <v>0</v>
      </c>
      <c r="H25" s="28">
        <v>-114974834</v>
      </c>
      <c r="I25" s="28">
        <v>396270166</v>
      </c>
      <c r="J25" s="28">
        <v>0</v>
      </c>
      <c r="K25" s="28">
        <v>396270166</v>
      </c>
      <c r="L25" s="28">
        <v>0</v>
      </c>
      <c r="M25" s="28">
        <v>396270166</v>
      </c>
      <c r="N25" s="28">
        <v>0</v>
      </c>
      <c r="O25" s="28">
        <v>7717550</v>
      </c>
      <c r="P25" s="29">
        <v>1.9475475728849091E-2</v>
      </c>
      <c r="Q25" s="28">
        <v>0</v>
      </c>
      <c r="R25" s="28">
        <v>7717550</v>
      </c>
      <c r="S25" s="29">
        <v>1.9475475728849091E-2</v>
      </c>
      <c r="T25" s="28">
        <v>7717556</v>
      </c>
    </row>
    <row r="26" spans="1:20" ht="15.75">
      <c r="A26" s="1">
        <f t="shared" si="0"/>
        <v>15</v>
      </c>
      <c r="B26" s="1" t="s">
        <v>49</v>
      </c>
      <c r="C26" s="26" t="str">
        <f>LEFT(D26,2)&amp;"."&amp;MID(D26,3,1)&amp;"."&amp;MID(D26,4,1)&amp;"."&amp;MID(D26,5,2)&amp;"."&amp;MID(D26,7,2)&amp;"."&amp;MID(D26,9,3)&amp;"."&amp;MID(D26,12,2)&amp;"."&amp;MID(D26,14,2)</f>
        <v>O2.1.1.01.01.001.08.02</v>
      </c>
      <c r="D26" s="26" t="s">
        <v>66</v>
      </c>
      <c r="E26" s="27" t="s">
        <v>67</v>
      </c>
      <c r="F26" s="28">
        <v>244850000</v>
      </c>
      <c r="G26" s="28">
        <v>0</v>
      </c>
      <c r="H26" s="28">
        <v>0</v>
      </c>
      <c r="I26" s="28">
        <v>244850000</v>
      </c>
      <c r="J26" s="28">
        <v>0</v>
      </c>
      <c r="K26" s="28">
        <v>244850000</v>
      </c>
      <c r="L26" s="28">
        <v>0</v>
      </c>
      <c r="M26" s="28">
        <v>244850000</v>
      </c>
      <c r="N26" s="28">
        <v>15631034</v>
      </c>
      <c r="O26" s="28">
        <v>131994154</v>
      </c>
      <c r="P26" s="29">
        <v>0.5390816989993874</v>
      </c>
      <c r="Q26" s="28">
        <v>15631034</v>
      </c>
      <c r="R26" s="28">
        <v>131994154</v>
      </c>
      <c r="S26" s="29">
        <v>0.5390816989993874</v>
      </c>
      <c r="T26" s="28">
        <v>131994151</v>
      </c>
    </row>
    <row r="27" spans="1:20" ht="15.75">
      <c r="A27" s="1">
        <f t="shared" si="0"/>
        <v>13</v>
      </c>
      <c r="B27" s="1" t="s">
        <v>49</v>
      </c>
      <c r="C27" s="26" t="str">
        <f>LEFT(D27,2)&amp;"."&amp;MID(D27,3,1)&amp;"."&amp;MID(D27,4,1)&amp;"."&amp;MID(D27,5,2)&amp;"."&amp;MID(D27,7,2)&amp;"."&amp;MID(D27,9,3)&amp;"."&amp;MID(D27,12,2)</f>
        <v>O2.1.1.01.01.001.09</v>
      </c>
      <c r="D27" s="26" t="s">
        <v>68</v>
      </c>
      <c r="E27" s="27" t="s">
        <v>69</v>
      </c>
      <c r="F27" s="28">
        <v>947121000</v>
      </c>
      <c r="G27" s="28">
        <v>0</v>
      </c>
      <c r="H27" s="28">
        <v>0</v>
      </c>
      <c r="I27" s="28">
        <v>947121000</v>
      </c>
      <c r="J27" s="28">
        <v>0</v>
      </c>
      <c r="K27" s="28">
        <v>947121000</v>
      </c>
      <c r="L27" s="28">
        <v>0</v>
      </c>
      <c r="M27" s="28">
        <v>947121000</v>
      </c>
      <c r="N27" s="28">
        <v>66250120</v>
      </c>
      <c r="O27" s="28">
        <v>606326710</v>
      </c>
      <c r="P27" s="29">
        <v>0.64017872056474301</v>
      </c>
      <c r="Q27" s="28">
        <v>66250120</v>
      </c>
      <c r="R27" s="28">
        <v>606326710</v>
      </c>
      <c r="S27" s="29">
        <v>0.64017872056474301</v>
      </c>
      <c r="T27" s="28">
        <v>606326706</v>
      </c>
    </row>
    <row r="28" spans="1:20" ht="15.75">
      <c r="A28" s="1">
        <f t="shared" si="0"/>
        <v>11</v>
      </c>
      <c r="B28" s="1" t="s">
        <v>36</v>
      </c>
      <c r="C28" s="22" t="str">
        <f>LEFT(D28,2)&amp;"."&amp;MID(D28,3,1)&amp;"."&amp;MID(D28,4,1)&amp;"."&amp;MID(D28,5,2)&amp;"."&amp;MID(D28,7,2)&amp;"."&amp;MID(D28,9,3)</f>
        <v>O2.1.1.01.01.002</v>
      </c>
      <c r="D28" s="22" t="s">
        <v>70</v>
      </c>
      <c r="E28" s="23" t="s">
        <v>71</v>
      </c>
      <c r="F28" s="24">
        <v>721023000</v>
      </c>
      <c r="G28" s="24">
        <v>-16395600</v>
      </c>
      <c r="H28" s="24">
        <v>-16395600</v>
      </c>
      <c r="I28" s="24">
        <v>704627400</v>
      </c>
      <c r="J28" s="24">
        <v>0</v>
      </c>
      <c r="K28" s="24">
        <v>704627400</v>
      </c>
      <c r="L28" s="24">
        <v>0</v>
      </c>
      <c r="M28" s="24">
        <v>704627400</v>
      </c>
      <c r="N28" s="24">
        <v>14587151</v>
      </c>
      <c r="O28" s="24">
        <v>571381185</v>
      </c>
      <c r="P28" s="25">
        <v>0.81089833435373082</v>
      </c>
      <c r="Q28" s="24">
        <v>14587151</v>
      </c>
      <c r="R28" s="24">
        <v>571381185</v>
      </c>
      <c r="S28" s="25">
        <v>0.81089833435373082</v>
      </c>
      <c r="T28" s="24">
        <v>571381185</v>
      </c>
    </row>
    <row r="29" spans="1:20" ht="15.75">
      <c r="A29" s="1">
        <f t="shared" si="0"/>
        <v>13</v>
      </c>
      <c r="B29" s="1" t="s">
        <v>49</v>
      </c>
      <c r="C29" s="26" t="str">
        <f t="shared" ref="C29:C30" si="2">LEFT(D29,2)&amp;"."&amp;MID(D29,3,1)&amp;"."&amp;MID(D29,4,1)&amp;"."&amp;MID(D29,5,2)&amp;"."&amp;MID(D29,7,2)&amp;"."&amp;MID(D29,9,3)&amp;"."&amp;MID(D29,12,2)</f>
        <v>O2.1.1.01.01.002.04</v>
      </c>
      <c r="D29" s="26" t="s">
        <v>72</v>
      </c>
      <c r="E29" s="27" t="s">
        <v>73</v>
      </c>
      <c r="F29" s="28">
        <v>567323000</v>
      </c>
      <c r="G29" s="28">
        <v>-16395600</v>
      </c>
      <c r="H29" s="28">
        <v>-16395600</v>
      </c>
      <c r="I29" s="28">
        <v>550927400</v>
      </c>
      <c r="J29" s="28">
        <v>0</v>
      </c>
      <c r="K29" s="28">
        <v>550927400</v>
      </c>
      <c r="L29" s="28">
        <v>0</v>
      </c>
      <c r="M29" s="28">
        <v>550927400</v>
      </c>
      <c r="N29" s="28">
        <v>5075786</v>
      </c>
      <c r="O29" s="28">
        <v>489585100</v>
      </c>
      <c r="P29" s="29">
        <v>0.88865629119190659</v>
      </c>
      <c r="Q29" s="28">
        <v>5075786</v>
      </c>
      <c r="R29" s="28">
        <v>489585100</v>
      </c>
      <c r="S29" s="29">
        <v>0.88865629119190659</v>
      </c>
      <c r="T29" s="28">
        <v>489585100</v>
      </c>
    </row>
    <row r="30" spans="1:20" ht="15.75">
      <c r="A30" s="1">
        <f t="shared" si="0"/>
        <v>13</v>
      </c>
      <c r="B30" s="1" t="s">
        <v>36</v>
      </c>
      <c r="C30" s="22" t="str">
        <f t="shared" si="2"/>
        <v>O2.1.1.01.01.002.12</v>
      </c>
      <c r="D30" s="22" t="s">
        <v>74</v>
      </c>
      <c r="E30" s="23" t="s">
        <v>75</v>
      </c>
      <c r="F30" s="24">
        <v>153700000</v>
      </c>
      <c r="G30" s="24">
        <v>0</v>
      </c>
      <c r="H30" s="24">
        <v>0</v>
      </c>
      <c r="I30" s="24">
        <v>153700000</v>
      </c>
      <c r="J30" s="24">
        <v>0</v>
      </c>
      <c r="K30" s="24">
        <v>153700000</v>
      </c>
      <c r="L30" s="24">
        <v>0</v>
      </c>
      <c r="M30" s="24">
        <v>153700000</v>
      </c>
      <c r="N30" s="24">
        <v>9511365</v>
      </c>
      <c r="O30" s="24">
        <v>81796085</v>
      </c>
      <c r="P30" s="25">
        <v>0.53218012361743661</v>
      </c>
      <c r="Q30" s="24">
        <v>9511365</v>
      </c>
      <c r="R30" s="24">
        <v>81796085</v>
      </c>
      <c r="S30" s="25">
        <v>0.53218012361743661</v>
      </c>
      <c r="T30" s="24">
        <v>81796085</v>
      </c>
    </row>
    <row r="31" spans="1:20" ht="26.25" customHeight="1">
      <c r="A31" s="1">
        <f t="shared" si="0"/>
        <v>15</v>
      </c>
      <c r="B31" s="1" t="s">
        <v>49</v>
      </c>
      <c r="C31" s="26" t="str">
        <f>LEFT(D31,2)&amp;"."&amp;MID(D31,3,1)&amp;"."&amp;MID(D31,4,1)&amp;"."&amp;MID(D31,5,2)&amp;"."&amp;MID(D31,7,2)&amp;"."&amp;MID(D31,9,3)&amp;"."&amp;MID(D31,12,2)&amp;"."&amp;MID(D31,14,2)</f>
        <v>O2.1.1.01.01.002.12.01</v>
      </c>
      <c r="D31" s="26" t="s">
        <v>76</v>
      </c>
      <c r="E31" s="27" t="s">
        <v>77</v>
      </c>
      <c r="F31" s="28">
        <v>153700000</v>
      </c>
      <c r="G31" s="28">
        <v>0</v>
      </c>
      <c r="H31" s="28">
        <v>0</v>
      </c>
      <c r="I31" s="28">
        <v>153700000</v>
      </c>
      <c r="J31" s="28">
        <v>0</v>
      </c>
      <c r="K31" s="28">
        <v>153700000</v>
      </c>
      <c r="L31" s="28">
        <v>0</v>
      </c>
      <c r="M31" s="28">
        <v>153700000</v>
      </c>
      <c r="N31" s="28">
        <v>9511365</v>
      </c>
      <c r="O31" s="28">
        <v>81796085</v>
      </c>
      <c r="P31" s="29">
        <v>0.53218012361743661</v>
      </c>
      <c r="Q31" s="28">
        <v>9511365</v>
      </c>
      <c r="R31" s="28">
        <v>81796085</v>
      </c>
      <c r="S31" s="29">
        <v>0.53218012361743661</v>
      </c>
      <c r="T31" s="28">
        <v>81796085</v>
      </c>
    </row>
    <row r="32" spans="1:20" ht="15.75">
      <c r="A32" s="1">
        <f t="shared" si="0"/>
        <v>8</v>
      </c>
      <c r="B32" s="1" t="s">
        <v>36</v>
      </c>
      <c r="C32" s="22" t="str">
        <f>LEFT(D32,2)&amp;"."&amp;MID(D32,3,1)&amp;"."&amp;MID(D32,4,1)&amp;"."&amp;MID(D32,5,2)&amp;"."&amp;MID(D32,7,2)</f>
        <v>O2.1.1.01.02</v>
      </c>
      <c r="D32" s="22" t="s">
        <v>78</v>
      </c>
      <c r="E32" s="23" t="s">
        <v>79</v>
      </c>
      <c r="F32" s="24">
        <v>2306845000</v>
      </c>
      <c r="G32" s="24">
        <v>16395600</v>
      </c>
      <c r="H32" s="24">
        <v>16395600</v>
      </c>
      <c r="I32" s="24">
        <v>2323240600</v>
      </c>
      <c r="J32" s="24">
        <v>0</v>
      </c>
      <c r="K32" s="24">
        <v>2323240600</v>
      </c>
      <c r="L32" s="24">
        <v>16395600</v>
      </c>
      <c r="M32" s="24">
        <v>2323240600</v>
      </c>
      <c r="N32" s="24">
        <v>5071297</v>
      </c>
      <c r="O32" s="24">
        <v>1041816320</v>
      </c>
      <c r="P32" s="25">
        <v>0.44843238362828197</v>
      </c>
      <c r="Q32" s="24">
        <v>117673397</v>
      </c>
      <c r="R32" s="24">
        <v>1029813278</v>
      </c>
      <c r="S32" s="25">
        <v>0.44326587526061656</v>
      </c>
      <c r="T32" s="24">
        <v>1029813274</v>
      </c>
    </row>
    <row r="33" spans="1:20" ht="31.5">
      <c r="A33" s="1">
        <f t="shared" si="0"/>
        <v>11</v>
      </c>
      <c r="B33" s="1" t="s">
        <v>36</v>
      </c>
      <c r="C33" s="22" t="str">
        <f>LEFT(D33,2)&amp;"."&amp;MID(D33,3,1)&amp;"."&amp;MID(D33,4,1)&amp;"."&amp;MID(D33,5,2)&amp;"."&amp;MID(D33,7,2)&amp;"."&amp;MID(D33,9,3)</f>
        <v>O2.1.1.01.02.001</v>
      </c>
      <c r="D33" s="22" t="s">
        <v>80</v>
      </c>
      <c r="E33" s="23" t="s">
        <v>81</v>
      </c>
      <c r="F33" s="24">
        <v>644834000</v>
      </c>
      <c r="G33" s="24">
        <v>0</v>
      </c>
      <c r="H33" s="24">
        <v>0</v>
      </c>
      <c r="I33" s="24">
        <v>644834000</v>
      </c>
      <c r="J33" s="24">
        <v>0</v>
      </c>
      <c r="K33" s="24">
        <v>644834000</v>
      </c>
      <c r="L33" s="24">
        <v>0</v>
      </c>
      <c r="M33" s="24">
        <v>644834000</v>
      </c>
      <c r="N33" s="24">
        <v>0</v>
      </c>
      <c r="O33" s="24">
        <v>370423570</v>
      </c>
      <c r="P33" s="25">
        <v>0.57444795094551471</v>
      </c>
      <c r="Q33" s="24">
        <v>44004800</v>
      </c>
      <c r="R33" s="24">
        <v>370423570</v>
      </c>
      <c r="S33" s="25">
        <v>0.57444795094551471</v>
      </c>
      <c r="T33" s="24">
        <v>370423570</v>
      </c>
    </row>
    <row r="34" spans="1:20" ht="38.25" customHeight="1">
      <c r="A34" s="1">
        <f t="shared" si="0"/>
        <v>13</v>
      </c>
      <c r="B34" s="1" t="s">
        <v>49</v>
      </c>
      <c r="C34" s="26" t="str">
        <f t="shared" ref="C34:C45" si="3">LEFT(D34,2)&amp;"."&amp;MID(D34,3,1)&amp;"."&amp;MID(D34,4,1)&amp;"."&amp;MID(D34,5,2)&amp;"."&amp;MID(D34,7,2)&amp;"."&amp;MID(D34,9,3)&amp;"."&amp;MID(D34,12,2)</f>
        <v>O2.1.1.01.02.001.01</v>
      </c>
      <c r="D34" s="26" t="s">
        <v>82</v>
      </c>
      <c r="E34" s="27" t="s">
        <v>83</v>
      </c>
      <c r="F34" s="28">
        <v>403221000</v>
      </c>
      <c r="G34" s="28">
        <v>0</v>
      </c>
      <c r="H34" s="28">
        <v>0</v>
      </c>
      <c r="I34" s="28">
        <v>403221000</v>
      </c>
      <c r="J34" s="28">
        <v>0</v>
      </c>
      <c r="K34" s="28">
        <v>403221000</v>
      </c>
      <c r="L34" s="28">
        <v>0</v>
      </c>
      <c r="M34" s="28">
        <v>403221000</v>
      </c>
      <c r="N34" s="28">
        <v>0</v>
      </c>
      <c r="O34" s="28">
        <v>268010882</v>
      </c>
      <c r="P34" s="29">
        <v>0.66467491028493064</v>
      </c>
      <c r="Q34" s="28">
        <v>32484600</v>
      </c>
      <c r="R34" s="28">
        <v>268010882</v>
      </c>
      <c r="S34" s="29">
        <v>0.66467491028493064</v>
      </c>
      <c r="T34" s="28">
        <v>268010882</v>
      </c>
    </row>
    <row r="35" spans="1:20" ht="36.75" customHeight="1">
      <c r="A35" s="1">
        <f t="shared" si="0"/>
        <v>13</v>
      </c>
      <c r="B35" s="1" t="s">
        <v>49</v>
      </c>
      <c r="C35" s="26" t="str">
        <f t="shared" si="3"/>
        <v>O2.1.1.01.02.001.02</v>
      </c>
      <c r="D35" s="26" t="s">
        <v>84</v>
      </c>
      <c r="E35" s="27" t="s">
        <v>85</v>
      </c>
      <c r="F35" s="28">
        <v>241613000</v>
      </c>
      <c r="G35" s="28">
        <v>0</v>
      </c>
      <c r="H35" s="28">
        <v>0</v>
      </c>
      <c r="I35" s="28">
        <v>241613000</v>
      </c>
      <c r="J35" s="28">
        <v>0</v>
      </c>
      <c r="K35" s="28">
        <v>241613000</v>
      </c>
      <c r="L35" s="28">
        <v>0</v>
      </c>
      <c r="M35" s="28">
        <v>241613000</v>
      </c>
      <c r="N35" s="28">
        <v>0</v>
      </c>
      <c r="O35" s="28">
        <v>102412688</v>
      </c>
      <c r="P35" s="29">
        <v>0.42387076854308336</v>
      </c>
      <c r="Q35" s="28">
        <v>11520200</v>
      </c>
      <c r="R35" s="28">
        <v>102412688</v>
      </c>
      <c r="S35" s="29">
        <v>0.42387076854308336</v>
      </c>
      <c r="T35" s="28">
        <v>102412688</v>
      </c>
    </row>
    <row r="36" spans="1:20" ht="15.75">
      <c r="A36" s="1">
        <f t="shared" si="0"/>
        <v>11</v>
      </c>
      <c r="B36" s="1" t="s">
        <v>36</v>
      </c>
      <c r="C36" s="22" t="str">
        <f>LEFT(D36,2)&amp;"."&amp;MID(D36,3,1)&amp;"."&amp;MID(D36,4,1)&amp;"."&amp;MID(D36,5,2)&amp;"."&amp;MID(D36,7,2)&amp;"."&amp;MID(D36,9,3)</f>
        <v>O2.1.1.01.02.002</v>
      </c>
      <c r="D36" s="22" t="s">
        <v>86</v>
      </c>
      <c r="E36" s="23" t="s">
        <v>87</v>
      </c>
      <c r="F36" s="24">
        <v>456749000</v>
      </c>
      <c r="G36" s="24">
        <v>0</v>
      </c>
      <c r="H36" s="24">
        <v>0</v>
      </c>
      <c r="I36" s="24">
        <v>456749000</v>
      </c>
      <c r="J36" s="24">
        <v>0</v>
      </c>
      <c r="K36" s="24">
        <v>456749000</v>
      </c>
      <c r="L36" s="24">
        <v>0</v>
      </c>
      <c r="M36" s="24">
        <v>456749000</v>
      </c>
      <c r="N36" s="24">
        <v>0</v>
      </c>
      <c r="O36" s="24">
        <v>264072570</v>
      </c>
      <c r="P36" s="25">
        <v>0.57815686514913001</v>
      </c>
      <c r="Q36" s="24">
        <v>31170200</v>
      </c>
      <c r="R36" s="24">
        <v>264072570</v>
      </c>
      <c r="S36" s="25">
        <v>0.57815686514913001</v>
      </c>
      <c r="T36" s="24">
        <v>264072573</v>
      </c>
    </row>
    <row r="37" spans="1:20" ht="36.75" customHeight="1">
      <c r="A37" s="1">
        <f t="shared" si="0"/>
        <v>13</v>
      </c>
      <c r="B37" s="1" t="s">
        <v>49</v>
      </c>
      <c r="C37" s="26" t="str">
        <f t="shared" si="3"/>
        <v>O2.1.1.01.02.002.01</v>
      </c>
      <c r="D37" s="26" t="s">
        <v>88</v>
      </c>
      <c r="E37" s="27" t="s">
        <v>89</v>
      </c>
      <c r="F37" s="28">
        <v>6279000</v>
      </c>
      <c r="G37" s="28">
        <v>0</v>
      </c>
      <c r="H37" s="28">
        <v>0</v>
      </c>
      <c r="I37" s="28">
        <v>6279000</v>
      </c>
      <c r="J37" s="28">
        <v>0</v>
      </c>
      <c r="K37" s="28">
        <v>6279000</v>
      </c>
      <c r="L37" s="28">
        <v>0</v>
      </c>
      <c r="M37" s="28">
        <v>6279000</v>
      </c>
      <c r="N37" s="28">
        <v>0</v>
      </c>
      <c r="O37" s="28">
        <v>4491268</v>
      </c>
      <c r="P37" s="29">
        <v>0.71528396241439718</v>
      </c>
      <c r="Q37" s="28">
        <v>515700</v>
      </c>
      <c r="R37" s="28">
        <v>4491268</v>
      </c>
      <c r="S37" s="29">
        <v>0.71528396241439718</v>
      </c>
      <c r="T37" s="28">
        <v>4491273</v>
      </c>
    </row>
    <row r="38" spans="1:20" ht="30">
      <c r="A38" s="1">
        <f t="shared" si="0"/>
        <v>13</v>
      </c>
      <c r="B38" s="1" t="s">
        <v>49</v>
      </c>
      <c r="C38" s="26" t="str">
        <f t="shared" si="3"/>
        <v>O2.1.1.01.02.002.02</v>
      </c>
      <c r="D38" s="26" t="s">
        <v>90</v>
      </c>
      <c r="E38" s="27" t="s">
        <v>91</v>
      </c>
      <c r="F38" s="28">
        <v>450470000</v>
      </c>
      <c r="G38" s="28">
        <v>0</v>
      </c>
      <c r="H38" s="28">
        <v>0</v>
      </c>
      <c r="I38" s="28">
        <v>450470000</v>
      </c>
      <c r="J38" s="28">
        <v>0</v>
      </c>
      <c r="K38" s="28">
        <v>450470000</v>
      </c>
      <c r="L38" s="28">
        <v>0</v>
      </c>
      <c r="M38" s="28">
        <v>450470000</v>
      </c>
      <c r="N38" s="28">
        <v>0</v>
      </c>
      <c r="O38" s="28">
        <v>259581302</v>
      </c>
      <c r="P38" s="29">
        <v>0.57624548138610787</v>
      </c>
      <c r="Q38" s="28">
        <v>30654500</v>
      </c>
      <c r="R38" s="28">
        <v>259581302</v>
      </c>
      <c r="S38" s="29">
        <v>0.57624548138610787</v>
      </c>
      <c r="T38" s="28">
        <v>259581300</v>
      </c>
    </row>
    <row r="39" spans="1:20" ht="15.75">
      <c r="A39" s="1">
        <f t="shared" si="0"/>
        <v>11</v>
      </c>
      <c r="B39" s="1" t="s">
        <v>36</v>
      </c>
      <c r="C39" s="22" t="str">
        <f>LEFT(D39,2)&amp;"."&amp;MID(D39,3,1)&amp;"."&amp;MID(D39,4,1)&amp;"."&amp;MID(D39,5,2)&amp;"."&amp;MID(D39,7,2)&amp;"."&amp;MID(D39,9,3)</f>
        <v>O2.1.1.01.02.003</v>
      </c>
      <c r="D39" s="22" t="s">
        <v>92</v>
      </c>
      <c r="E39" s="23" t="s">
        <v>93</v>
      </c>
      <c r="F39" s="24">
        <v>622496000</v>
      </c>
      <c r="G39" s="24">
        <v>0</v>
      </c>
      <c r="H39" s="24">
        <v>0</v>
      </c>
      <c r="I39" s="24">
        <v>622496000</v>
      </c>
      <c r="J39" s="24">
        <v>0</v>
      </c>
      <c r="K39" s="24">
        <v>622496000</v>
      </c>
      <c r="L39" s="24">
        <v>0</v>
      </c>
      <c r="M39" s="24">
        <v>622496000</v>
      </c>
      <c r="N39" s="24">
        <v>5071297</v>
      </c>
      <c r="O39" s="24">
        <v>52454238</v>
      </c>
      <c r="P39" s="25">
        <v>8.426437760242636E-2</v>
      </c>
      <c r="Q39" s="24">
        <v>5071297</v>
      </c>
      <c r="R39" s="24">
        <v>52454238</v>
      </c>
      <c r="S39" s="25">
        <v>8.426437760242636E-2</v>
      </c>
      <c r="T39" s="24">
        <v>52454232</v>
      </c>
    </row>
    <row r="40" spans="1:20" ht="15.75">
      <c r="A40" s="1">
        <f t="shared" si="0"/>
        <v>13</v>
      </c>
      <c r="B40" s="1" t="s">
        <v>49</v>
      </c>
      <c r="C40" s="26" t="str">
        <f t="shared" si="3"/>
        <v>O2.1.1.01.02.003.01</v>
      </c>
      <c r="D40" s="26" t="s">
        <v>94</v>
      </c>
      <c r="E40" s="27" t="s">
        <v>95</v>
      </c>
      <c r="F40" s="28">
        <v>429120000</v>
      </c>
      <c r="G40" s="28">
        <v>0</v>
      </c>
      <c r="H40" s="28">
        <v>0</v>
      </c>
      <c r="I40" s="28">
        <v>429120000</v>
      </c>
      <c r="J40" s="28">
        <v>0</v>
      </c>
      <c r="K40" s="28">
        <v>429120000</v>
      </c>
      <c r="L40" s="28">
        <v>0</v>
      </c>
      <c r="M40" s="28">
        <v>429120000</v>
      </c>
      <c r="N40" s="28">
        <v>5071297</v>
      </c>
      <c r="O40" s="28">
        <v>52435880</v>
      </c>
      <c r="P40" s="29">
        <v>0.12219397837434751</v>
      </c>
      <c r="Q40" s="28">
        <v>5071297</v>
      </c>
      <c r="R40" s="28">
        <v>52435880</v>
      </c>
      <c r="S40" s="29">
        <v>0.12219397837434751</v>
      </c>
      <c r="T40" s="28">
        <v>52435874</v>
      </c>
    </row>
    <row r="41" spans="1:20" ht="15.75">
      <c r="A41" s="1">
        <f t="shared" si="0"/>
        <v>13</v>
      </c>
      <c r="B41" s="1" t="s">
        <v>49</v>
      </c>
      <c r="C41" s="26" t="str">
        <f t="shared" si="3"/>
        <v>O2.1.1.01.02.003.02</v>
      </c>
      <c r="D41" s="26" t="s">
        <v>96</v>
      </c>
      <c r="E41" s="27" t="s">
        <v>97</v>
      </c>
      <c r="F41" s="28">
        <v>193376000</v>
      </c>
      <c r="G41" s="28">
        <v>0</v>
      </c>
      <c r="H41" s="28">
        <v>0</v>
      </c>
      <c r="I41" s="28">
        <v>193376000</v>
      </c>
      <c r="J41" s="28">
        <v>0</v>
      </c>
      <c r="K41" s="28">
        <v>193376000</v>
      </c>
      <c r="L41" s="28">
        <v>0</v>
      </c>
      <c r="M41" s="28">
        <v>193376000</v>
      </c>
      <c r="N41" s="28">
        <v>0</v>
      </c>
      <c r="O41" s="28">
        <v>18358</v>
      </c>
      <c r="P41" s="29">
        <v>9.4934221413205366E-5</v>
      </c>
      <c r="Q41" s="28">
        <v>0</v>
      </c>
      <c r="R41" s="28">
        <v>18358</v>
      </c>
      <c r="S41" s="29">
        <v>9.4934221413205366E-5</v>
      </c>
      <c r="T41" s="28">
        <v>18358</v>
      </c>
    </row>
    <row r="42" spans="1:20" ht="15.75">
      <c r="A42" s="1">
        <f t="shared" si="0"/>
        <v>11</v>
      </c>
      <c r="B42" s="1" t="s">
        <v>36</v>
      </c>
      <c r="C42" s="22" t="str">
        <f>LEFT(D42,2)&amp;"."&amp;MID(D42,3,1)&amp;"."&amp;MID(D42,4,1)&amp;"."&amp;MID(D42,5,2)&amp;"."&amp;MID(D42,7,2)&amp;"."&amp;MID(D42,9,3)</f>
        <v>O2.1.1.01.02.004</v>
      </c>
      <c r="D42" s="22" t="s">
        <v>98</v>
      </c>
      <c r="E42" s="23" t="s">
        <v>99</v>
      </c>
      <c r="F42" s="24">
        <v>247648000</v>
      </c>
      <c r="G42" s="24">
        <v>0</v>
      </c>
      <c r="H42" s="24">
        <v>0</v>
      </c>
      <c r="I42" s="24">
        <v>247648000</v>
      </c>
      <c r="J42" s="24">
        <v>0</v>
      </c>
      <c r="K42" s="24">
        <v>247648000</v>
      </c>
      <c r="L42" s="24">
        <v>0</v>
      </c>
      <c r="M42" s="24">
        <v>247648000</v>
      </c>
      <c r="N42" s="24">
        <v>0</v>
      </c>
      <c r="O42" s="24">
        <v>141356400</v>
      </c>
      <c r="P42" s="25">
        <v>0.57079564543222638</v>
      </c>
      <c r="Q42" s="24">
        <v>14208300</v>
      </c>
      <c r="R42" s="24">
        <v>141356400</v>
      </c>
      <c r="S42" s="25">
        <v>0.57079564543222638</v>
      </c>
      <c r="T42" s="24">
        <v>141356400</v>
      </c>
    </row>
    <row r="43" spans="1:20" ht="15.75">
      <c r="A43" s="1">
        <f t="shared" si="0"/>
        <v>13</v>
      </c>
      <c r="B43" s="1" t="s">
        <v>49</v>
      </c>
      <c r="C43" s="26" t="str">
        <f t="shared" si="3"/>
        <v>O2.1.1.01.02.004.01</v>
      </c>
      <c r="D43" s="26" t="s">
        <v>100</v>
      </c>
      <c r="E43" s="27" t="s">
        <v>101</v>
      </c>
      <c r="F43" s="28">
        <v>247648000</v>
      </c>
      <c r="G43" s="28">
        <v>0</v>
      </c>
      <c r="H43" s="28">
        <v>0</v>
      </c>
      <c r="I43" s="28">
        <v>247648000</v>
      </c>
      <c r="J43" s="28">
        <v>0</v>
      </c>
      <c r="K43" s="28">
        <v>247648000</v>
      </c>
      <c r="L43" s="28">
        <v>0</v>
      </c>
      <c r="M43" s="28">
        <v>247648000</v>
      </c>
      <c r="N43" s="28">
        <v>0</v>
      </c>
      <c r="O43" s="28">
        <v>141356400</v>
      </c>
      <c r="P43" s="29">
        <v>0.57079564543222638</v>
      </c>
      <c r="Q43" s="28">
        <v>14208300</v>
      </c>
      <c r="R43" s="28">
        <v>141356400</v>
      </c>
      <c r="S43" s="29">
        <v>0.57079564543222638</v>
      </c>
      <c r="T43" s="28">
        <v>141356400</v>
      </c>
    </row>
    <row r="44" spans="1:20" ht="31.5">
      <c r="A44" s="1">
        <f t="shared" si="0"/>
        <v>11</v>
      </c>
      <c r="B44" s="1" t="s">
        <v>36</v>
      </c>
      <c r="C44" s="22" t="str">
        <f>LEFT(D44,2)&amp;"."&amp;MID(D44,3,1)&amp;"."&amp;MID(D44,4,1)&amp;"."&amp;MID(D44,5,2)&amp;"."&amp;MID(D44,7,2)&amp;"."&amp;MID(D44,9,3)</f>
        <v>O2.1.1.01.02.005</v>
      </c>
      <c r="D44" s="22" t="s">
        <v>102</v>
      </c>
      <c r="E44" s="23" t="s">
        <v>103</v>
      </c>
      <c r="F44" s="24">
        <v>28046000</v>
      </c>
      <c r="G44" s="24">
        <v>16395600</v>
      </c>
      <c r="H44" s="24">
        <v>16395600</v>
      </c>
      <c r="I44" s="24">
        <v>44441600</v>
      </c>
      <c r="J44" s="24">
        <v>0</v>
      </c>
      <c r="K44" s="24">
        <v>44441600</v>
      </c>
      <c r="L44" s="24">
        <v>16395600</v>
      </c>
      <c r="M44" s="24">
        <v>44441600</v>
      </c>
      <c r="N44" s="24">
        <v>0</v>
      </c>
      <c r="O44" s="24">
        <v>24738500</v>
      </c>
      <c r="P44" s="25">
        <v>0.55665187572004604</v>
      </c>
      <c r="Q44" s="24">
        <v>5449100</v>
      </c>
      <c r="R44" s="24">
        <v>24738500</v>
      </c>
      <c r="S44" s="25">
        <v>0.55665187572004604</v>
      </c>
      <c r="T44" s="24">
        <v>24738501</v>
      </c>
    </row>
    <row r="45" spans="1:20" ht="30" customHeight="1">
      <c r="A45" s="1">
        <f t="shared" si="0"/>
        <v>13</v>
      </c>
      <c r="B45" s="1" t="s">
        <v>49</v>
      </c>
      <c r="C45" s="26" t="str">
        <f t="shared" si="3"/>
        <v>O2.1.1.01.02.005.01</v>
      </c>
      <c r="D45" s="26" t="s">
        <v>104</v>
      </c>
      <c r="E45" s="27" t="s">
        <v>105</v>
      </c>
      <c r="F45" s="28">
        <v>28046000</v>
      </c>
      <c r="G45" s="28">
        <v>16395600</v>
      </c>
      <c r="H45" s="28">
        <v>16395600</v>
      </c>
      <c r="I45" s="28">
        <v>44441600</v>
      </c>
      <c r="J45" s="28">
        <v>0</v>
      </c>
      <c r="K45" s="28">
        <v>44441600</v>
      </c>
      <c r="L45" s="28">
        <v>16395600</v>
      </c>
      <c r="M45" s="28">
        <v>44441600</v>
      </c>
      <c r="N45" s="28">
        <v>0</v>
      </c>
      <c r="O45" s="28">
        <v>24738500</v>
      </c>
      <c r="P45" s="29">
        <v>0.55665187572004604</v>
      </c>
      <c r="Q45" s="28">
        <v>5449100</v>
      </c>
      <c r="R45" s="28">
        <v>24738500</v>
      </c>
      <c r="S45" s="29">
        <v>0.55665187572004604</v>
      </c>
      <c r="T45" s="28">
        <v>24738501</v>
      </c>
    </row>
    <row r="46" spans="1:20" ht="15.75">
      <c r="A46" s="1">
        <f t="shared" si="0"/>
        <v>11</v>
      </c>
      <c r="B46" s="1" t="s">
        <v>49</v>
      </c>
      <c r="C46" s="26" t="str">
        <f t="shared" ref="C46:C51" si="4">LEFT(D46,2)&amp;"."&amp;MID(D46,3,1)&amp;"."&amp;MID(D46,4,1)&amp;"."&amp;MID(D46,5,2)&amp;"."&amp;MID(D46,7,2)&amp;"."&amp;MID(D46,9,3)</f>
        <v>O2.1.1.01.02.006</v>
      </c>
      <c r="D46" s="26" t="s">
        <v>106</v>
      </c>
      <c r="E46" s="27" t="s">
        <v>107</v>
      </c>
      <c r="F46" s="28">
        <v>185741000</v>
      </c>
      <c r="G46" s="28">
        <v>0</v>
      </c>
      <c r="H46" s="28">
        <v>0</v>
      </c>
      <c r="I46" s="28">
        <v>185741000</v>
      </c>
      <c r="J46" s="28">
        <v>0</v>
      </c>
      <c r="K46" s="28">
        <v>185741000</v>
      </c>
      <c r="L46" s="28">
        <v>0</v>
      </c>
      <c r="M46" s="28">
        <v>185741000</v>
      </c>
      <c r="N46" s="28">
        <v>0</v>
      </c>
      <c r="O46" s="28">
        <v>106023100</v>
      </c>
      <c r="P46" s="29">
        <v>0.57081150634485656</v>
      </c>
      <c r="Q46" s="28">
        <v>10657400</v>
      </c>
      <c r="R46" s="28">
        <v>106023100</v>
      </c>
      <c r="S46" s="29">
        <v>0.57081150634485656</v>
      </c>
      <c r="T46" s="28">
        <v>106023100</v>
      </c>
    </row>
    <row r="47" spans="1:20" ht="15.75">
      <c r="A47" s="1">
        <f t="shared" si="0"/>
        <v>11</v>
      </c>
      <c r="B47" s="1" t="s">
        <v>49</v>
      </c>
      <c r="C47" s="26" t="str">
        <f t="shared" si="4"/>
        <v>O2.1.1.01.02.007</v>
      </c>
      <c r="D47" s="26" t="s">
        <v>108</v>
      </c>
      <c r="E47" s="27" t="s">
        <v>109</v>
      </c>
      <c r="F47" s="28">
        <v>30961000</v>
      </c>
      <c r="G47" s="28">
        <v>0</v>
      </c>
      <c r="H47" s="28">
        <v>0</v>
      </c>
      <c r="I47" s="28">
        <v>30961000</v>
      </c>
      <c r="J47" s="28">
        <v>0</v>
      </c>
      <c r="K47" s="28">
        <v>30961000</v>
      </c>
      <c r="L47" s="28">
        <v>0</v>
      </c>
      <c r="M47" s="28">
        <v>30961000</v>
      </c>
      <c r="N47" s="28">
        <v>0</v>
      </c>
      <c r="O47" s="28">
        <v>17692600</v>
      </c>
      <c r="P47" s="29">
        <v>0.57144795064758891</v>
      </c>
      <c r="Q47" s="28">
        <v>1778900</v>
      </c>
      <c r="R47" s="28">
        <v>17692600</v>
      </c>
      <c r="S47" s="29">
        <v>0.57144795064758891</v>
      </c>
      <c r="T47" s="28">
        <v>17692599</v>
      </c>
    </row>
    <row r="48" spans="1:20" ht="15.75">
      <c r="A48" s="1">
        <f t="shared" si="0"/>
        <v>11</v>
      </c>
      <c r="B48" s="1" t="s">
        <v>49</v>
      </c>
      <c r="C48" s="26" t="str">
        <f t="shared" si="4"/>
        <v>O2.1.1.01.02.008</v>
      </c>
      <c r="D48" s="26" t="s">
        <v>110</v>
      </c>
      <c r="E48" s="27" t="s">
        <v>111</v>
      </c>
      <c r="F48" s="28">
        <v>30961000</v>
      </c>
      <c r="G48" s="28">
        <v>0</v>
      </c>
      <c r="H48" s="28">
        <v>0</v>
      </c>
      <c r="I48" s="28">
        <v>30961000</v>
      </c>
      <c r="J48" s="28">
        <v>0</v>
      </c>
      <c r="K48" s="28">
        <v>30961000</v>
      </c>
      <c r="L48" s="28">
        <v>0</v>
      </c>
      <c r="M48" s="28">
        <v>30961000</v>
      </c>
      <c r="N48" s="28">
        <v>0</v>
      </c>
      <c r="O48" s="28">
        <v>17692600</v>
      </c>
      <c r="P48" s="29">
        <v>0.57144795064758891</v>
      </c>
      <c r="Q48" s="28">
        <v>1778900</v>
      </c>
      <c r="R48" s="28">
        <v>17692600</v>
      </c>
      <c r="S48" s="29">
        <v>0.57144795064758891</v>
      </c>
      <c r="T48" s="28">
        <v>17692599</v>
      </c>
    </row>
    <row r="49" spans="1:22" ht="32.25" customHeight="1">
      <c r="A49" s="1">
        <f t="shared" si="0"/>
        <v>11</v>
      </c>
      <c r="B49" s="1" t="s">
        <v>49</v>
      </c>
      <c r="C49" s="26" t="str">
        <f t="shared" si="4"/>
        <v>O2.1.1.01.02.009</v>
      </c>
      <c r="D49" s="26" t="s">
        <v>112</v>
      </c>
      <c r="E49" s="27" t="s">
        <v>113</v>
      </c>
      <c r="F49" s="28">
        <v>59409000</v>
      </c>
      <c r="G49" s="28">
        <v>0</v>
      </c>
      <c r="H49" s="28">
        <v>0</v>
      </c>
      <c r="I49" s="28">
        <v>59409000</v>
      </c>
      <c r="J49" s="28">
        <v>0</v>
      </c>
      <c r="K49" s="28">
        <v>59409000</v>
      </c>
      <c r="L49" s="28">
        <v>0</v>
      </c>
      <c r="M49" s="28">
        <v>59409000</v>
      </c>
      <c r="N49" s="28">
        <v>0</v>
      </c>
      <c r="O49" s="28">
        <v>47362742</v>
      </c>
      <c r="P49" s="29">
        <v>0.7972317662307058</v>
      </c>
      <c r="Q49" s="28">
        <v>3554500</v>
      </c>
      <c r="R49" s="28">
        <v>35359700</v>
      </c>
      <c r="S49" s="29">
        <v>0.59519096433200358</v>
      </c>
      <c r="T49" s="28">
        <v>35359700</v>
      </c>
    </row>
    <row r="50" spans="1:22" ht="31.5">
      <c r="A50" s="1">
        <f t="shared" si="0"/>
        <v>8</v>
      </c>
      <c r="B50" s="1" t="s">
        <v>36</v>
      </c>
      <c r="C50" s="22" t="str">
        <f>LEFT(D50,2)&amp;"."&amp;MID(D50,3,1)&amp;"."&amp;MID(D50,4,1)&amp;"."&amp;MID(D50,5,2)&amp;"."&amp;MID(D50,7,2)</f>
        <v>O2.1.1.01.03</v>
      </c>
      <c r="D50" s="22" t="s">
        <v>114</v>
      </c>
      <c r="E50" s="23" t="s">
        <v>115</v>
      </c>
      <c r="F50" s="24">
        <v>118580000</v>
      </c>
      <c r="G50" s="24">
        <v>0</v>
      </c>
      <c r="H50" s="24">
        <v>114974834</v>
      </c>
      <c r="I50" s="24">
        <v>233554834</v>
      </c>
      <c r="J50" s="24">
        <v>0</v>
      </c>
      <c r="K50" s="24">
        <v>233554834</v>
      </c>
      <c r="L50" s="24">
        <v>0</v>
      </c>
      <c r="M50" s="24">
        <v>233554834</v>
      </c>
      <c r="N50" s="24">
        <v>1889751</v>
      </c>
      <c r="O50" s="24">
        <v>216590089</v>
      </c>
      <c r="P50" s="25">
        <v>0.92736290356550699</v>
      </c>
      <c r="Q50" s="24">
        <v>1889751</v>
      </c>
      <c r="R50" s="24">
        <v>216590089</v>
      </c>
      <c r="S50" s="25">
        <v>0.92736290356550699</v>
      </c>
      <c r="T50" s="24">
        <v>216590077</v>
      </c>
    </row>
    <row r="51" spans="1:22" ht="15.75">
      <c r="A51" s="1">
        <f t="shared" si="0"/>
        <v>11</v>
      </c>
      <c r="B51" s="1" t="s">
        <v>36</v>
      </c>
      <c r="C51" s="22" t="str">
        <f t="shared" si="4"/>
        <v>O2.1.1.01.03.001</v>
      </c>
      <c r="D51" s="22" t="s">
        <v>116</v>
      </c>
      <c r="E51" s="23" t="s">
        <v>63</v>
      </c>
      <c r="F51" s="24">
        <v>20424000</v>
      </c>
      <c r="G51" s="24">
        <v>0</v>
      </c>
      <c r="H51" s="24">
        <v>93518997</v>
      </c>
      <c r="I51" s="24">
        <v>113942997</v>
      </c>
      <c r="J51" s="24">
        <v>0</v>
      </c>
      <c r="K51" s="24">
        <v>113942997</v>
      </c>
      <c r="L51" s="24">
        <v>0</v>
      </c>
      <c r="M51" s="24">
        <v>113942997</v>
      </c>
      <c r="N51" s="24">
        <v>1188712</v>
      </c>
      <c r="O51" s="24">
        <v>104271827</v>
      </c>
      <c r="P51" s="25">
        <v>0.91512273457227034</v>
      </c>
      <c r="Q51" s="24">
        <v>1188712</v>
      </c>
      <c r="R51" s="24">
        <v>104271827</v>
      </c>
      <c r="S51" s="25">
        <v>0.91512273457227034</v>
      </c>
      <c r="T51" s="24">
        <v>104271821</v>
      </c>
    </row>
    <row r="52" spans="1:22" ht="15.75">
      <c r="A52" s="1">
        <f t="shared" si="0"/>
        <v>13</v>
      </c>
      <c r="B52" s="1" t="s">
        <v>49</v>
      </c>
      <c r="C52" s="26" t="str">
        <f t="shared" ref="C52:C53" si="5">LEFT(D52,2)&amp;"."&amp;MID(D52,3,1)&amp;"."&amp;MID(D52,4,1)&amp;"."&amp;MID(D52,5,2)&amp;"."&amp;MID(D52,7,2)&amp;"."&amp;MID(D52,9,3)&amp;"."&amp;MID(D52,12,2)</f>
        <v>O2.1.1.01.03.001.02</v>
      </c>
      <c r="D52" s="26" t="s">
        <v>117</v>
      </c>
      <c r="E52" s="27" t="s">
        <v>118</v>
      </c>
      <c r="F52" s="28">
        <v>0</v>
      </c>
      <c r="G52" s="28">
        <v>0</v>
      </c>
      <c r="H52" s="28">
        <v>93518997</v>
      </c>
      <c r="I52" s="28">
        <v>93518997</v>
      </c>
      <c r="J52" s="28">
        <v>0</v>
      </c>
      <c r="K52" s="28">
        <v>93518997</v>
      </c>
      <c r="L52" s="28">
        <v>0</v>
      </c>
      <c r="M52" s="28">
        <v>93518997</v>
      </c>
      <c r="N52" s="28">
        <v>0</v>
      </c>
      <c r="O52" s="28">
        <v>93518997</v>
      </c>
      <c r="P52" s="29">
        <v>1</v>
      </c>
      <c r="Q52" s="28">
        <v>0</v>
      </c>
      <c r="R52" s="28">
        <v>93518997</v>
      </c>
      <c r="S52" s="29">
        <v>1</v>
      </c>
      <c r="T52" s="28">
        <v>93518997</v>
      </c>
    </row>
    <row r="53" spans="1:22" ht="15.75">
      <c r="A53" s="1">
        <f t="shared" si="0"/>
        <v>13</v>
      </c>
      <c r="B53" s="1" t="s">
        <v>49</v>
      </c>
      <c r="C53" s="26" t="str">
        <f t="shared" si="5"/>
        <v>O2.1.1.01.03.001.03</v>
      </c>
      <c r="D53" s="26" t="s">
        <v>119</v>
      </c>
      <c r="E53" s="27" t="s">
        <v>120</v>
      </c>
      <c r="F53" s="28">
        <v>20424000</v>
      </c>
      <c r="G53" s="28">
        <v>0</v>
      </c>
      <c r="H53" s="28">
        <v>0</v>
      </c>
      <c r="I53" s="28">
        <v>20424000</v>
      </c>
      <c r="J53" s="28">
        <v>0</v>
      </c>
      <c r="K53" s="28">
        <v>20424000</v>
      </c>
      <c r="L53" s="28">
        <v>0</v>
      </c>
      <c r="M53" s="28">
        <v>20424000</v>
      </c>
      <c r="N53" s="28">
        <v>1188712</v>
      </c>
      <c r="O53" s="28">
        <v>10752830</v>
      </c>
      <c r="P53" s="29">
        <v>0.52648012142577361</v>
      </c>
      <c r="Q53" s="28">
        <v>1188712</v>
      </c>
      <c r="R53" s="28">
        <v>10752830</v>
      </c>
      <c r="S53" s="29">
        <v>0.52648012142577361</v>
      </c>
      <c r="T53" s="28">
        <v>10752824</v>
      </c>
    </row>
    <row r="54" spans="1:22" ht="15.75">
      <c r="A54" s="1">
        <f t="shared" si="0"/>
        <v>11</v>
      </c>
      <c r="B54" s="1" t="s">
        <v>49</v>
      </c>
      <c r="C54" s="26" t="str">
        <f t="shared" ref="C54:C57" si="6">LEFT(D54,2)&amp;"."&amp;MID(D54,3,1)&amp;"."&amp;MID(D54,4,1)&amp;"."&amp;MID(D54,5,2)&amp;"."&amp;MID(D54,7,2)&amp;"."&amp;MID(D54,9,3)</f>
        <v>O2.1.1.01.03.002</v>
      </c>
      <c r="D54" s="26" t="s">
        <v>121</v>
      </c>
      <c r="E54" s="27" t="s">
        <v>122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9" t="s">
        <v>383</v>
      </c>
      <c r="Q54" s="28">
        <v>0</v>
      </c>
      <c r="R54" s="28">
        <v>0</v>
      </c>
      <c r="S54" s="29" t="s">
        <v>383</v>
      </c>
      <c r="T54" s="28">
        <v>0</v>
      </c>
    </row>
    <row r="55" spans="1:22" ht="30">
      <c r="A55" s="1">
        <f t="shared" si="0"/>
        <v>11</v>
      </c>
      <c r="B55" s="1" t="s">
        <v>49</v>
      </c>
      <c r="C55" s="26" t="str">
        <f t="shared" si="6"/>
        <v>O2.1.1.01.03.005</v>
      </c>
      <c r="D55" s="26" t="s">
        <v>123</v>
      </c>
      <c r="E55" s="27" t="s">
        <v>124</v>
      </c>
      <c r="F55" s="28">
        <v>84960000</v>
      </c>
      <c r="G55" s="28">
        <v>0</v>
      </c>
      <c r="H55" s="28">
        <v>21455837</v>
      </c>
      <c r="I55" s="28">
        <v>106415837</v>
      </c>
      <c r="J55" s="28">
        <v>0</v>
      </c>
      <c r="K55" s="28">
        <v>106415837</v>
      </c>
      <c r="L55" s="28">
        <v>0</v>
      </c>
      <c r="M55" s="28">
        <v>106415837</v>
      </c>
      <c r="N55" s="28">
        <v>0</v>
      </c>
      <c r="O55" s="28">
        <v>106415837</v>
      </c>
      <c r="P55" s="29">
        <v>1</v>
      </c>
      <c r="Q55" s="28">
        <v>0</v>
      </c>
      <c r="R55" s="28">
        <v>106415837</v>
      </c>
      <c r="S55" s="29">
        <v>1</v>
      </c>
      <c r="T55" s="28">
        <v>106415832</v>
      </c>
    </row>
    <row r="56" spans="1:22" ht="15.75">
      <c r="A56" s="1">
        <f t="shared" si="0"/>
        <v>11</v>
      </c>
      <c r="B56" s="1" t="s">
        <v>49</v>
      </c>
      <c r="C56" s="26" t="str">
        <f t="shared" si="6"/>
        <v>O2.1.1.01.03.012</v>
      </c>
      <c r="D56" s="26" t="s">
        <v>125</v>
      </c>
      <c r="E56" s="27" t="s">
        <v>126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9" t="s">
        <v>383</v>
      </c>
      <c r="Q56" s="28">
        <v>0</v>
      </c>
      <c r="R56" s="28">
        <v>0</v>
      </c>
      <c r="S56" s="29" t="s">
        <v>383</v>
      </c>
      <c r="T56" s="28">
        <v>0</v>
      </c>
    </row>
    <row r="57" spans="1:22" ht="15.75">
      <c r="A57" s="1">
        <f t="shared" si="0"/>
        <v>11</v>
      </c>
      <c r="B57" s="1" t="s">
        <v>49</v>
      </c>
      <c r="C57" s="26" t="str">
        <f t="shared" si="6"/>
        <v>O2.1.1.01.03.068</v>
      </c>
      <c r="D57" s="26" t="s">
        <v>127</v>
      </c>
      <c r="E57" s="27" t="s">
        <v>128</v>
      </c>
      <c r="F57" s="28">
        <v>13196000</v>
      </c>
      <c r="G57" s="28">
        <v>0</v>
      </c>
      <c r="H57" s="28">
        <v>0</v>
      </c>
      <c r="I57" s="28">
        <v>13196000</v>
      </c>
      <c r="J57" s="28">
        <v>0</v>
      </c>
      <c r="K57" s="28">
        <v>13196000</v>
      </c>
      <c r="L57" s="28">
        <v>0</v>
      </c>
      <c r="M57" s="28">
        <v>13196000</v>
      </c>
      <c r="N57" s="28">
        <v>701039</v>
      </c>
      <c r="O57" s="28">
        <v>5902425</v>
      </c>
      <c r="P57" s="29">
        <v>0.44728895119733253</v>
      </c>
      <c r="Q57" s="28">
        <v>701039</v>
      </c>
      <c r="R57" s="28">
        <v>5902425</v>
      </c>
      <c r="S57" s="29">
        <v>0.44728895119733253</v>
      </c>
      <c r="T57" s="28">
        <v>5902424</v>
      </c>
    </row>
    <row r="58" spans="1:22" ht="15.75">
      <c r="A58" s="1">
        <f t="shared" si="0"/>
        <v>4</v>
      </c>
      <c r="B58" s="1" t="s">
        <v>36</v>
      </c>
      <c r="C58" s="22" t="str">
        <f>LEFT(D58,2)&amp;"."&amp;MID(D58,3,1)&amp;"."&amp;MID(D58,4,1)</f>
        <v>O2.1.2</v>
      </c>
      <c r="D58" s="22" t="s">
        <v>129</v>
      </c>
      <c r="E58" s="23" t="s">
        <v>130</v>
      </c>
      <c r="F58" s="24">
        <v>20363676000</v>
      </c>
      <c r="G58" s="24">
        <v>0</v>
      </c>
      <c r="H58" s="24">
        <v>0</v>
      </c>
      <c r="I58" s="24">
        <v>20363676000</v>
      </c>
      <c r="J58" s="24">
        <v>0</v>
      </c>
      <c r="K58" s="24">
        <v>20363676000</v>
      </c>
      <c r="L58" s="24">
        <v>2232326315</v>
      </c>
      <c r="M58" s="24">
        <v>19801501168</v>
      </c>
      <c r="N58" s="24">
        <v>2256408365</v>
      </c>
      <c r="O58" s="24">
        <v>13955914806</v>
      </c>
      <c r="P58" s="25">
        <v>0.68533376812712987</v>
      </c>
      <c r="Q58" s="24">
        <v>1638557122</v>
      </c>
      <c r="R58" s="24">
        <v>11234926032</v>
      </c>
      <c r="S58" s="25">
        <v>0.55171404377087907</v>
      </c>
      <c r="T58" s="24">
        <v>11234926032</v>
      </c>
      <c r="V58" s="2"/>
    </row>
    <row r="59" spans="1:22" ht="15.75">
      <c r="A59" s="1">
        <f t="shared" si="0"/>
        <v>6</v>
      </c>
      <c r="B59" s="1" t="s">
        <v>36</v>
      </c>
      <c r="C59" s="22" t="str">
        <f>LEFT(D59,2)&amp;"."&amp;MID(D59,3,1)&amp;"."&amp;MID(D59,4,1)&amp;"."&amp;MID(D59,5,2)</f>
        <v>O2.1.2.01</v>
      </c>
      <c r="D59" s="22" t="s">
        <v>131</v>
      </c>
      <c r="E59" s="23" t="s">
        <v>132</v>
      </c>
      <c r="F59" s="24">
        <v>222915000</v>
      </c>
      <c r="G59" s="24">
        <v>155000000</v>
      </c>
      <c r="H59" s="24">
        <v>1300254000</v>
      </c>
      <c r="I59" s="24">
        <v>1523169000</v>
      </c>
      <c r="J59" s="24">
        <v>0</v>
      </c>
      <c r="K59" s="24">
        <v>1523169000</v>
      </c>
      <c r="L59" s="24">
        <v>155000000</v>
      </c>
      <c r="M59" s="24">
        <v>1523169000</v>
      </c>
      <c r="N59" s="24">
        <v>0</v>
      </c>
      <c r="O59" s="24">
        <v>1243169000</v>
      </c>
      <c r="P59" s="25">
        <v>0.81617272935570506</v>
      </c>
      <c r="Q59" s="24">
        <v>0</v>
      </c>
      <c r="R59" s="24">
        <v>1243169000</v>
      </c>
      <c r="S59" s="25">
        <v>0.81617272935570506</v>
      </c>
      <c r="T59" s="24">
        <v>1243169000</v>
      </c>
    </row>
    <row r="60" spans="1:22" ht="15.75">
      <c r="A60" s="1">
        <f t="shared" si="0"/>
        <v>8</v>
      </c>
      <c r="B60" s="1" t="s">
        <v>36</v>
      </c>
      <c r="C60" s="22" t="str">
        <f>LEFT(D60,2)&amp;"."&amp;MID(D60,3,1)&amp;"."&amp;MID(D60,4,1)&amp;"."&amp;MID(D60,5,2)&amp;"."&amp;MID(D60,7,2)</f>
        <v>O2.1.2.01.01</v>
      </c>
      <c r="D60" s="22" t="s">
        <v>133</v>
      </c>
      <c r="E60" s="23" t="s">
        <v>134</v>
      </c>
      <c r="F60" s="24">
        <v>222915000</v>
      </c>
      <c r="G60" s="24">
        <v>155000000</v>
      </c>
      <c r="H60" s="24">
        <v>1300254000</v>
      </c>
      <c r="I60" s="24">
        <v>1523169000</v>
      </c>
      <c r="J60" s="24">
        <v>0</v>
      </c>
      <c r="K60" s="24">
        <v>1523169000</v>
      </c>
      <c r="L60" s="24">
        <v>155000000</v>
      </c>
      <c r="M60" s="24">
        <v>1523169000</v>
      </c>
      <c r="N60" s="24">
        <v>0</v>
      </c>
      <c r="O60" s="24">
        <v>1243169000</v>
      </c>
      <c r="P60" s="25">
        <v>0.81617272935570506</v>
      </c>
      <c r="Q60" s="24">
        <v>0</v>
      </c>
      <c r="R60" s="24">
        <v>1243169000</v>
      </c>
      <c r="S60" s="25">
        <v>0.81617272935570506</v>
      </c>
      <c r="T60" s="24">
        <v>1243169000</v>
      </c>
    </row>
    <row r="61" spans="1:22" ht="15.75">
      <c r="A61" s="1">
        <f t="shared" si="0"/>
        <v>11</v>
      </c>
      <c r="B61" s="1" t="s">
        <v>36</v>
      </c>
      <c r="C61" s="22" t="str">
        <f t="shared" ref="C61" si="7">LEFT(D61,2)&amp;"."&amp;MID(D61,3,1)&amp;"."&amp;MID(D61,4,1)&amp;"."&amp;MID(D61,5,2)&amp;"."&amp;MID(D61,7,2)&amp;"."&amp;MID(D61,9,3)</f>
        <v>O2.1.2.01.01.003</v>
      </c>
      <c r="D61" s="22" t="s">
        <v>135</v>
      </c>
      <c r="E61" s="23" t="s">
        <v>136</v>
      </c>
      <c r="F61" s="24">
        <v>222915000</v>
      </c>
      <c r="G61" s="24">
        <v>0</v>
      </c>
      <c r="H61" s="24">
        <v>-222915000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5" t="s">
        <v>383</v>
      </c>
      <c r="Q61" s="24">
        <v>0</v>
      </c>
      <c r="R61" s="24">
        <v>0</v>
      </c>
      <c r="S61" s="25" t="s">
        <v>383</v>
      </c>
      <c r="T61" s="24">
        <v>0</v>
      </c>
    </row>
    <row r="62" spans="1:22" ht="31.5">
      <c r="A62" s="1">
        <f t="shared" si="0"/>
        <v>13</v>
      </c>
      <c r="B62" s="1" t="s">
        <v>36</v>
      </c>
      <c r="C62" s="22" t="str">
        <f t="shared" ref="C62" si="8">LEFT(D62,2)&amp;"."&amp;MID(D62,3,1)&amp;"."&amp;MID(D62,4,1)&amp;"."&amp;MID(D62,5,2)&amp;"."&amp;MID(D62,7,2)&amp;"."&amp;MID(D62,9,3)&amp;"."&amp;MID(D62,12,2)</f>
        <v>O2.1.2.01.01.003.03</v>
      </c>
      <c r="D62" s="22" t="s">
        <v>137</v>
      </c>
      <c r="E62" s="23" t="s">
        <v>138</v>
      </c>
      <c r="F62" s="24">
        <v>200000000</v>
      </c>
      <c r="G62" s="24">
        <v>0</v>
      </c>
      <c r="H62" s="24">
        <v>-200000000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5" t="s">
        <v>383</v>
      </c>
      <c r="Q62" s="24">
        <v>0</v>
      </c>
      <c r="R62" s="24">
        <v>0</v>
      </c>
      <c r="S62" s="25" t="s">
        <v>383</v>
      </c>
      <c r="T62" s="24">
        <v>0</v>
      </c>
    </row>
    <row r="63" spans="1:22" ht="38.25" customHeight="1">
      <c r="A63" s="1">
        <f t="shared" si="0"/>
        <v>15</v>
      </c>
      <c r="B63" s="1" t="s">
        <v>49</v>
      </c>
      <c r="C63" s="26" t="str">
        <f>LEFT(D63,2)&amp;"."&amp;MID(D63,3,1)&amp;"."&amp;MID(D63,4,1)&amp;"."&amp;MID(D63,5,2)&amp;"."&amp;MID(D63,7,2)&amp;"."&amp;MID(D63,9,3)&amp;"."&amp;MID(D63,12,2)&amp;"."&amp;MID(D63,14,2)</f>
        <v>O2.1.2.01.01.003.03.02</v>
      </c>
      <c r="D63" s="26" t="s">
        <v>139</v>
      </c>
      <c r="E63" s="27" t="s">
        <v>140</v>
      </c>
      <c r="F63" s="28">
        <v>200000000</v>
      </c>
      <c r="G63" s="28">
        <v>0</v>
      </c>
      <c r="H63" s="28">
        <v>-200000000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9" t="s">
        <v>383</v>
      </c>
      <c r="Q63" s="28">
        <v>0</v>
      </c>
      <c r="R63" s="28">
        <v>0</v>
      </c>
      <c r="S63" s="29" t="s">
        <v>383</v>
      </c>
      <c r="T63" s="28">
        <v>0</v>
      </c>
    </row>
    <row r="64" spans="1:22" ht="31.5">
      <c r="A64" s="1">
        <f t="shared" si="0"/>
        <v>13</v>
      </c>
      <c r="B64" s="1" t="s">
        <v>36</v>
      </c>
      <c r="C64" s="22" t="str">
        <f t="shared" ref="C64" si="9">LEFT(D64,2)&amp;"."&amp;MID(D64,3,1)&amp;"."&amp;MID(D64,4,1)&amp;"."&amp;MID(D64,5,2)&amp;"."&amp;MID(D64,7,2)&amp;"."&amp;MID(D64,9,3)&amp;"."&amp;MID(D64,12,2)</f>
        <v>O2.1.2.01.01.003.05</v>
      </c>
      <c r="D64" s="22" t="s">
        <v>141</v>
      </c>
      <c r="E64" s="23" t="s">
        <v>142</v>
      </c>
      <c r="F64" s="24">
        <v>22915000</v>
      </c>
      <c r="G64" s="24">
        <v>0</v>
      </c>
      <c r="H64" s="24">
        <v>-22915000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5" t="s">
        <v>383</v>
      </c>
      <c r="Q64" s="24">
        <v>0</v>
      </c>
      <c r="R64" s="24">
        <v>0</v>
      </c>
      <c r="S64" s="25" t="s">
        <v>383</v>
      </c>
      <c r="T64" s="24">
        <v>0</v>
      </c>
    </row>
    <row r="65" spans="1:20" ht="35.25" customHeight="1">
      <c r="A65" s="1">
        <f t="shared" si="0"/>
        <v>15</v>
      </c>
      <c r="B65" s="1" t="s">
        <v>49</v>
      </c>
      <c r="C65" s="26" t="str">
        <f t="shared" ref="C65:C70" si="10">LEFT(D65,2)&amp;"."&amp;MID(D65,3,1)&amp;"."&amp;MID(D65,4,1)&amp;"."&amp;MID(D65,5,2)&amp;"."&amp;MID(D65,7,2)&amp;"."&amp;MID(D65,9,3)&amp;"."&amp;MID(D65,12,2)&amp;"."&amp;MID(D65,14,2)</f>
        <v>O2.1.2.01.01.003.05.03</v>
      </c>
      <c r="D65" s="26" t="s">
        <v>143</v>
      </c>
      <c r="E65" s="27" t="s">
        <v>144</v>
      </c>
      <c r="F65" s="28">
        <v>22915000</v>
      </c>
      <c r="G65" s="28">
        <v>0</v>
      </c>
      <c r="H65" s="28">
        <v>-22915000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9" t="s">
        <v>383</v>
      </c>
      <c r="Q65" s="28">
        <v>0</v>
      </c>
      <c r="R65" s="28">
        <v>0</v>
      </c>
      <c r="S65" s="29" t="s">
        <v>383</v>
      </c>
      <c r="T65" s="28">
        <v>0</v>
      </c>
    </row>
    <row r="66" spans="1:20" ht="15.75">
      <c r="B66" s="1" t="s">
        <v>36</v>
      </c>
      <c r="C66" s="22" t="str">
        <f t="shared" si="10"/>
        <v>O2.1.2.01.01.005..</v>
      </c>
      <c r="D66" s="22" t="s">
        <v>145</v>
      </c>
      <c r="E66" s="23" t="s">
        <v>146</v>
      </c>
      <c r="F66" s="24">
        <v>0</v>
      </c>
      <c r="G66" s="24">
        <v>155000000</v>
      </c>
      <c r="H66" s="24">
        <v>1523169000</v>
      </c>
      <c r="I66" s="24">
        <v>1523169000</v>
      </c>
      <c r="J66" s="24">
        <v>0</v>
      </c>
      <c r="K66" s="24">
        <v>1523169000</v>
      </c>
      <c r="L66" s="24">
        <v>155000000</v>
      </c>
      <c r="M66" s="24">
        <v>1523169000</v>
      </c>
      <c r="N66" s="24">
        <v>0</v>
      </c>
      <c r="O66" s="24">
        <v>1243169000</v>
      </c>
      <c r="P66" s="25">
        <v>0.81617272935570506</v>
      </c>
      <c r="Q66" s="24">
        <v>0</v>
      </c>
      <c r="R66" s="24">
        <v>1243169000</v>
      </c>
      <c r="S66" s="25">
        <v>0.81617272935570506</v>
      </c>
      <c r="T66" s="24">
        <v>1243169000</v>
      </c>
    </row>
    <row r="67" spans="1:20" ht="15.75">
      <c r="B67" s="1" t="s">
        <v>49</v>
      </c>
      <c r="C67" s="26" t="str">
        <f t="shared" si="10"/>
        <v>O2.1.2.01.01.005.02.</v>
      </c>
      <c r="D67" s="26" t="s">
        <v>147</v>
      </c>
      <c r="E67" s="27" t="s">
        <v>148</v>
      </c>
      <c r="F67" s="28">
        <v>0</v>
      </c>
      <c r="G67" s="28">
        <v>155000000</v>
      </c>
      <c r="H67" s="28">
        <v>1523169000</v>
      </c>
      <c r="I67" s="28">
        <v>1523169000</v>
      </c>
      <c r="J67" s="28">
        <v>0</v>
      </c>
      <c r="K67" s="28">
        <v>1523169000</v>
      </c>
      <c r="L67" s="28">
        <v>155000000</v>
      </c>
      <c r="M67" s="28">
        <v>1523169000</v>
      </c>
      <c r="N67" s="28">
        <v>0</v>
      </c>
      <c r="O67" s="28">
        <v>1243169000</v>
      </c>
      <c r="P67" s="29">
        <v>0.81617272935570506</v>
      </c>
      <c r="Q67" s="28">
        <v>0</v>
      </c>
      <c r="R67" s="28">
        <v>1243169000</v>
      </c>
      <c r="S67" s="29">
        <v>0.81617272935570506</v>
      </c>
      <c r="T67" s="28">
        <v>1243169000</v>
      </c>
    </row>
    <row r="68" spans="1:20" ht="15.75">
      <c r="B68" s="1" t="s">
        <v>49</v>
      </c>
      <c r="C68" s="26" t="str">
        <f t="shared" si="10"/>
        <v>O2.1.2.01.01.005.02.03</v>
      </c>
      <c r="D68" s="26" t="s">
        <v>149</v>
      </c>
      <c r="E68" s="27" t="s">
        <v>150</v>
      </c>
      <c r="F68" s="28">
        <v>0</v>
      </c>
      <c r="G68" s="28">
        <v>155000000</v>
      </c>
      <c r="H68" s="28">
        <v>1523169000</v>
      </c>
      <c r="I68" s="28">
        <v>1523169000</v>
      </c>
      <c r="J68" s="28">
        <v>0</v>
      </c>
      <c r="K68" s="28">
        <v>1523169000</v>
      </c>
      <c r="L68" s="28">
        <v>155000000</v>
      </c>
      <c r="M68" s="28">
        <v>1523169000</v>
      </c>
      <c r="N68" s="28">
        <v>0</v>
      </c>
      <c r="O68" s="28">
        <v>1243169000</v>
      </c>
      <c r="P68" s="29">
        <v>0.81617272935570506</v>
      </c>
      <c r="Q68" s="28">
        <v>0</v>
      </c>
      <c r="R68" s="28">
        <v>1243169000</v>
      </c>
      <c r="S68" s="29">
        <v>0.81617272935570506</v>
      </c>
      <c r="T68" s="28">
        <v>1243169000</v>
      </c>
    </row>
    <row r="69" spans="1:20" ht="15.75">
      <c r="B69" s="1" t="s">
        <v>49</v>
      </c>
      <c r="C69" s="26" t="str">
        <f t="shared" si="10"/>
        <v>O2.1.2.01.01.005.02.03</v>
      </c>
      <c r="D69" s="26" t="s">
        <v>151</v>
      </c>
      <c r="E69" s="27" t="s">
        <v>152</v>
      </c>
      <c r="F69" s="28">
        <v>0</v>
      </c>
      <c r="G69" s="28">
        <v>155000000</v>
      </c>
      <c r="H69" s="28">
        <v>1523169000</v>
      </c>
      <c r="I69" s="28">
        <v>1523169000</v>
      </c>
      <c r="J69" s="28">
        <v>0</v>
      </c>
      <c r="K69" s="28">
        <v>1523169000</v>
      </c>
      <c r="L69" s="28">
        <v>155000000</v>
      </c>
      <c r="M69" s="28">
        <v>1523169000</v>
      </c>
      <c r="N69" s="28">
        <v>0</v>
      </c>
      <c r="O69" s="28">
        <v>1243169000</v>
      </c>
      <c r="P69" s="29">
        <v>0.81617272935570506</v>
      </c>
      <c r="Q69" s="28">
        <v>0</v>
      </c>
      <c r="R69" s="28">
        <v>1243169000</v>
      </c>
      <c r="S69" s="29">
        <v>0.81617272935570506</v>
      </c>
      <c r="T69" s="28">
        <v>1243169000</v>
      </c>
    </row>
    <row r="70" spans="1:20" ht="15.75">
      <c r="B70" s="1" t="s">
        <v>49</v>
      </c>
      <c r="C70" s="26" t="str">
        <f t="shared" si="10"/>
        <v>O2.1.2.01.01.005.02.03</v>
      </c>
      <c r="D70" s="26" t="s">
        <v>153</v>
      </c>
      <c r="E70" s="27" t="s">
        <v>154</v>
      </c>
      <c r="F70" s="28">
        <v>0</v>
      </c>
      <c r="G70" s="28">
        <v>155000000</v>
      </c>
      <c r="H70" s="28">
        <v>1523169000</v>
      </c>
      <c r="I70" s="28">
        <v>1523169000</v>
      </c>
      <c r="J70" s="28">
        <v>0</v>
      </c>
      <c r="K70" s="28">
        <v>1523169000</v>
      </c>
      <c r="L70" s="28">
        <v>155000000</v>
      </c>
      <c r="M70" s="28">
        <v>1523169000</v>
      </c>
      <c r="N70" s="28">
        <v>0</v>
      </c>
      <c r="O70" s="28">
        <v>1243169000</v>
      </c>
      <c r="P70" s="29">
        <v>0.81617272935570506</v>
      </c>
      <c r="Q70" s="28">
        <v>0</v>
      </c>
      <c r="R70" s="28">
        <v>1243169000</v>
      </c>
      <c r="S70" s="29">
        <v>0.81617272935570506</v>
      </c>
      <c r="T70" s="28">
        <v>1243169000</v>
      </c>
    </row>
    <row r="71" spans="1:20" ht="15.75">
      <c r="A71" s="1">
        <f t="shared" si="0"/>
        <v>6</v>
      </c>
      <c r="B71" s="1" t="s">
        <v>36</v>
      </c>
      <c r="C71" s="22" t="str">
        <f>LEFT(D71,2)&amp;"."&amp;MID(D71,3,1)&amp;"."&amp;MID(D71,4,1)&amp;"."&amp;MID(D71,5,2)</f>
        <v>O2.1.2.02</v>
      </c>
      <c r="D71" s="22" t="s">
        <v>155</v>
      </c>
      <c r="E71" s="23" t="s">
        <v>156</v>
      </c>
      <c r="F71" s="24">
        <v>20140761000</v>
      </c>
      <c r="G71" s="24">
        <v>-155000000</v>
      </c>
      <c r="H71" s="24">
        <v>-1300254000</v>
      </c>
      <c r="I71" s="24">
        <v>18840507000</v>
      </c>
      <c r="J71" s="24">
        <v>0</v>
      </c>
      <c r="K71" s="24">
        <v>18840507000</v>
      </c>
      <c r="L71" s="24">
        <v>2077326315</v>
      </c>
      <c r="M71" s="24">
        <v>18278332168</v>
      </c>
      <c r="N71" s="24">
        <v>2256408365</v>
      </c>
      <c r="O71" s="24">
        <v>12712745806</v>
      </c>
      <c r="P71" s="25">
        <v>0.67475603528079153</v>
      </c>
      <c r="Q71" s="24">
        <v>1638557122</v>
      </c>
      <c r="R71" s="24">
        <v>9991757032</v>
      </c>
      <c r="S71" s="25">
        <v>0.53033376607115723</v>
      </c>
      <c r="T71" s="24">
        <v>9991757032</v>
      </c>
    </row>
    <row r="72" spans="1:20" ht="15.75">
      <c r="A72" s="1">
        <f t="shared" si="0"/>
        <v>8</v>
      </c>
      <c r="B72" s="1" t="s">
        <v>36</v>
      </c>
      <c r="C72" s="22" t="str">
        <f>LEFT(D72,2)&amp;"."&amp;MID(D72,3,1)&amp;"."&amp;MID(D72,4,1)&amp;"."&amp;MID(D72,5,2)&amp;"."&amp;MID(D72,7,2)</f>
        <v>O2.1.2.02.01</v>
      </c>
      <c r="D72" s="22" t="s">
        <v>157</v>
      </c>
      <c r="E72" s="23" t="s">
        <v>158</v>
      </c>
      <c r="F72" s="24">
        <v>454409000</v>
      </c>
      <c r="G72" s="24">
        <v>-409023381</v>
      </c>
      <c r="H72" s="24">
        <v>575811701</v>
      </c>
      <c r="I72" s="24">
        <v>1030220701</v>
      </c>
      <c r="J72" s="24">
        <v>0</v>
      </c>
      <c r="K72" s="24">
        <v>1030220701</v>
      </c>
      <c r="L72" s="24">
        <v>0</v>
      </c>
      <c r="M72" s="24">
        <v>1029589567</v>
      </c>
      <c r="N72" s="24">
        <v>47500000</v>
      </c>
      <c r="O72" s="24">
        <v>339087567</v>
      </c>
      <c r="P72" s="25">
        <v>0.32914070419169339</v>
      </c>
      <c r="Q72" s="24">
        <v>0</v>
      </c>
      <c r="R72" s="24">
        <v>0</v>
      </c>
      <c r="S72" s="25">
        <v>0</v>
      </c>
      <c r="T72" s="24">
        <v>0</v>
      </c>
    </row>
    <row r="73" spans="1:20" ht="47.25">
      <c r="A73" s="1">
        <f t="shared" si="0"/>
        <v>11</v>
      </c>
      <c r="B73" s="1" t="s">
        <v>36</v>
      </c>
      <c r="C73" s="22" t="str">
        <f t="shared" ref="C73" si="11">LEFT(D73,2)&amp;"."&amp;MID(D73,3,1)&amp;"."&amp;MID(D73,4,1)&amp;"."&amp;MID(D73,5,2)&amp;"."&amp;MID(D73,7,2)&amp;"."&amp;MID(D73,9,3)</f>
        <v>O2.1.2.02.01.002</v>
      </c>
      <c r="D73" s="22" t="s">
        <v>159</v>
      </c>
      <c r="E73" s="23" t="s">
        <v>160</v>
      </c>
      <c r="F73" s="24">
        <v>423237000</v>
      </c>
      <c r="G73" s="24">
        <v>-380018299</v>
      </c>
      <c r="H73" s="24">
        <v>-131018299</v>
      </c>
      <c r="I73" s="24">
        <v>292218701</v>
      </c>
      <c r="J73" s="24">
        <v>0</v>
      </c>
      <c r="K73" s="24">
        <v>292218701</v>
      </c>
      <c r="L73" s="24">
        <v>0</v>
      </c>
      <c r="M73" s="24">
        <v>291587567</v>
      </c>
      <c r="N73" s="24">
        <v>0</v>
      </c>
      <c r="O73" s="24">
        <v>291587567</v>
      </c>
      <c r="P73" s="25">
        <v>0.9978401998303319</v>
      </c>
      <c r="Q73" s="24">
        <v>0</v>
      </c>
      <c r="R73" s="24">
        <v>0</v>
      </c>
      <c r="S73" s="25">
        <v>0</v>
      </c>
      <c r="T73" s="24">
        <v>0</v>
      </c>
    </row>
    <row r="74" spans="1:20" ht="31.5">
      <c r="A74" s="1">
        <f t="shared" si="0"/>
        <v>13</v>
      </c>
      <c r="B74" s="1" t="s">
        <v>36</v>
      </c>
      <c r="C74" s="22" t="str">
        <f t="shared" ref="C74" si="12">LEFT(D74,2)&amp;"."&amp;MID(D74,3,1)&amp;"."&amp;MID(D74,4,1)&amp;"."&amp;MID(D74,5,2)&amp;"."&amp;MID(D74,7,2)&amp;"."&amp;MID(D74,9,3)&amp;"."&amp;MID(D74,12,2)</f>
        <v>O2.1.2.02.01.002.08</v>
      </c>
      <c r="D74" s="22" t="s">
        <v>161</v>
      </c>
      <c r="E74" s="23" t="s">
        <v>162</v>
      </c>
      <c r="F74" s="24">
        <v>423237000</v>
      </c>
      <c r="G74" s="24">
        <v>-380018299</v>
      </c>
      <c r="H74" s="24">
        <v>-131018299</v>
      </c>
      <c r="I74" s="24">
        <v>292218701</v>
      </c>
      <c r="J74" s="24">
        <v>0</v>
      </c>
      <c r="K74" s="24">
        <v>292218701</v>
      </c>
      <c r="L74" s="24">
        <v>0</v>
      </c>
      <c r="M74" s="24">
        <v>291587567</v>
      </c>
      <c r="N74" s="24">
        <v>0</v>
      </c>
      <c r="O74" s="24">
        <v>291587567</v>
      </c>
      <c r="P74" s="25">
        <v>0.9978401998303319</v>
      </c>
      <c r="Q74" s="24">
        <v>0</v>
      </c>
      <c r="R74" s="24">
        <v>0</v>
      </c>
      <c r="S74" s="25">
        <v>0</v>
      </c>
      <c r="T74" s="24">
        <v>0</v>
      </c>
    </row>
    <row r="75" spans="1:20" ht="15.75">
      <c r="A75" s="1">
        <f t="shared" si="0"/>
        <v>20</v>
      </c>
      <c r="B75" s="1" t="s">
        <v>49</v>
      </c>
      <c r="C75" s="26" t="str">
        <f t="shared" ref="C75" si="13">LEFT(D75,2)&amp;"."&amp;MID(D75,3,1)&amp;"."&amp;MID(D75,4,1)&amp;"."&amp;MID(D75,5,2)&amp;"."&amp;MID(D75,7,2)&amp;"."&amp;MID(D75,9,3)&amp;"."&amp;MID(D75,12,2)&amp;"."&amp;MID(D75,14,50)</f>
        <v>O2.1.2.02.01.002.08.2823609</v>
      </c>
      <c r="D75" s="26" t="s">
        <v>163</v>
      </c>
      <c r="E75" s="27" t="s">
        <v>164</v>
      </c>
      <c r="F75" s="28">
        <v>423237000</v>
      </c>
      <c r="G75" s="28">
        <v>-380018299</v>
      </c>
      <c r="H75" s="28">
        <v>-131018299</v>
      </c>
      <c r="I75" s="28">
        <v>292218701</v>
      </c>
      <c r="J75" s="28">
        <v>0</v>
      </c>
      <c r="K75" s="28">
        <v>292218701</v>
      </c>
      <c r="L75" s="28">
        <v>0</v>
      </c>
      <c r="M75" s="28">
        <v>291587567</v>
      </c>
      <c r="N75" s="28">
        <v>0</v>
      </c>
      <c r="O75" s="28">
        <v>291587567</v>
      </c>
      <c r="P75" s="29">
        <v>0.9978401998303319</v>
      </c>
      <c r="Q75" s="28">
        <v>0</v>
      </c>
      <c r="R75" s="28">
        <v>0</v>
      </c>
      <c r="S75" s="29">
        <v>0</v>
      </c>
      <c r="T75" s="28">
        <v>0</v>
      </c>
    </row>
    <row r="76" spans="1:20" ht="47.25">
      <c r="A76" s="1">
        <f t="shared" si="0"/>
        <v>11</v>
      </c>
      <c r="B76" s="1" t="s">
        <v>36</v>
      </c>
      <c r="C76" s="22" t="str">
        <f t="shared" ref="C76" si="14">LEFT(D76,2)&amp;"."&amp;MID(D76,3,1)&amp;"."&amp;MID(D76,4,1)&amp;"."&amp;MID(D76,5,2)&amp;"."&amp;MID(D76,7,2)&amp;"."&amp;MID(D76,9,3)</f>
        <v>O2.1.2.02.01.003</v>
      </c>
      <c r="D76" s="22" t="s">
        <v>165</v>
      </c>
      <c r="E76" s="23" t="s">
        <v>166</v>
      </c>
      <c r="F76" s="24">
        <v>31172000</v>
      </c>
      <c r="G76" s="24">
        <v>0</v>
      </c>
      <c r="H76" s="24">
        <v>599580000</v>
      </c>
      <c r="I76" s="24">
        <v>630752000</v>
      </c>
      <c r="J76" s="24">
        <v>0</v>
      </c>
      <c r="K76" s="24">
        <v>630752000</v>
      </c>
      <c r="L76" s="24">
        <v>0</v>
      </c>
      <c r="M76" s="24">
        <v>630752000</v>
      </c>
      <c r="N76" s="24">
        <v>0</v>
      </c>
      <c r="O76" s="24">
        <v>0</v>
      </c>
      <c r="P76" s="25">
        <v>0</v>
      </c>
      <c r="Q76" s="24">
        <v>0</v>
      </c>
      <c r="R76" s="24">
        <v>0</v>
      </c>
      <c r="S76" s="25">
        <v>0</v>
      </c>
      <c r="T76" s="24">
        <v>0</v>
      </c>
    </row>
    <row r="77" spans="1:20" ht="31.5">
      <c r="A77" s="1">
        <f t="shared" ref="A77:A80" si="15">LEN(D77)</f>
        <v>13</v>
      </c>
      <c r="B77" s="1" t="s">
        <v>36</v>
      </c>
      <c r="C77" s="22" t="str">
        <f t="shared" ref="C77" si="16">LEFT(D77,2)&amp;"."&amp;MID(D77,3,1)&amp;"."&amp;MID(D77,4,1)&amp;"."&amp;MID(D77,5,2)&amp;"."&amp;MID(D77,7,2)&amp;"."&amp;MID(D77,9,3)&amp;"."&amp;MID(D77,12,2)</f>
        <v>O2.1.2.02.01.003.02</v>
      </c>
      <c r="D77" s="22" t="s">
        <v>167</v>
      </c>
      <c r="E77" s="23" t="s">
        <v>168</v>
      </c>
      <c r="F77" s="24">
        <v>31172000</v>
      </c>
      <c r="G77" s="24">
        <v>0</v>
      </c>
      <c r="H77" s="24">
        <v>599580000</v>
      </c>
      <c r="I77" s="24">
        <v>630752000</v>
      </c>
      <c r="J77" s="24">
        <v>0</v>
      </c>
      <c r="K77" s="24">
        <v>630752000</v>
      </c>
      <c r="L77" s="24">
        <v>0</v>
      </c>
      <c r="M77" s="24">
        <v>630752000</v>
      </c>
      <c r="N77" s="24">
        <v>0</v>
      </c>
      <c r="O77" s="24">
        <v>0</v>
      </c>
      <c r="P77" s="25">
        <v>0</v>
      </c>
      <c r="Q77" s="24">
        <v>0</v>
      </c>
      <c r="R77" s="24">
        <v>0</v>
      </c>
      <c r="S77" s="25">
        <v>0</v>
      </c>
      <c r="T77" s="24">
        <v>0</v>
      </c>
    </row>
    <row r="78" spans="1:20" ht="15.75">
      <c r="A78" s="1">
        <f t="shared" si="15"/>
        <v>20</v>
      </c>
      <c r="B78" s="1" t="s">
        <v>49</v>
      </c>
      <c r="C78" s="26" t="str">
        <f t="shared" ref="C78:C85" si="17">LEFT(D78,2)&amp;"."&amp;MID(D78,3,1)&amp;"."&amp;MID(D78,4,1)&amp;"."&amp;MID(D78,5,2)&amp;"."&amp;MID(D78,7,2)&amp;"."&amp;MID(D78,9,3)&amp;"."&amp;MID(D78,12,2)&amp;"."&amp;MID(D78,14,50)</f>
        <v>O2.1.2.02.01.003.02.3212905</v>
      </c>
      <c r="D78" s="26" t="s">
        <v>169</v>
      </c>
      <c r="E78" s="27" t="s">
        <v>170</v>
      </c>
      <c r="F78" s="28">
        <v>31172000</v>
      </c>
      <c r="G78" s="28">
        <v>0</v>
      </c>
      <c r="H78" s="28">
        <v>241830000</v>
      </c>
      <c r="I78" s="28">
        <v>273002000</v>
      </c>
      <c r="J78" s="28">
        <v>0</v>
      </c>
      <c r="K78" s="28">
        <v>273002000</v>
      </c>
      <c r="L78" s="28">
        <v>0</v>
      </c>
      <c r="M78" s="28">
        <v>273002000</v>
      </c>
      <c r="N78" s="28">
        <v>0</v>
      </c>
      <c r="O78" s="28">
        <v>0</v>
      </c>
      <c r="P78" s="29">
        <v>0</v>
      </c>
      <c r="Q78" s="28">
        <v>0</v>
      </c>
      <c r="R78" s="28">
        <v>0</v>
      </c>
      <c r="S78" s="29">
        <v>0</v>
      </c>
      <c r="T78" s="28">
        <v>0</v>
      </c>
    </row>
    <row r="79" spans="1:20" ht="15.75">
      <c r="A79" s="1">
        <f t="shared" si="15"/>
        <v>20</v>
      </c>
      <c r="C79" s="26"/>
      <c r="D79" s="26" t="s">
        <v>171</v>
      </c>
      <c r="E79" s="27" t="s">
        <v>172</v>
      </c>
      <c r="F79" s="28">
        <v>0</v>
      </c>
      <c r="G79" s="28">
        <v>0</v>
      </c>
      <c r="H79" s="28">
        <v>118750000</v>
      </c>
      <c r="I79" s="28">
        <v>118750000</v>
      </c>
      <c r="J79" s="28">
        <v>0</v>
      </c>
      <c r="K79" s="28">
        <v>118750000</v>
      </c>
      <c r="L79" s="28">
        <v>0</v>
      </c>
      <c r="M79" s="28">
        <v>118750000</v>
      </c>
      <c r="N79" s="28">
        <v>0</v>
      </c>
      <c r="O79" s="28">
        <v>0</v>
      </c>
      <c r="P79" s="29">
        <v>0</v>
      </c>
      <c r="Q79" s="28">
        <v>0</v>
      </c>
      <c r="R79" s="28">
        <v>0</v>
      </c>
      <c r="S79" s="29">
        <v>0</v>
      </c>
      <c r="T79" s="28">
        <v>0</v>
      </c>
    </row>
    <row r="80" spans="1:20" ht="15.75">
      <c r="A80" s="1">
        <f t="shared" si="15"/>
        <v>20</v>
      </c>
      <c r="B80" s="1" t="s">
        <v>49</v>
      </c>
      <c r="C80" s="26" t="str">
        <f t="shared" si="17"/>
        <v>O2.1.2.02.01.003.02.3219997</v>
      </c>
      <c r="D80" s="26" t="s">
        <v>173</v>
      </c>
      <c r="E80" s="27" t="s">
        <v>174</v>
      </c>
      <c r="F80" s="28">
        <v>0</v>
      </c>
      <c r="G80" s="28">
        <v>0</v>
      </c>
      <c r="H80" s="28">
        <v>239000000</v>
      </c>
      <c r="I80" s="28">
        <v>239000000</v>
      </c>
      <c r="J80" s="28">
        <v>0</v>
      </c>
      <c r="K80" s="28">
        <v>239000000</v>
      </c>
      <c r="L80" s="28">
        <v>0</v>
      </c>
      <c r="M80" s="28">
        <v>239000000</v>
      </c>
      <c r="N80" s="28">
        <v>0</v>
      </c>
      <c r="O80" s="28">
        <v>0</v>
      </c>
      <c r="P80" s="29">
        <v>0</v>
      </c>
      <c r="Q80" s="28">
        <v>0</v>
      </c>
      <c r="R80" s="28">
        <v>0</v>
      </c>
      <c r="S80" s="29">
        <v>0</v>
      </c>
      <c r="T80" s="28">
        <v>0</v>
      </c>
    </row>
    <row r="81" spans="1:20" ht="47.25">
      <c r="C81" s="22" t="str">
        <f t="shared" si="17"/>
        <v>O2.1.2.02.01.003.05.</v>
      </c>
      <c r="D81" s="22" t="s">
        <v>175</v>
      </c>
      <c r="E81" s="23" t="s">
        <v>176</v>
      </c>
      <c r="F81" s="24">
        <v>0</v>
      </c>
      <c r="G81" s="24">
        <v>-29005082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5" t="s">
        <v>383</v>
      </c>
      <c r="Q81" s="24">
        <v>0</v>
      </c>
      <c r="R81" s="24">
        <v>0</v>
      </c>
      <c r="S81" s="25" t="s">
        <v>383</v>
      </c>
      <c r="T81" s="24">
        <v>0</v>
      </c>
    </row>
    <row r="82" spans="1:20" ht="38.25" customHeight="1">
      <c r="C82" s="26" t="str">
        <f t="shared" si="17"/>
        <v>O2.1.2.02.01.003.05.3543003</v>
      </c>
      <c r="D82" s="26" t="s">
        <v>177</v>
      </c>
      <c r="E82" s="27" t="s">
        <v>178</v>
      </c>
      <c r="F82" s="28">
        <v>0</v>
      </c>
      <c r="G82" s="28">
        <v>-29005082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9" t="s">
        <v>383</v>
      </c>
      <c r="Q82" s="28">
        <v>0</v>
      </c>
      <c r="R82" s="28">
        <v>0</v>
      </c>
      <c r="S82" s="29" t="s">
        <v>383</v>
      </c>
      <c r="T82" s="28">
        <v>0</v>
      </c>
    </row>
    <row r="83" spans="1:20" ht="15.75">
      <c r="C83" s="22" t="str">
        <f t="shared" si="17"/>
        <v>O2.1.2.02.01.003.06.</v>
      </c>
      <c r="D83" s="22" t="s">
        <v>179</v>
      </c>
      <c r="E83" s="23" t="s">
        <v>180</v>
      </c>
      <c r="F83" s="24">
        <v>0</v>
      </c>
      <c r="G83" s="24">
        <v>0</v>
      </c>
      <c r="H83" s="24">
        <v>107250000</v>
      </c>
      <c r="I83" s="24">
        <v>107250000</v>
      </c>
      <c r="J83" s="24">
        <v>0</v>
      </c>
      <c r="K83" s="24">
        <v>107250000</v>
      </c>
      <c r="L83" s="24">
        <v>0</v>
      </c>
      <c r="M83" s="24">
        <v>107250000</v>
      </c>
      <c r="N83" s="24">
        <v>47500000</v>
      </c>
      <c r="O83" s="24">
        <v>47500000</v>
      </c>
      <c r="P83" s="25">
        <v>0.44289044289044288</v>
      </c>
      <c r="Q83" s="24">
        <v>0</v>
      </c>
      <c r="R83" s="24">
        <v>0</v>
      </c>
      <c r="S83" s="25">
        <v>0</v>
      </c>
      <c r="T83" s="24">
        <v>0</v>
      </c>
    </row>
    <row r="84" spans="1:20" ht="33" customHeight="1">
      <c r="C84" s="26" t="str">
        <f t="shared" si="17"/>
        <v>O2.1.2.02.01.003.06.3694012</v>
      </c>
      <c r="D84" s="26" t="s">
        <v>181</v>
      </c>
      <c r="E84" s="27" t="s">
        <v>182</v>
      </c>
      <c r="F84" s="28">
        <v>0</v>
      </c>
      <c r="G84" s="28">
        <v>0</v>
      </c>
      <c r="H84" s="28">
        <v>47500000</v>
      </c>
      <c r="I84" s="28">
        <v>47500000</v>
      </c>
      <c r="J84" s="28">
        <v>0</v>
      </c>
      <c r="K84" s="28">
        <v>47500000</v>
      </c>
      <c r="L84" s="28">
        <v>0</v>
      </c>
      <c r="M84" s="28">
        <v>47500000</v>
      </c>
      <c r="N84" s="28">
        <v>47500000</v>
      </c>
      <c r="O84" s="28">
        <v>47500000</v>
      </c>
      <c r="P84" s="29">
        <v>1</v>
      </c>
      <c r="Q84" s="28">
        <v>0</v>
      </c>
      <c r="R84" s="28">
        <v>0</v>
      </c>
      <c r="S84" s="29">
        <v>0</v>
      </c>
      <c r="T84" s="28">
        <v>0</v>
      </c>
    </row>
    <row r="85" spans="1:20" ht="24" customHeight="1">
      <c r="C85" s="26" t="str">
        <f t="shared" si="17"/>
        <v>O2.1.2.02.01.003.06.3699006</v>
      </c>
      <c r="D85" s="26" t="s">
        <v>183</v>
      </c>
      <c r="E85" s="27" t="s">
        <v>184</v>
      </c>
      <c r="F85" s="28">
        <v>0</v>
      </c>
      <c r="G85" s="28">
        <v>0</v>
      </c>
      <c r="H85" s="28">
        <v>59750000</v>
      </c>
      <c r="I85" s="28">
        <v>59750000</v>
      </c>
      <c r="J85" s="28">
        <v>0</v>
      </c>
      <c r="K85" s="28">
        <v>59750000</v>
      </c>
      <c r="L85" s="28">
        <v>0</v>
      </c>
      <c r="M85" s="28">
        <v>59750000</v>
      </c>
      <c r="N85" s="28">
        <v>0</v>
      </c>
      <c r="O85" s="28">
        <v>0</v>
      </c>
      <c r="P85" s="29">
        <v>0</v>
      </c>
      <c r="Q85" s="28">
        <v>0</v>
      </c>
      <c r="R85" s="28">
        <v>0</v>
      </c>
      <c r="S85" s="29">
        <v>0</v>
      </c>
      <c r="T85" s="28">
        <v>0</v>
      </c>
    </row>
    <row r="86" spans="1:20" ht="15.75">
      <c r="A86" s="1">
        <f t="shared" ref="A86:A112" si="18">LEN(D86)</f>
        <v>8</v>
      </c>
      <c r="B86" s="1" t="s">
        <v>36</v>
      </c>
      <c r="C86" s="22" t="str">
        <f>LEFT(D86,2)&amp;"."&amp;MID(D86,3,1)&amp;"."&amp;MID(D86,4,1)&amp;"."&amp;MID(D86,5,2)&amp;"."&amp;MID(D86,7,2)</f>
        <v>O2.1.2.02.02</v>
      </c>
      <c r="D86" s="22" t="s">
        <v>185</v>
      </c>
      <c r="E86" s="23" t="s">
        <v>186</v>
      </c>
      <c r="F86" s="24">
        <v>19686352000</v>
      </c>
      <c r="G86" s="24">
        <v>254023381</v>
      </c>
      <c r="H86" s="24">
        <v>-1876065701</v>
      </c>
      <c r="I86" s="24">
        <v>17810286299</v>
      </c>
      <c r="J86" s="24">
        <v>0</v>
      </c>
      <c r="K86" s="24">
        <v>17810286299</v>
      </c>
      <c r="L86" s="24">
        <v>2077326315</v>
      </c>
      <c r="M86" s="24">
        <v>17248742601</v>
      </c>
      <c r="N86" s="24">
        <v>2208908365</v>
      </c>
      <c r="O86" s="24">
        <v>12373658239</v>
      </c>
      <c r="P86" s="25">
        <v>0.69474785701197561</v>
      </c>
      <c r="Q86" s="24">
        <v>1638557122</v>
      </c>
      <c r="R86" s="24">
        <v>9991757032</v>
      </c>
      <c r="S86" s="25">
        <v>0.56101046688738576</v>
      </c>
      <c r="T86" s="24">
        <v>9991757032</v>
      </c>
    </row>
    <row r="87" spans="1:20" ht="63">
      <c r="A87" s="1">
        <f t="shared" si="18"/>
        <v>11</v>
      </c>
      <c r="B87" s="1" t="s">
        <v>36</v>
      </c>
      <c r="C87" s="22" t="str">
        <f t="shared" ref="C87" si="19">LEFT(D87,2)&amp;"."&amp;MID(D87,3,1)&amp;"."&amp;MID(D87,4,1)&amp;"."&amp;MID(D87,5,2)&amp;"."&amp;MID(D87,7,2)&amp;"."&amp;MID(D87,9,3)</f>
        <v>O2.1.2.02.02.006</v>
      </c>
      <c r="D87" s="22" t="s">
        <v>187</v>
      </c>
      <c r="E87" s="23" t="s">
        <v>188</v>
      </c>
      <c r="F87" s="24">
        <v>803897000</v>
      </c>
      <c r="G87" s="24">
        <v>3500000</v>
      </c>
      <c r="H87" s="24">
        <v>-283895000</v>
      </c>
      <c r="I87" s="24">
        <v>520002000</v>
      </c>
      <c r="J87" s="24">
        <v>0</v>
      </c>
      <c r="K87" s="24">
        <v>520002000</v>
      </c>
      <c r="L87" s="24">
        <v>3500000</v>
      </c>
      <c r="M87" s="24">
        <v>518601216</v>
      </c>
      <c r="N87" s="24">
        <v>688980</v>
      </c>
      <c r="O87" s="24">
        <v>515790196</v>
      </c>
      <c r="P87" s="25">
        <v>0.99190040807535351</v>
      </c>
      <c r="Q87" s="24">
        <v>123778182</v>
      </c>
      <c r="R87" s="24">
        <v>123778182</v>
      </c>
      <c r="S87" s="25">
        <v>0.23803404986903898</v>
      </c>
      <c r="T87" s="24">
        <v>123778182</v>
      </c>
    </row>
    <row r="88" spans="1:20" ht="31.5">
      <c r="A88" s="1">
        <f t="shared" si="18"/>
        <v>13</v>
      </c>
      <c r="B88" s="1" t="s">
        <v>36</v>
      </c>
      <c r="C88" s="22" t="str">
        <f t="shared" ref="C88" si="20">LEFT(D88,2)&amp;"."&amp;MID(D88,3,1)&amp;"."&amp;MID(D88,4,1)&amp;"."&amp;MID(D88,5,2)&amp;"."&amp;MID(D88,7,2)&amp;"."&amp;MID(D88,9,3)&amp;"."&amp;MID(D88,12,2)</f>
        <v>O2.1.2.02.02.006.03</v>
      </c>
      <c r="D88" s="22" t="s">
        <v>189</v>
      </c>
      <c r="E88" s="23" t="s">
        <v>190</v>
      </c>
      <c r="F88" s="24">
        <v>107151000</v>
      </c>
      <c r="G88" s="24">
        <v>0</v>
      </c>
      <c r="H88" s="24">
        <v>-107151000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5" t="s">
        <v>383</v>
      </c>
      <c r="Q88" s="24">
        <v>0</v>
      </c>
      <c r="R88" s="24">
        <v>0</v>
      </c>
      <c r="S88" s="25" t="s">
        <v>383</v>
      </c>
      <c r="T88" s="24">
        <v>0</v>
      </c>
    </row>
    <row r="89" spans="1:20" ht="26.25" customHeight="1">
      <c r="A89" s="1">
        <f t="shared" si="18"/>
        <v>18</v>
      </c>
      <c r="B89" s="1" t="s">
        <v>49</v>
      </c>
      <c r="C89" s="26" t="str">
        <f>LEFT(D89,2)&amp;"."&amp;MID(D89,3,1)&amp;"."&amp;MID(D89,4,1)&amp;"."&amp;MID(D89,5,2)&amp;"."&amp;MID(D89,7,2)&amp;"."&amp;MID(D89,9,3)&amp;"."&amp;MID(D89,12,2)&amp;"."&amp;MID(D89,14,50)</f>
        <v>O2.1.2.02.02.006.03.63391</v>
      </c>
      <c r="D89" s="26" t="s">
        <v>191</v>
      </c>
      <c r="E89" s="27" t="s">
        <v>192</v>
      </c>
      <c r="F89" s="28">
        <v>107151000</v>
      </c>
      <c r="G89" s="28">
        <v>0</v>
      </c>
      <c r="H89" s="28">
        <v>-107151000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9" t="s">
        <v>383</v>
      </c>
      <c r="Q89" s="28">
        <v>0</v>
      </c>
      <c r="R89" s="28">
        <v>0</v>
      </c>
      <c r="S89" s="29" t="s">
        <v>383</v>
      </c>
      <c r="T89" s="28">
        <v>0</v>
      </c>
    </row>
    <row r="90" spans="1:20" ht="15.75">
      <c r="A90" s="1">
        <f t="shared" si="18"/>
        <v>13</v>
      </c>
      <c r="B90" s="1" t="s">
        <v>36</v>
      </c>
      <c r="C90" s="22" t="str">
        <f t="shared" ref="C90" si="21">LEFT(D90,2)&amp;"."&amp;MID(D90,3,1)&amp;"."&amp;MID(D90,4,1)&amp;"."&amp;MID(D90,5,2)&amp;"."&amp;MID(D90,7,2)&amp;"."&amp;MID(D90,9,3)&amp;"."&amp;MID(D90,12,2)</f>
        <v>O2.1.2.02.02.006.04</v>
      </c>
      <c r="D90" s="22" t="s">
        <v>193</v>
      </c>
      <c r="E90" s="23" t="s">
        <v>194</v>
      </c>
      <c r="F90" s="24">
        <v>0</v>
      </c>
      <c r="G90" s="24">
        <v>3500000</v>
      </c>
      <c r="H90" s="24">
        <v>3500000</v>
      </c>
      <c r="I90" s="24">
        <v>3500000</v>
      </c>
      <c r="J90" s="24">
        <v>0</v>
      </c>
      <c r="K90" s="24">
        <v>3500000</v>
      </c>
      <c r="L90" s="24">
        <v>3500000</v>
      </c>
      <c r="M90" s="24">
        <v>3500000</v>
      </c>
      <c r="N90" s="24">
        <v>688980</v>
      </c>
      <c r="O90" s="24">
        <v>688980</v>
      </c>
      <c r="P90" s="25">
        <v>0.19685142857142857</v>
      </c>
      <c r="Q90" s="24">
        <v>688980</v>
      </c>
      <c r="R90" s="24">
        <v>688980</v>
      </c>
      <c r="S90" s="25">
        <v>0.19685142857142857</v>
      </c>
      <c r="T90" s="24">
        <v>688980</v>
      </c>
    </row>
    <row r="91" spans="1:20" ht="36" customHeight="1">
      <c r="A91" s="1">
        <f t="shared" si="18"/>
        <v>18</v>
      </c>
      <c r="B91" s="1" t="s">
        <v>49</v>
      </c>
      <c r="C91" s="26" t="str">
        <f>LEFT(D91,2)&amp;"."&amp;MID(D91,3,1)&amp;"."&amp;MID(D91,4,1)&amp;"."&amp;MID(D91,5,2)&amp;"."&amp;MID(D91,7,2)&amp;"."&amp;MID(D91,9,3)&amp;"."&amp;MID(D91,12,2)&amp;"."&amp;MID(D91,14,50)</f>
        <v>O2.1.2.02.02.006.04.64241</v>
      </c>
      <c r="D91" s="26" t="s">
        <v>195</v>
      </c>
      <c r="E91" s="27" t="s">
        <v>196</v>
      </c>
      <c r="F91" s="28">
        <v>0</v>
      </c>
      <c r="G91" s="28">
        <v>3000000</v>
      </c>
      <c r="H91" s="28">
        <v>3000000</v>
      </c>
      <c r="I91" s="28">
        <v>3000000</v>
      </c>
      <c r="J91" s="28">
        <v>0</v>
      </c>
      <c r="K91" s="28">
        <v>3000000</v>
      </c>
      <c r="L91" s="28">
        <v>3000000</v>
      </c>
      <c r="M91" s="28">
        <v>3000000</v>
      </c>
      <c r="N91" s="28">
        <v>658980</v>
      </c>
      <c r="O91" s="28">
        <v>658980</v>
      </c>
      <c r="P91" s="29">
        <v>0.21965999999999999</v>
      </c>
      <c r="Q91" s="28">
        <v>658980</v>
      </c>
      <c r="R91" s="28">
        <v>658980</v>
      </c>
      <c r="S91" s="29">
        <v>0.21965999999999999</v>
      </c>
      <c r="T91" s="28">
        <v>658980</v>
      </c>
    </row>
    <row r="92" spans="1:20" ht="47.25" customHeight="1">
      <c r="A92" s="1">
        <f t="shared" si="18"/>
        <v>18</v>
      </c>
      <c r="C92" s="26"/>
      <c r="D92" s="26" t="s">
        <v>197</v>
      </c>
      <c r="E92" s="27" t="s">
        <v>198</v>
      </c>
      <c r="F92" s="28">
        <v>0</v>
      </c>
      <c r="G92" s="28">
        <v>500000</v>
      </c>
      <c r="H92" s="28">
        <v>500000</v>
      </c>
      <c r="I92" s="28">
        <v>500000</v>
      </c>
      <c r="J92" s="28">
        <v>0</v>
      </c>
      <c r="K92" s="28">
        <v>500000</v>
      </c>
      <c r="L92" s="28">
        <v>500000</v>
      </c>
      <c r="M92" s="28">
        <v>500000</v>
      </c>
      <c r="N92" s="28">
        <v>30000</v>
      </c>
      <c r="O92" s="28">
        <v>30000</v>
      </c>
      <c r="P92" s="29">
        <v>0.06</v>
      </c>
      <c r="Q92" s="28">
        <v>30000</v>
      </c>
      <c r="R92" s="28">
        <v>30000</v>
      </c>
      <c r="S92" s="29">
        <v>0.06</v>
      </c>
      <c r="T92" s="28">
        <v>30000</v>
      </c>
    </row>
    <row r="93" spans="1:20" ht="15.75">
      <c r="A93" s="1">
        <f t="shared" si="18"/>
        <v>13</v>
      </c>
      <c r="B93" s="1" t="s">
        <v>36</v>
      </c>
      <c r="C93" s="22" t="str">
        <f t="shared" ref="C93" si="22">LEFT(D93,2)&amp;"."&amp;MID(D93,3,1)&amp;"."&amp;MID(D93,4,1)&amp;"."&amp;MID(D93,5,2)&amp;"."&amp;MID(D93,7,2)&amp;"."&amp;MID(D93,9,3)&amp;"."&amp;MID(D93,12,2)</f>
        <v>O2.1.2.02.02.006.05</v>
      </c>
      <c r="D93" s="22" t="s">
        <v>199</v>
      </c>
      <c r="E93" s="23" t="s">
        <v>200</v>
      </c>
      <c r="F93" s="24">
        <v>166502000</v>
      </c>
      <c r="G93" s="24">
        <v>0</v>
      </c>
      <c r="H93" s="24">
        <v>0</v>
      </c>
      <c r="I93" s="24">
        <v>166502000</v>
      </c>
      <c r="J93" s="24">
        <v>0</v>
      </c>
      <c r="K93" s="24">
        <v>166502000</v>
      </c>
      <c r="L93" s="24">
        <v>0</v>
      </c>
      <c r="M93" s="24">
        <v>165101216</v>
      </c>
      <c r="N93" s="24">
        <v>0</v>
      </c>
      <c r="O93" s="24">
        <v>165101216</v>
      </c>
      <c r="P93" s="25">
        <v>0.99158698394013289</v>
      </c>
      <c r="Q93" s="24">
        <v>103332173</v>
      </c>
      <c r="R93" s="24">
        <v>103332173</v>
      </c>
      <c r="S93" s="25">
        <v>0.62060619692255947</v>
      </c>
      <c r="T93" s="24">
        <v>103332173</v>
      </c>
    </row>
    <row r="94" spans="1:20" ht="43.5" customHeight="1">
      <c r="A94" s="1">
        <f t="shared" si="18"/>
        <v>18</v>
      </c>
      <c r="B94" s="1" t="s">
        <v>49</v>
      </c>
      <c r="C94" s="26" t="str">
        <f t="shared" ref="C94" si="23">LEFT(D94,2)&amp;"."&amp;MID(D94,3,1)&amp;"."&amp;MID(D94,4,1)&amp;"."&amp;MID(D94,5,2)&amp;"."&amp;MID(D94,7,2)&amp;"."&amp;MID(D94,9,3)&amp;"."&amp;MID(D94,12,2)&amp;"."&amp;MID(D94,14,50)</f>
        <v>O2.1.2.02.02.006.05.65115</v>
      </c>
      <c r="D94" s="26" t="s">
        <v>201</v>
      </c>
      <c r="E94" s="27" t="s">
        <v>202</v>
      </c>
      <c r="F94" s="28">
        <v>166502000</v>
      </c>
      <c r="G94" s="28">
        <v>0</v>
      </c>
      <c r="H94" s="28">
        <v>0</v>
      </c>
      <c r="I94" s="28">
        <v>166502000</v>
      </c>
      <c r="J94" s="28">
        <v>0</v>
      </c>
      <c r="K94" s="28">
        <v>166502000</v>
      </c>
      <c r="L94" s="28">
        <v>0</v>
      </c>
      <c r="M94" s="28">
        <v>165101216</v>
      </c>
      <c r="N94" s="28">
        <v>0</v>
      </c>
      <c r="O94" s="28">
        <v>165101216</v>
      </c>
      <c r="P94" s="29">
        <v>0.99158698394013289</v>
      </c>
      <c r="Q94" s="28">
        <v>103332173</v>
      </c>
      <c r="R94" s="28">
        <v>103332173</v>
      </c>
      <c r="S94" s="29">
        <v>0.62060619692255947</v>
      </c>
      <c r="T94" s="28">
        <v>103332173</v>
      </c>
    </row>
    <row r="95" spans="1:20" ht="15.75">
      <c r="A95" s="1">
        <f t="shared" si="18"/>
        <v>13</v>
      </c>
      <c r="B95" s="1" t="s">
        <v>36</v>
      </c>
      <c r="C95" s="22" t="str">
        <f t="shared" ref="C95" si="24">LEFT(D95,2)&amp;"."&amp;MID(D95,3,1)&amp;"."&amp;MID(D95,4,1)&amp;"."&amp;MID(D95,5,2)&amp;"."&amp;MID(D95,7,2)&amp;"."&amp;MID(D95,9,3)&amp;"."&amp;MID(D95,12,2)</f>
        <v>O2.1.2.02.02.006.08</v>
      </c>
      <c r="D95" s="22" t="s">
        <v>203</v>
      </c>
      <c r="E95" s="23" t="s">
        <v>204</v>
      </c>
      <c r="F95" s="24">
        <v>530244000</v>
      </c>
      <c r="G95" s="24">
        <v>0</v>
      </c>
      <c r="H95" s="24">
        <v>-180244000</v>
      </c>
      <c r="I95" s="24">
        <v>350000000</v>
      </c>
      <c r="J95" s="24">
        <v>0</v>
      </c>
      <c r="K95" s="24">
        <v>350000000</v>
      </c>
      <c r="L95" s="24">
        <v>0</v>
      </c>
      <c r="M95" s="24">
        <v>350000000</v>
      </c>
      <c r="N95" s="24">
        <v>0</v>
      </c>
      <c r="O95" s="24">
        <v>350000000</v>
      </c>
      <c r="P95" s="25">
        <v>1</v>
      </c>
      <c r="Q95" s="24">
        <v>19757029</v>
      </c>
      <c r="R95" s="24">
        <v>19757029</v>
      </c>
      <c r="S95" s="25">
        <v>5.6448654285714286E-2</v>
      </c>
      <c r="T95" s="24">
        <v>19757029</v>
      </c>
    </row>
    <row r="96" spans="1:20" ht="29.25" customHeight="1">
      <c r="A96" s="1">
        <f t="shared" si="18"/>
        <v>18</v>
      </c>
      <c r="B96" s="1" t="s">
        <v>49</v>
      </c>
      <c r="C96" s="26" t="str">
        <f>LEFT(D96,2)&amp;"."&amp;MID(D96,3,1)&amp;"."&amp;MID(D96,4,1)&amp;"."&amp;MID(D96,5,2)&amp;"."&amp;MID(D96,7,2)&amp;"."&amp;MID(D96,9,3)&amp;"."&amp;MID(D96,12,2)&amp;"."&amp;MID(D96,14,50)</f>
        <v>O2.1.2.02.02.006.08.68021</v>
      </c>
      <c r="D96" s="26" t="s">
        <v>205</v>
      </c>
      <c r="E96" s="27" t="s">
        <v>206</v>
      </c>
      <c r="F96" s="28">
        <v>530244000</v>
      </c>
      <c r="G96" s="28">
        <v>0</v>
      </c>
      <c r="H96" s="28">
        <v>-180244000</v>
      </c>
      <c r="I96" s="28">
        <v>350000000</v>
      </c>
      <c r="J96" s="28">
        <v>0</v>
      </c>
      <c r="K96" s="28">
        <v>350000000</v>
      </c>
      <c r="L96" s="28">
        <v>0</v>
      </c>
      <c r="M96" s="28">
        <v>350000000</v>
      </c>
      <c r="N96" s="28">
        <v>0</v>
      </c>
      <c r="O96" s="28">
        <v>350000000</v>
      </c>
      <c r="P96" s="29">
        <v>1</v>
      </c>
      <c r="Q96" s="28">
        <v>19757029</v>
      </c>
      <c r="R96" s="28">
        <v>19757029</v>
      </c>
      <c r="S96" s="29">
        <v>5.6448654285714286E-2</v>
      </c>
      <c r="T96" s="28">
        <v>19757029</v>
      </c>
    </row>
    <row r="97" spans="1:20" ht="47.25">
      <c r="A97" s="1">
        <f t="shared" si="18"/>
        <v>11</v>
      </c>
      <c r="B97" s="1" t="s">
        <v>36</v>
      </c>
      <c r="C97" s="22" t="str">
        <f t="shared" ref="C97" si="25">LEFT(D97,2)&amp;"."&amp;MID(D97,3,1)&amp;"."&amp;MID(D97,4,1)&amp;"."&amp;MID(D97,5,2)&amp;"."&amp;MID(D97,7,2)&amp;"."&amp;MID(D97,9,3)</f>
        <v>O2.1.2.02.02.007</v>
      </c>
      <c r="D97" s="22" t="s">
        <v>207</v>
      </c>
      <c r="E97" s="23" t="s">
        <v>208</v>
      </c>
      <c r="F97" s="24">
        <v>3030033000</v>
      </c>
      <c r="G97" s="24">
        <v>0</v>
      </c>
      <c r="H97" s="24">
        <v>-923975282</v>
      </c>
      <c r="I97" s="24">
        <v>2106057718</v>
      </c>
      <c r="J97" s="24">
        <v>0</v>
      </c>
      <c r="K97" s="24">
        <v>2106057718</v>
      </c>
      <c r="L97" s="24">
        <v>996209437</v>
      </c>
      <c r="M97" s="24">
        <v>1805057711</v>
      </c>
      <c r="N97" s="24">
        <v>230288930</v>
      </c>
      <c r="O97" s="24">
        <v>722165400</v>
      </c>
      <c r="P97" s="25">
        <v>0.34289914935750115</v>
      </c>
      <c r="Q97" s="24">
        <v>20834893</v>
      </c>
      <c r="R97" s="24">
        <v>214573248</v>
      </c>
      <c r="S97" s="25">
        <v>0.10188384020347158</v>
      </c>
      <c r="T97" s="24">
        <v>214573248</v>
      </c>
    </row>
    <row r="98" spans="1:20" ht="37.5" customHeight="1">
      <c r="A98" s="1">
        <f t="shared" si="18"/>
        <v>13</v>
      </c>
      <c r="B98" s="1" t="s">
        <v>36</v>
      </c>
      <c r="C98" s="22" t="str">
        <f t="shared" ref="C98" si="26">LEFT(D98,2)&amp;"."&amp;MID(D98,3,1)&amp;"."&amp;MID(D98,4,1)&amp;"."&amp;MID(D98,5,2)&amp;"."&amp;MID(D98,7,2)&amp;"."&amp;MID(D98,9,3)&amp;"."&amp;MID(D98,12,2)</f>
        <v>O2.1.2.02.02.007.01</v>
      </c>
      <c r="D98" s="22" t="s">
        <v>209</v>
      </c>
      <c r="E98" s="23" t="s">
        <v>210</v>
      </c>
      <c r="F98" s="24">
        <v>3030033000</v>
      </c>
      <c r="G98" s="24">
        <v>0</v>
      </c>
      <c r="H98" s="24">
        <v>-1400975282</v>
      </c>
      <c r="I98" s="24">
        <v>1629057718</v>
      </c>
      <c r="J98" s="24">
        <v>0</v>
      </c>
      <c r="K98" s="24">
        <v>1629057718</v>
      </c>
      <c r="L98" s="24">
        <v>800347558</v>
      </c>
      <c r="M98" s="24">
        <v>1328057718</v>
      </c>
      <c r="N98" s="24">
        <v>230288930</v>
      </c>
      <c r="O98" s="24">
        <v>441027286</v>
      </c>
      <c r="P98" s="25">
        <v>0.27072538997663681</v>
      </c>
      <c r="Q98" s="24">
        <v>143938</v>
      </c>
      <c r="R98" s="24">
        <v>193882293</v>
      </c>
      <c r="S98" s="25">
        <v>0.11901499305870512</v>
      </c>
      <c r="T98" s="24">
        <v>214348966</v>
      </c>
    </row>
    <row r="99" spans="1:20" ht="66.75" customHeight="1">
      <c r="A99" s="1">
        <f t="shared" si="18"/>
        <v>15</v>
      </c>
      <c r="B99" s="1" t="s">
        <v>36</v>
      </c>
      <c r="C99" s="22" t="str">
        <f>LEFT(D99,2)&amp;"."&amp;MID(D99,3,1)&amp;"."&amp;MID(D99,4,1)&amp;"."&amp;MID(D99,5,2)&amp;"."&amp;MID(D99,7,2)&amp;"."&amp;MID(D99,9,3)&amp;"."&amp;MID(D99,12,2)&amp;"."&amp;MID(D99,14,2)</f>
        <v>O2.1.2.02.02.007.01.03</v>
      </c>
      <c r="D99" s="22" t="s">
        <v>211</v>
      </c>
      <c r="E99" s="23" t="s">
        <v>212</v>
      </c>
      <c r="F99" s="24">
        <v>3027507000</v>
      </c>
      <c r="G99" s="24">
        <v>0</v>
      </c>
      <c r="H99" s="24">
        <v>-1401275282</v>
      </c>
      <c r="I99" s="24">
        <v>1626231718</v>
      </c>
      <c r="J99" s="24">
        <v>0</v>
      </c>
      <c r="K99" s="24">
        <v>1626231718</v>
      </c>
      <c r="L99" s="24">
        <v>800347558</v>
      </c>
      <c r="M99" s="24">
        <v>1325231718</v>
      </c>
      <c r="N99" s="24">
        <v>230144992</v>
      </c>
      <c r="O99" s="24">
        <v>439874152</v>
      </c>
      <c r="P99" s="25">
        <v>0.27048676220690954</v>
      </c>
      <c r="Q99" s="24">
        <v>0</v>
      </c>
      <c r="R99" s="24">
        <v>192729159</v>
      </c>
      <c r="S99" s="25">
        <v>0.11851272906976963</v>
      </c>
      <c r="T99" s="24">
        <v>192729159</v>
      </c>
    </row>
    <row r="100" spans="1:20" ht="69" customHeight="1">
      <c r="B100" s="1" t="s">
        <v>36</v>
      </c>
      <c r="C100" s="22" t="str">
        <f t="shared" ref="C100:C157" si="27">LEFT(D100,2)&amp;"."&amp;MID(D100,3,1)&amp;"."&amp;MID(D100,4,1)&amp;"."&amp;MID(D100,5,2)&amp;"."&amp;MID(D100,7,2)&amp;"."&amp;MID(D100,9,3)&amp;"."&amp;MID(D100,12,2)&amp;"."&amp;MID(D100,14,2)</f>
        <v>O2.1.2.02.02.007.01.03</v>
      </c>
      <c r="D100" s="22" t="s">
        <v>213</v>
      </c>
      <c r="E100" s="23" t="s">
        <v>214</v>
      </c>
      <c r="F100" s="24">
        <v>480155000</v>
      </c>
      <c r="G100" s="24">
        <v>0</v>
      </c>
      <c r="H100" s="24">
        <v>-97000000</v>
      </c>
      <c r="I100" s="24">
        <v>383155000</v>
      </c>
      <c r="J100" s="24">
        <v>0</v>
      </c>
      <c r="K100" s="24">
        <v>383155000</v>
      </c>
      <c r="L100" s="24">
        <v>0</v>
      </c>
      <c r="M100" s="24">
        <v>332155000</v>
      </c>
      <c r="N100" s="24">
        <v>230144992</v>
      </c>
      <c r="O100" s="24">
        <v>247144992</v>
      </c>
      <c r="P100" s="25">
        <v>0.64502614346674325</v>
      </c>
      <c r="Q100" s="24">
        <v>0</v>
      </c>
      <c r="R100" s="24">
        <v>0</v>
      </c>
      <c r="S100" s="25">
        <v>0</v>
      </c>
      <c r="T100" s="24">
        <v>0</v>
      </c>
    </row>
    <row r="101" spans="1:20" ht="34.5" customHeight="1">
      <c r="B101" s="1" t="s">
        <v>49</v>
      </c>
      <c r="C101" s="22" t="str">
        <f t="shared" si="27"/>
        <v>O2.1.2.02.02.007.01.03</v>
      </c>
      <c r="D101" s="26" t="s">
        <v>215</v>
      </c>
      <c r="E101" s="27" t="s">
        <v>216</v>
      </c>
      <c r="F101" s="28">
        <v>480155000</v>
      </c>
      <c r="G101" s="28">
        <v>0</v>
      </c>
      <c r="H101" s="28">
        <v>-97000000</v>
      </c>
      <c r="I101" s="28">
        <v>383155000</v>
      </c>
      <c r="J101" s="28">
        <v>0</v>
      </c>
      <c r="K101" s="28">
        <v>383155000</v>
      </c>
      <c r="L101" s="28">
        <v>0</v>
      </c>
      <c r="M101" s="28">
        <v>332155000</v>
      </c>
      <c r="N101" s="28">
        <v>230144992</v>
      </c>
      <c r="O101" s="28">
        <v>247144992</v>
      </c>
      <c r="P101" s="29">
        <v>0.64502614346674325</v>
      </c>
      <c r="Q101" s="28">
        <v>0</v>
      </c>
      <c r="R101" s="28">
        <v>0</v>
      </c>
      <c r="S101" s="29">
        <v>0</v>
      </c>
      <c r="T101" s="28">
        <v>0</v>
      </c>
    </row>
    <row r="102" spans="1:20" ht="47.25">
      <c r="A102" s="1">
        <f t="shared" si="18"/>
        <v>17</v>
      </c>
      <c r="B102" s="1" t="s">
        <v>36</v>
      </c>
      <c r="C102" s="22" t="str">
        <f t="shared" si="27"/>
        <v>O2.1.2.02.02.007.01.03</v>
      </c>
      <c r="D102" s="22" t="s">
        <v>217</v>
      </c>
      <c r="E102" s="23" t="s">
        <v>218</v>
      </c>
      <c r="F102" s="24">
        <v>2547352000</v>
      </c>
      <c r="G102" s="24">
        <v>0</v>
      </c>
      <c r="H102" s="24">
        <v>-1304275282</v>
      </c>
      <c r="I102" s="24">
        <v>1243076718</v>
      </c>
      <c r="J102" s="24">
        <v>0</v>
      </c>
      <c r="K102" s="24">
        <v>1243076718</v>
      </c>
      <c r="L102" s="24">
        <v>800347558</v>
      </c>
      <c r="M102" s="24">
        <v>993076718</v>
      </c>
      <c r="N102" s="24">
        <v>0</v>
      </c>
      <c r="O102" s="24">
        <v>192729160</v>
      </c>
      <c r="P102" s="25">
        <v>0.15504204785532794</v>
      </c>
      <c r="Q102" s="24">
        <v>0</v>
      </c>
      <c r="R102" s="24">
        <v>192729159</v>
      </c>
      <c r="S102" s="25">
        <v>0.15504204705087238</v>
      </c>
      <c r="T102" s="24">
        <v>192729159</v>
      </c>
    </row>
    <row r="103" spans="1:20" ht="42.75" customHeight="1">
      <c r="A103" s="1">
        <f t="shared" si="18"/>
        <v>22</v>
      </c>
      <c r="B103" s="1" t="s">
        <v>49</v>
      </c>
      <c r="C103" s="26" t="str">
        <f t="shared" si="27"/>
        <v>O2.1.2.02.02.007.01.03</v>
      </c>
      <c r="D103" s="26" t="s">
        <v>219</v>
      </c>
      <c r="E103" s="27" t="s">
        <v>220</v>
      </c>
      <c r="F103" s="28">
        <v>1906513000</v>
      </c>
      <c r="G103" s="28">
        <v>0</v>
      </c>
      <c r="H103" s="28">
        <v>-913436282</v>
      </c>
      <c r="I103" s="28">
        <v>993076718</v>
      </c>
      <c r="J103" s="28">
        <v>0</v>
      </c>
      <c r="K103" s="28">
        <v>993076718</v>
      </c>
      <c r="L103" s="28">
        <v>800347558</v>
      </c>
      <c r="M103" s="28">
        <v>993076718</v>
      </c>
      <c r="N103" s="28">
        <v>0</v>
      </c>
      <c r="O103" s="28">
        <v>192729160</v>
      </c>
      <c r="P103" s="29">
        <v>0.19407278058853858</v>
      </c>
      <c r="Q103" s="28">
        <v>0</v>
      </c>
      <c r="R103" s="28">
        <v>192729159</v>
      </c>
      <c r="S103" s="29">
        <v>0.19407277958156702</v>
      </c>
      <c r="T103" s="28">
        <v>192729159</v>
      </c>
    </row>
    <row r="104" spans="1:20" ht="44.25" customHeight="1">
      <c r="A104" s="1">
        <f t="shared" si="18"/>
        <v>22</v>
      </c>
      <c r="B104" s="1" t="s">
        <v>49</v>
      </c>
      <c r="C104" s="26" t="str">
        <f t="shared" si="27"/>
        <v>O2.1.2.02.02.007.01.03</v>
      </c>
      <c r="D104" s="26" t="s">
        <v>221</v>
      </c>
      <c r="E104" s="27" t="s">
        <v>222</v>
      </c>
      <c r="F104" s="28">
        <v>640839000</v>
      </c>
      <c r="G104" s="28">
        <v>0</v>
      </c>
      <c r="H104" s="28">
        <v>-390839000</v>
      </c>
      <c r="I104" s="28">
        <v>250000000</v>
      </c>
      <c r="J104" s="28">
        <v>0</v>
      </c>
      <c r="K104" s="28">
        <v>250000000</v>
      </c>
      <c r="L104" s="28">
        <v>0</v>
      </c>
      <c r="M104" s="28">
        <v>0</v>
      </c>
      <c r="N104" s="28">
        <v>0</v>
      </c>
      <c r="O104" s="28">
        <v>0</v>
      </c>
      <c r="P104" s="29">
        <v>0</v>
      </c>
      <c r="Q104" s="28">
        <v>0</v>
      </c>
      <c r="R104" s="28">
        <v>0</v>
      </c>
      <c r="S104" s="29">
        <v>0</v>
      </c>
      <c r="T104" s="28">
        <v>0</v>
      </c>
    </row>
    <row r="105" spans="1:20" ht="47.25">
      <c r="C105" s="22" t="str">
        <f t="shared" si="27"/>
        <v>O2.1.2.02.02.007.01.05</v>
      </c>
      <c r="D105" s="22" t="s">
        <v>223</v>
      </c>
      <c r="E105" s="23" t="s">
        <v>224</v>
      </c>
      <c r="F105" s="24">
        <v>0</v>
      </c>
      <c r="G105" s="24">
        <v>0</v>
      </c>
      <c r="H105" s="24">
        <v>300000</v>
      </c>
      <c r="I105" s="24">
        <v>300000</v>
      </c>
      <c r="J105" s="24">
        <v>0</v>
      </c>
      <c r="K105" s="24">
        <v>300000</v>
      </c>
      <c r="L105" s="24">
        <v>0</v>
      </c>
      <c r="M105" s="24">
        <v>300000</v>
      </c>
      <c r="N105" s="24">
        <v>42512</v>
      </c>
      <c r="O105" s="24">
        <v>224282</v>
      </c>
      <c r="P105" s="25">
        <v>0.74760666666666664</v>
      </c>
      <c r="Q105" s="24">
        <v>42512</v>
      </c>
      <c r="R105" s="24">
        <v>224282</v>
      </c>
      <c r="S105" s="25">
        <v>0.74760666666666664</v>
      </c>
      <c r="T105" s="24">
        <v>224282</v>
      </c>
    </row>
    <row r="106" spans="1:20" ht="35.25" customHeight="1">
      <c r="C106" s="26" t="str">
        <f t="shared" si="27"/>
        <v>O2.1.2.02.02.007.01.05</v>
      </c>
      <c r="D106" s="26" t="s">
        <v>225</v>
      </c>
      <c r="E106" s="27" t="s">
        <v>226</v>
      </c>
      <c r="F106" s="28">
        <v>0</v>
      </c>
      <c r="G106" s="28">
        <v>0</v>
      </c>
      <c r="H106" s="28">
        <v>300000</v>
      </c>
      <c r="I106" s="28">
        <v>300000</v>
      </c>
      <c r="J106" s="28">
        <v>0</v>
      </c>
      <c r="K106" s="28">
        <v>300000</v>
      </c>
      <c r="L106" s="28">
        <v>0</v>
      </c>
      <c r="M106" s="28">
        <v>300000</v>
      </c>
      <c r="N106" s="28">
        <v>42512</v>
      </c>
      <c r="O106" s="28">
        <v>224282</v>
      </c>
      <c r="P106" s="29">
        <v>0.74760666666666664</v>
      </c>
      <c r="Q106" s="28">
        <v>42512</v>
      </c>
      <c r="R106" s="28">
        <v>224282</v>
      </c>
      <c r="S106" s="29">
        <v>0.74760666666666664</v>
      </c>
      <c r="T106" s="28">
        <v>224282</v>
      </c>
    </row>
    <row r="107" spans="1:20" ht="31.5">
      <c r="A107" s="1">
        <f t="shared" si="18"/>
        <v>15</v>
      </c>
      <c r="B107" s="1" t="s">
        <v>36</v>
      </c>
      <c r="C107" s="22" t="str">
        <f t="shared" si="27"/>
        <v>O2.1.2.02.02.007.01.06</v>
      </c>
      <c r="D107" s="22" t="s">
        <v>227</v>
      </c>
      <c r="E107" s="23" t="s">
        <v>228</v>
      </c>
      <c r="F107" s="24">
        <v>2526000</v>
      </c>
      <c r="G107" s="24">
        <v>0</v>
      </c>
      <c r="H107" s="24">
        <v>0</v>
      </c>
      <c r="I107" s="24">
        <v>2526000</v>
      </c>
      <c r="J107" s="24">
        <v>0</v>
      </c>
      <c r="K107" s="24">
        <v>2526000</v>
      </c>
      <c r="L107" s="24">
        <v>0</v>
      </c>
      <c r="M107" s="24">
        <v>2526000</v>
      </c>
      <c r="N107" s="24">
        <v>101426</v>
      </c>
      <c r="O107" s="24">
        <v>928852</v>
      </c>
      <c r="P107" s="25">
        <v>0.36771654790182107</v>
      </c>
      <c r="Q107" s="24">
        <v>101426</v>
      </c>
      <c r="R107" s="24">
        <v>928852</v>
      </c>
      <c r="S107" s="25">
        <v>0.36771654790182107</v>
      </c>
      <c r="T107" s="24">
        <v>928852</v>
      </c>
    </row>
    <row r="108" spans="1:20" ht="33.75" customHeight="1">
      <c r="A108" s="1">
        <f t="shared" si="18"/>
        <v>20</v>
      </c>
      <c r="B108" s="1" t="s">
        <v>49</v>
      </c>
      <c r="C108" s="26" t="str">
        <f t="shared" si="27"/>
        <v>O2.1.2.02.02.007.01.06</v>
      </c>
      <c r="D108" s="26" t="s">
        <v>229</v>
      </c>
      <c r="E108" s="27" t="s">
        <v>230</v>
      </c>
      <c r="F108" s="28">
        <v>2526000</v>
      </c>
      <c r="G108" s="28">
        <v>0</v>
      </c>
      <c r="H108" s="28">
        <v>0</v>
      </c>
      <c r="I108" s="28">
        <v>2526000</v>
      </c>
      <c r="J108" s="28">
        <v>0</v>
      </c>
      <c r="K108" s="28">
        <v>2526000</v>
      </c>
      <c r="L108" s="28">
        <v>0</v>
      </c>
      <c r="M108" s="28">
        <v>2526000</v>
      </c>
      <c r="N108" s="28">
        <v>101426</v>
      </c>
      <c r="O108" s="28">
        <v>928852</v>
      </c>
      <c r="P108" s="29">
        <v>0.36771654790182107</v>
      </c>
      <c r="Q108" s="28">
        <v>101426</v>
      </c>
      <c r="R108" s="28">
        <v>928852</v>
      </c>
      <c r="S108" s="29">
        <v>0.36771654790182107</v>
      </c>
      <c r="T108" s="28">
        <v>928852</v>
      </c>
    </row>
    <row r="109" spans="1:20" ht="31.5">
      <c r="C109" s="26" t="str">
        <f t="shared" si="27"/>
        <v>O2.1.2.02.02.007.03.</v>
      </c>
      <c r="D109" s="22" t="s">
        <v>231</v>
      </c>
      <c r="E109" s="23" t="s">
        <v>232</v>
      </c>
      <c r="F109" s="24">
        <v>0</v>
      </c>
      <c r="G109" s="24">
        <v>0</v>
      </c>
      <c r="H109" s="24">
        <v>477000000</v>
      </c>
      <c r="I109" s="24">
        <v>477000000</v>
      </c>
      <c r="J109" s="24">
        <v>0</v>
      </c>
      <c r="K109" s="24">
        <v>477000000</v>
      </c>
      <c r="L109" s="24">
        <v>195861879</v>
      </c>
      <c r="M109" s="24">
        <v>476999993</v>
      </c>
      <c r="N109" s="24">
        <v>0</v>
      </c>
      <c r="O109" s="24">
        <v>281138114</v>
      </c>
      <c r="P109" s="25">
        <v>0.58938807966457019</v>
      </c>
      <c r="Q109" s="24">
        <v>20690955</v>
      </c>
      <c r="R109" s="24">
        <v>20690955</v>
      </c>
      <c r="S109" s="25">
        <v>4.3377264150943395E-2</v>
      </c>
      <c r="T109" s="24">
        <v>20690955</v>
      </c>
    </row>
    <row r="110" spans="1:20" ht="39.75" customHeight="1">
      <c r="C110" s="26" t="str">
        <f t="shared" si="27"/>
        <v>O2.1.2.02.02.007.03.73</v>
      </c>
      <c r="D110" s="26" t="s">
        <v>233</v>
      </c>
      <c r="E110" s="27" t="s">
        <v>234</v>
      </c>
      <c r="F110" s="28">
        <v>0</v>
      </c>
      <c r="G110" s="28">
        <v>0</v>
      </c>
      <c r="H110" s="28">
        <v>21091108</v>
      </c>
      <c r="I110" s="28">
        <v>21091108</v>
      </c>
      <c r="J110" s="28">
        <v>0</v>
      </c>
      <c r="K110" s="28">
        <v>21091108</v>
      </c>
      <c r="L110" s="28">
        <v>0</v>
      </c>
      <c r="M110" s="28">
        <v>21091101</v>
      </c>
      <c r="N110" s="28">
        <v>0</v>
      </c>
      <c r="O110" s="28">
        <v>21091101</v>
      </c>
      <c r="P110" s="29">
        <v>0.99999966810657837</v>
      </c>
      <c r="Q110" s="28">
        <v>20690955</v>
      </c>
      <c r="R110" s="28">
        <v>20690955</v>
      </c>
      <c r="S110" s="29">
        <v>0.98102740737945104</v>
      </c>
      <c r="T110" s="28">
        <v>20690955</v>
      </c>
    </row>
    <row r="111" spans="1:20" ht="54" customHeight="1">
      <c r="C111" s="26" t="str">
        <f t="shared" si="27"/>
        <v>O2.1.2.02.02.007.03.73</v>
      </c>
      <c r="D111" s="26" t="s">
        <v>235</v>
      </c>
      <c r="E111" s="27" t="s">
        <v>236</v>
      </c>
      <c r="F111" s="28">
        <v>0</v>
      </c>
      <c r="G111" s="28">
        <v>0</v>
      </c>
      <c r="H111" s="28">
        <v>455908892</v>
      </c>
      <c r="I111" s="28">
        <v>455908892</v>
      </c>
      <c r="J111" s="28">
        <v>0</v>
      </c>
      <c r="K111" s="28">
        <v>455908892</v>
      </c>
      <c r="L111" s="28">
        <v>195861879</v>
      </c>
      <c r="M111" s="28">
        <v>455908892</v>
      </c>
      <c r="N111" s="28">
        <v>0</v>
      </c>
      <c r="O111" s="28">
        <v>260047013</v>
      </c>
      <c r="P111" s="29">
        <v>0.57039250070165337</v>
      </c>
      <c r="Q111" s="28">
        <v>0</v>
      </c>
      <c r="R111" s="28">
        <v>0</v>
      </c>
      <c r="S111" s="29">
        <v>0</v>
      </c>
      <c r="T111" s="28">
        <v>0</v>
      </c>
    </row>
    <row r="112" spans="1:20" ht="31.5">
      <c r="A112" s="1">
        <f t="shared" si="18"/>
        <v>11</v>
      </c>
      <c r="B112" s="1" t="s">
        <v>36</v>
      </c>
      <c r="C112" s="22" t="str">
        <f t="shared" si="27"/>
        <v>O2.1.2.02.02.008..</v>
      </c>
      <c r="D112" s="22" t="s">
        <v>237</v>
      </c>
      <c r="E112" s="23" t="s">
        <v>238</v>
      </c>
      <c r="F112" s="24">
        <v>11884220000</v>
      </c>
      <c r="G112" s="24">
        <v>247523381</v>
      </c>
      <c r="H112" s="24">
        <v>162907218</v>
      </c>
      <c r="I112" s="24">
        <v>12047127218</v>
      </c>
      <c r="J112" s="24">
        <v>0</v>
      </c>
      <c r="K112" s="24">
        <v>12047127218</v>
      </c>
      <c r="L112" s="24">
        <v>1007616515</v>
      </c>
      <c r="M112" s="24">
        <v>12029267018</v>
      </c>
      <c r="N112" s="24">
        <v>1155167737</v>
      </c>
      <c r="O112" s="24">
        <v>8879285483</v>
      </c>
      <c r="P112" s="25">
        <v>0.73704588009439909</v>
      </c>
      <c r="Q112" s="24">
        <v>1326781329</v>
      </c>
      <c r="R112" s="24">
        <v>8052588442</v>
      </c>
      <c r="S112" s="25">
        <v>0.66842395670632326</v>
      </c>
      <c r="T112" s="24">
        <v>8052588442</v>
      </c>
    </row>
    <row r="113" spans="1:20" ht="24" customHeight="1">
      <c r="C113" s="22" t="str">
        <f t="shared" si="27"/>
        <v>O2.1.2.02.02.008.02.</v>
      </c>
      <c r="D113" s="22" t="s">
        <v>239</v>
      </c>
      <c r="E113" s="23" t="s">
        <v>240</v>
      </c>
      <c r="F113" s="24">
        <v>0</v>
      </c>
      <c r="G113" s="24">
        <v>-6500000</v>
      </c>
      <c r="H113" s="24">
        <v>610685200</v>
      </c>
      <c r="I113" s="24">
        <v>610685200</v>
      </c>
      <c r="J113" s="24">
        <v>0</v>
      </c>
      <c r="K113" s="24">
        <v>610685200</v>
      </c>
      <c r="L113" s="24">
        <v>-15511000</v>
      </c>
      <c r="M113" s="24">
        <v>594047000</v>
      </c>
      <c r="N113" s="24">
        <v>0</v>
      </c>
      <c r="O113" s="24">
        <v>575525000</v>
      </c>
      <c r="P113" s="25">
        <v>0.94242500063862689</v>
      </c>
      <c r="Q113" s="24">
        <v>91581000</v>
      </c>
      <c r="R113" s="24">
        <v>178162267</v>
      </c>
      <c r="S113" s="25">
        <v>0.29174158306112546</v>
      </c>
      <c r="T113" s="24">
        <v>178162267</v>
      </c>
    </row>
    <row r="114" spans="1:20" ht="21.75" customHeight="1">
      <c r="C114" s="26" t="str">
        <f t="shared" si="27"/>
        <v>O2.1.2.02.02.008.02.82</v>
      </c>
      <c r="D114" s="26" t="s">
        <v>241</v>
      </c>
      <c r="E114" s="27" t="s">
        <v>242</v>
      </c>
      <c r="F114" s="28">
        <v>0</v>
      </c>
      <c r="G114" s="28">
        <v>-6500000</v>
      </c>
      <c r="H114" s="28">
        <v>219899200</v>
      </c>
      <c r="I114" s="28">
        <v>219899200</v>
      </c>
      <c r="J114" s="28">
        <v>0</v>
      </c>
      <c r="K114" s="28">
        <v>219899200</v>
      </c>
      <c r="L114" s="28">
        <v>0</v>
      </c>
      <c r="M114" s="28">
        <v>218772000</v>
      </c>
      <c r="N114" s="28">
        <v>0</v>
      </c>
      <c r="O114" s="28">
        <v>218772000</v>
      </c>
      <c r="P114" s="29">
        <v>0.9948740150032378</v>
      </c>
      <c r="Q114" s="28">
        <v>36462000</v>
      </c>
      <c r="R114" s="28">
        <v>76411800</v>
      </c>
      <c r="S114" s="29">
        <v>0.34748557520900486</v>
      </c>
      <c r="T114" s="28">
        <v>76411800</v>
      </c>
    </row>
    <row r="115" spans="1:20" ht="30.75" customHeight="1">
      <c r="C115" s="26" t="str">
        <f t="shared" si="27"/>
        <v>O2.1.2.02.02.008.02.82</v>
      </c>
      <c r="D115" s="26" t="s">
        <v>243</v>
      </c>
      <c r="E115" s="27" t="s">
        <v>244</v>
      </c>
      <c r="F115" s="28">
        <v>0</v>
      </c>
      <c r="G115" s="28">
        <v>0</v>
      </c>
      <c r="H115" s="28">
        <v>390786000</v>
      </c>
      <c r="I115" s="28">
        <v>390786000</v>
      </c>
      <c r="J115" s="28">
        <v>0</v>
      </c>
      <c r="K115" s="28">
        <v>390786000</v>
      </c>
      <c r="L115" s="28">
        <v>-15511000</v>
      </c>
      <c r="M115" s="28">
        <v>375275000</v>
      </c>
      <c r="N115" s="28">
        <v>0</v>
      </c>
      <c r="O115" s="28">
        <v>356753000</v>
      </c>
      <c r="P115" s="29">
        <v>0.91291141443142798</v>
      </c>
      <c r="Q115" s="28">
        <v>55119000</v>
      </c>
      <c r="R115" s="28">
        <v>101750467</v>
      </c>
      <c r="S115" s="29">
        <v>0.26037387982169269</v>
      </c>
      <c r="T115" s="28">
        <v>101750467</v>
      </c>
    </row>
    <row r="116" spans="1:20" ht="63">
      <c r="A116" s="1">
        <f t="shared" ref="A116:A179" si="28">LEN(D116)</f>
        <v>13</v>
      </c>
      <c r="B116" s="1" t="s">
        <v>36</v>
      </c>
      <c r="C116" s="22" t="str">
        <f t="shared" si="27"/>
        <v>O2.1.2.02.02.008.03.</v>
      </c>
      <c r="D116" s="22" t="s">
        <v>245</v>
      </c>
      <c r="E116" s="23" t="s">
        <v>246</v>
      </c>
      <c r="F116" s="24">
        <v>1846585000</v>
      </c>
      <c r="G116" s="24">
        <v>4005082</v>
      </c>
      <c r="H116" s="24">
        <v>-1174636100</v>
      </c>
      <c r="I116" s="24">
        <v>671948900</v>
      </c>
      <c r="J116" s="24">
        <v>0</v>
      </c>
      <c r="K116" s="24">
        <v>671948900</v>
      </c>
      <c r="L116" s="24">
        <v>55120000</v>
      </c>
      <c r="M116" s="24">
        <v>670726900</v>
      </c>
      <c r="N116" s="24">
        <v>0</v>
      </c>
      <c r="O116" s="24">
        <v>615606900</v>
      </c>
      <c r="P116" s="25">
        <v>0.91615136210506487</v>
      </c>
      <c r="Q116" s="24">
        <v>341622253</v>
      </c>
      <c r="R116" s="24">
        <v>447862253</v>
      </c>
      <c r="S116" s="25">
        <v>0.66651236872327646</v>
      </c>
      <c r="T116" s="24">
        <v>447862253</v>
      </c>
    </row>
    <row r="117" spans="1:20" ht="41.25" customHeight="1">
      <c r="A117" s="1">
        <f t="shared" si="28"/>
        <v>18</v>
      </c>
      <c r="B117" s="1" t="s">
        <v>49</v>
      </c>
      <c r="C117" s="26" t="str">
        <f t="shared" si="27"/>
        <v>O2.1.2.02.02.008.03.83</v>
      </c>
      <c r="D117" s="26" t="s">
        <v>247</v>
      </c>
      <c r="E117" s="27" t="s">
        <v>248</v>
      </c>
      <c r="F117" s="28">
        <v>1817928000</v>
      </c>
      <c r="G117" s="28">
        <v>0</v>
      </c>
      <c r="H117" s="28">
        <v>-1817928000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9" t="s">
        <v>383</v>
      </c>
      <c r="Q117" s="28">
        <v>0</v>
      </c>
      <c r="R117" s="28">
        <v>0</v>
      </c>
      <c r="S117" s="29" t="s">
        <v>383</v>
      </c>
      <c r="T117" s="28">
        <v>0</v>
      </c>
    </row>
    <row r="118" spans="1:20" ht="24.75" customHeight="1">
      <c r="A118" s="1">
        <f t="shared" si="28"/>
        <v>18</v>
      </c>
      <c r="B118" s="1" t="s">
        <v>49</v>
      </c>
      <c r="C118" s="26" t="str">
        <f t="shared" si="27"/>
        <v>O2.1.2.02.02.008.03.83</v>
      </c>
      <c r="D118" s="26" t="s">
        <v>249</v>
      </c>
      <c r="E118" s="27" t="s">
        <v>250</v>
      </c>
      <c r="F118" s="28">
        <v>27435000</v>
      </c>
      <c r="G118" s="28">
        <v>0</v>
      </c>
      <c r="H118" s="28">
        <v>-26667100</v>
      </c>
      <c r="I118" s="28">
        <v>767900</v>
      </c>
      <c r="J118" s="28">
        <v>0</v>
      </c>
      <c r="K118" s="28">
        <v>767900</v>
      </c>
      <c r="L118" s="28">
        <v>0</v>
      </c>
      <c r="M118" s="28">
        <v>767900</v>
      </c>
      <c r="N118" s="28">
        <v>0</v>
      </c>
      <c r="O118" s="28">
        <v>767900</v>
      </c>
      <c r="P118" s="29">
        <v>1</v>
      </c>
      <c r="Q118" s="28">
        <v>767900</v>
      </c>
      <c r="R118" s="28">
        <v>767900</v>
      </c>
      <c r="S118" s="29">
        <v>1</v>
      </c>
      <c r="T118" s="28">
        <v>767900</v>
      </c>
    </row>
    <row r="119" spans="1:20" ht="46.5" customHeight="1">
      <c r="A119" s="1">
        <f t="shared" si="28"/>
        <v>18</v>
      </c>
      <c r="B119" s="1" t="s">
        <v>49</v>
      </c>
      <c r="C119" s="26" t="str">
        <f t="shared" si="27"/>
        <v>O2.1.2.02.02.008.03.83</v>
      </c>
      <c r="D119" s="26" t="s">
        <v>251</v>
      </c>
      <c r="E119" s="27" t="s">
        <v>252</v>
      </c>
      <c r="F119" s="28">
        <v>1222000</v>
      </c>
      <c r="G119" s="28">
        <v>0</v>
      </c>
      <c r="H119" s="28">
        <v>0</v>
      </c>
      <c r="I119" s="28">
        <v>1222000</v>
      </c>
      <c r="J119" s="28">
        <v>0</v>
      </c>
      <c r="K119" s="28">
        <v>1222000</v>
      </c>
      <c r="L119" s="28">
        <v>0</v>
      </c>
      <c r="M119" s="28">
        <v>0</v>
      </c>
      <c r="N119" s="28">
        <v>0</v>
      </c>
      <c r="O119" s="28">
        <v>0</v>
      </c>
      <c r="P119" s="29">
        <v>0</v>
      </c>
      <c r="Q119" s="28">
        <v>0</v>
      </c>
      <c r="R119" s="28">
        <v>0</v>
      </c>
      <c r="S119" s="29">
        <v>0</v>
      </c>
      <c r="T119" s="28">
        <v>0</v>
      </c>
    </row>
    <row r="120" spans="1:20" ht="40.5" customHeight="1">
      <c r="C120" s="26" t="str">
        <f t="shared" si="27"/>
        <v>O2.1.2.02.02.008.03.83</v>
      </c>
      <c r="D120" s="26" t="s">
        <v>253</v>
      </c>
      <c r="E120" s="27" t="s">
        <v>254</v>
      </c>
      <c r="F120" s="28">
        <v>0</v>
      </c>
      <c r="G120" s="28">
        <v>4005082</v>
      </c>
      <c r="H120" s="28">
        <v>482759000</v>
      </c>
      <c r="I120" s="28">
        <v>482759000</v>
      </c>
      <c r="J120" s="28">
        <v>0</v>
      </c>
      <c r="K120" s="28">
        <v>482759000</v>
      </c>
      <c r="L120" s="28">
        <v>55120000</v>
      </c>
      <c r="M120" s="28">
        <v>482759000</v>
      </c>
      <c r="N120" s="28">
        <v>0</v>
      </c>
      <c r="O120" s="28">
        <v>427639000</v>
      </c>
      <c r="P120" s="29">
        <v>0.88582294685339891</v>
      </c>
      <c r="Q120" s="28">
        <v>315174353</v>
      </c>
      <c r="R120" s="28">
        <v>415174353</v>
      </c>
      <c r="S120" s="29">
        <v>0.86000334121166044</v>
      </c>
      <c r="T120" s="28">
        <v>415174353</v>
      </c>
    </row>
    <row r="121" spans="1:20" ht="40.5" customHeight="1">
      <c r="C121" s="26" t="str">
        <f t="shared" si="27"/>
        <v>O2.1.2.02.02.008.03.83</v>
      </c>
      <c r="D121" s="26" t="s">
        <v>255</v>
      </c>
      <c r="E121" s="27" t="s">
        <v>256</v>
      </c>
      <c r="F121" s="28">
        <v>0</v>
      </c>
      <c r="G121" s="28">
        <v>0</v>
      </c>
      <c r="H121" s="28">
        <v>187200000</v>
      </c>
      <c r="I121" s="28">
        <v>187200000</v>
      </c>
      <c r="J121" s="28">
        <v>0</v>
      </c>
      <c r="K121" s="28">
        <v>187200000</v>
      </c>
      <c r="L121" s="28">
        <v>0</v>
      </c>
      <c r="M121" s="28">
        <v>187200000</v>
      </c>
      <c r="N121" s="28">
        <v>0</v>
      </c>
      <c r="O121" s="28">
        <v>187200000</v>
      </c>
      <c r="P121" s="29">
        <v>1</v>
      </c>
      <c r="Q121" s="28">
        <v>25680000</v>
      </c>
      <c r="R121" s="28">
        <v>31920000</v>
      </c>
      <c r="S121" s="29">
        <v>0.17051282051282052</v>
      </c>
      <c r="T121" s="28">
        <v>31920000</v>
      </c>
    </row>
    <row r="122" spans="1:20" ht="31.5">
      <c r="A122" s="1">
        <f t="shared" si="28"/>
        <v>13</v>
      </c>
      <c r="B122" s="1" t="s">
        <v>36</v>
      </c>
      <c r="C122" s="22" t="str">
        <f t="shared" si="27"/>
        <v>O2.1.2.02.02.008.04.</v>
      </c>
      <c r="D122" s="22" t="s">
        <v>257</v>
      </c>
      <c r="E122" s="23" t="s">
        <v>258</v>
      </c>
      <c r="F122" s="24">
        <v>1502129000</v>
      </c>
      <c r="G122" s="24">
        <v>0</v>
      </c>
      <c r="H122" s="24">
        <v>-402114190</v>
      </c>
      <c r="I122" s="24">
        <v>1100014810</v>
      </c>
      <c r="J122" s="24">
        <v>0</v>
      </c>
      <c r="K122" s="24">
        <v>1100014810</v>
      </c>
      <c r="L122" s="24">
        <v>0</v>
      </c>
      <c r="M122" s="24">
        <v>1100014810</v>
      </c>
      <c r="N122" s="24">
        <v>83150233</v>
      </c>
      <c r="O122" s="24">
        <v>775428102</v>
      </c>
      <c r="P122" s="25">
        <v>0.704925147325971</v>
      </c>
      <c r="Q122" s="24">
        <v>81648617</v>
      </c>
      <c r="R122" s="24">
        <v>773926486</v>
      </c>
      <c r="S122" s="25">
        <v>0.70356006025046158</v>
      </c>
      <c r="T122" s="24">
        <v>773926486</v>
      </c>
    </row>
    <row r="123" spans="1:20" ht="15.75">
      <c r="A123" s="1">
        <f t="shared" si="28"/>
        <v>18</v>
      </c>
      <c r="B123" s="1" t="s">
        <v>49</v>
      </c>
      <c r="C123" s="26" t="str">
        <f t="shared" si="27"/>
        <v>O2.1.2.02.02.008.04.84</v>
      </c>
      <c r="D123" s="26" t="s">
        <v>259</v>
      </c>
      <c r="E123" s="27" t="s">
        <v>260</v>
      </c>
      <c r="F123" s="28">
        <v>1124760000</v>
      </c>
      <c r="G123" s="28">
        <v>0</v>
      </c>
      <c r="H123" s="28">
        <v>-289721190</v>
      </c>
      <c r="I123" s="28">
        <v>835038810</v>
      </c>
      <c r="J123" s="28">
        <v>0</v>
      </c>
      <c r="K123" s="28">
        <v>835038810</v>
      </c>
      <c r="L123" s="28">
        <v>0</v>
      </c>
      <c r="M123" s="28">
        <v>835038810</v>
      </c>
      <c r="N123" s="28">
        <v>67578303</v>
      </c>
      <c r="O123" s="28">
        <v>610656427</v>
      </c>
      <c r="P123" s="29">
        <v>0.73129107256703429</v>
      </c>
      <c r="Q123" s="28">
        <v>67578303</v>
      </c>
      <c r="R123" s="28">
        <v>610656427</v>
      </c>
      <c r="S123" s="29">
        <v>0.73129107256703429</v>
      </c>
      <c r="T123" s="28">
        <v>610656427</v>
      </c>
    </row>
    <row r="124" spans="1:20" ht="15.75">
      <c r="A124" s="1">
        <f t="shared" si="28"/>
        <v>18</v>
      </c>
      <c r="B124" s="1" t="s">
        <v>49</v>
      </c>
      <c r="C124" s="26" t="str">
        <f t="shared" si="27"/>
        <v>O2.1.2.02.02.008.04.84</v>
      </c>
      <c r="D124" s="26" t="s">
        <v>261</v>
      </c>
      <c r="E124" s="27" t="s">
        <v>262</v>
      </c>
      <c r="F124" s="28">
        <v>168747000</v>
      </c>
      <c r="G124" s="28">
        <v>0</v>
      </c>
      <c r="H124" s="28">
        <v>-13900000</v>
      </c>
      <c r="I124" s="28">
        <v>154847000</v>
      </c>
      <c r="J124" s="28">
        <v>0</v>
      </c>
      <c r="K124" s="28">
        <v>154847000</v>
      </c>
      <c r="L124" s="28">
        <v>0</v>
      </c>
      <c r="M124" s="28">
        <v>154847000</v>
      </c>
      <c r="N124" s="28">
        <v>9032277</v>
      </c>
      <c r="O124" s="28">
        <v>110147152</v>
      </c>
      <c r="P124" s="29">
        <v>0.7113289375964662</v>
      </c>
      <c r="Q124" s="28">
        <v>7530661</v>
      </c>
      <c r="R124" s="28">
        <v>108645536</v>
      </c>
      <c r="S124" s="29">
        <v>0.70163152014569219</v>
      </c>
      <c r="T124" s="28">
        <v>108645536</v>
      </c>
    </row>
    <row r="125" spans="1:20" ht="15.75">
      <c r="A125" s="1">
        <f t="shared" si="28"/>
        <v>18</v>
      </c>
      <c r="B125" s="1" t="s">
        <v>49</v>
      </c>
      <c r="C125" s="26" t="str">
        <f t="shared" si="27"/>
        <v>O2.1.2.02.02.008.04.84</v>
      </c>
      <c r="D125" s="26" t="s">
        <v>263</v>
      </c>
      <c r="E125" s="27" t="s">
        <v>264</v>
      </c>
      <c r="F125" s="28">
        <v>184656000</v>
      </c>
      <c r="G125" s="28">
        <v>0</v>
      </c>
      <c r="H125" s="28">
        <v>-98493000</v>
      </c>
      <c r="I125" s="28">
        <v>86163000</v>
      </c>
      <c r="J125" s="28">
        <v>0</v>
      </c>
      <c r="K125" s="28">
        <v>86163000</v>
      </c>
      <c r="L125" s="28">
        <v>0</v>
      </c>
      <c r="M125" s="28">
        <v>86163000</v>
      </c>
      <c r="N125" s="28">
        <v>3497014</v>
      </c>
      <c r="O125" s="28">
        <v>41865960</v>
      </c>
      <c r="P125" s="29">
        <v>0.48589255248772673</v>
      </c>
      <c r="Q125" s="28">
        <v>3497014</v>
      </c>
      <c r="R125" s="28">
        <v>41865960</v>
      </c>
      <c r="S125" s="29">
        <v>0.48589255248772673</v>
      </c>
      <c r="T125" s="28">
        <v>41865960</v>
      </c>
    </row>
    <row r="126" spans="1:20" ht="36.75" customHeight="1">
      <c r="A126" s="1">
        <f t="shared" si="28"/>
        <v>18</v>
      </c>
      <c r="B126" s="1" t="s">
        <v>49</v>
      </c>
      <c r="C126" s="26" t="str">
        <f t="shared" si="27"/>
        <v>O2.1.2.02.02.008.04.84</v>
      </c>
      <c r="D126" s="26" t="s">
        <v>265</v>
      </c>
      <c r="E126" s="27" t="s">
        <v>266</v>
      </c>
      <c r="F126" s="28">
        <v>23966000</v>
      </c>
      <c r="G126" s="28">
        <v>0</v>
      </c>
      <c r="H126" s="28">
        <v>0</v>
      </c>
      <c r="I126" s="28">
        <v>23966000</v>
      </c>
      <c r="J126" s="28">
        <v>0</v>
      </c>
      <c r="K126" s="28">
        <v>23966000</v>
      </c>
      <c r="L126" s="28">
        <v>0</v>
      </c>
      <c r="M126" s="28">
        <v>23966000</v>
      </c>
      <c r="N126" s="28">
        <v>3042639</v>
      </c>
      <c r="O126" s="28">
        <v>12758563</v>
      </c>
      <c r="P126" s="29">
        <v>0.53236096970708502</v>
      </c>
      <c r="Q126" s="28">
        <v>3042639</v>
      </c>
      <c r="R126" s="28">
        <v>12758563</v>
      </c>
      <c r="S126" s="29">
        <v>0.53236096970708502</v>
      </c>
      <c r="T126" s="28">
        <v>12758563</v>
      </c>
    </row>
    <row r="127" spans="1:20" ht="15.75">
      <c r="A127" s="35"/>
      <c r="B127" s="35"/>
      <c r="C127" s="22"/>
      <c r="D127" s="22" t="s">
        <v>267</v>
      </c>
      <c r="E127" s="23" t="s">
        <v>268</v>
      </c>
      <c r="F127" s="30">
        <v>0</v>
      </c>
      <c r="G127" s="30">
        <v>250018299</v>
      </c>
      <c r="H127" s="30">
        <v>380018299</v>
      </c>
      <c r="I127" s="30">
        <v>380018299</v>
      </c>
      <c r="J127" s="30">
        <v>0</v>
      </c>
      <c r="K127" s="30">
        <v>380018299</v>
      </c>
      <c r="L127" s="30">
        <v>250018299</v>
      </c>
      <c r="M127" s="30">
        <v>380018299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25">
        <v>0</v>
      </c>
      <c r="T127" s="30">
        <v>0</v>
      </c>
    </row>
    <row r="128" spans="1:20" ht="27" customHeight="1">
      <c r="A128" s="35"/>
      <c r="B128" s="35"/>
      <c r="C128" s="26"/>
      <c r="D128" s="26" t="s">
        <v>269</v>
      </c>
      <c r="E128" s="27" t="s">
        <v>270</v>
      </c>
      <c r="F128" s="28">
        <v>0</v>
      </c>
      <c r="G128" s="28">
        <v>250018299</v>
      </c>
      <c r="H128" s="28">
        <v>250018299</v>
      </c>
      <c r="I128" s="28">
        <v>250018299</v>
      </c>
      <c r="J128" s="28">
        <v>0</v>
      </c>
      <c r="K128" s="28">
        <v>250018299</v>
      </c>
      <c r="L128" s="28">
        <v>250018299</v>
      </c>
      <c r="M128" s="28">
        <v>250018299</v>
      </c>
      <c r="N128" s="28">
        <v>0</v>
      </c>
      <c r="O128" s="28">
        <v>0</v>
      </c>
      <c r="P128" s="29">
        <v>0</v>
      </c>
      <c r="Q128" s="28">
        <v>0</v>
      </c>
      <c r="R128" s="28">
        <v>0</v>
      </c>
      <c r="S128" s="29">
        <v>0</v>
      </c>
      <c r="T128" s="28">
        <v>0</v>
      </c>
    </row>
    <row r="129" spans="1:20" ht="40.5" customHeight="1">
      <c r="A129" s="35"/>
      <c r="B129" s="35"/>
      <c r="C129" s="26"/>
      <c r="D129" s="26" t="s">
        <v>271</v>
      </c>
      <c r="E129" s="27" t="s">
        <v>272</v>
      </c>
      <c r="F129" s="28">
        <v>0</v>
      </c>
      <c r="G129" s="28">
        <v>0</v>
      </c>
      <c r="H129" s="28">
        <v>130000000</v>
      </c>
      <c r="I129" s="28">
        <v>130000000</v>
      </c>
      <c r="J129" s="28">
        <v>0</v>
      </c>
      <c r="K129" s="28">
        <v>130000000</v>
      </c>
      <c r="L129" s="28">
        <v>0</v>
      </c>
      <c r="M129" s="28">
        <v>130000000</v>
      </c>
      <c r="N129" s="28">
        <v>0</v>
      </c>
      <c r="O129" s="28">
        <v>0</v>
      </c>
      <c r="P129" s="29">
        <v>0</v>
      </c>
      <c r="Q129" s="28">
        <v>0</v>
      </c>
      <c r="R129" s="28">
        <v>0</v>
      </c>
      <c r="S129" s="29">
        <v>0</v>
      </c>
      <c r="T129" s="28">
        <v>0</v>
      </c>
    </row>
    <row r="130" spans="1:20" ht="47.25">
      <c r="B130" s="1" t="s">
        <v>36</v>
      </c>
      <c r="C130" s="26" t="str">
        <f t="shared" si="27"/>
        <v>O2.1.2.02.02.008.06.</v>
      </c>
      <c r="D130" s="22" t="s">
        <v>273</v>
      </c>
      <c r="E130" s="23" t="s">
        <v>274</v>
      </c>
      <c r="F130" s="24">
        <v>8475431000</v>
      </c>
      <c r="G130" s="24">
        <v>0</v>
      </c>
      <c r="H130" s="24">
        <v>423351009</v>
      </c>
      <c r="I130" s="24">
        <v>8898782009</v>
      </c>
      <c r="J130" s="24">
        <v>0</v>
      </c>
      <c r="K130" s="24">
        <v>8898782009</v>
      </c>
      <c r="L130" s="24">
        <v>717989216</v>
      </c>
      <c r="M130" s="24">
        <v>8898782009</v>
      </c>
      <c r="N130" s="24">
        <v>812017504</v>
      </c>
      <c r="O130" s="24">
        <v>6652725481</v>
      </c>
      <c r="P130" s="25">
        <v>0.74759955623944985</v>
      </c>
      <c r="Q130" s="24">
        <v>811929459</v>
      </c>
      <c r="R130" s="24">
        <v>6652637436</v>
      </c>
      <c r="S130" s="25">
        <v>0.74758966218879086</v>
      </c>
      <c r="T130" s="24">
        <v>6652637436</v>
      </c>
    </row>
    <row r="131" spans="1:20" ht="32.25" customHeight="1">
      <c r="B131" s="1" t="s">
        <v>49</v>
      </c>
      <c r="C131" s="26" t="str">
        <f t="shared" si="27"/>
        <v>O2.1.2.02.02.008.06.86</v>
      </c>
      <c r="D131" s="26" t="s">
        <v>275</v>
      </c>
      <c r="E131" s="27" t="s">
        <v>276</v>
      </c>
      <c r="F131" s="28">
        <v>4270895000</v>
      </c>
      <c r="G131" s="28">
        <v>0</v>
      </c>
      <c r="H131" s="28">
        <v>605040377</v>
      </c>
      <c r="I131" s="28">
        <v>4875935377</v>
      </c>
      <c r="J131" s="28">
        <v>0</v>
      </c>
      <c r="K131" s="28">
        <v>4875935377</v>
      </c>
      <c r="L131" s="28">
        <v>605040377</v>
      </c>
      <c r="M131" s="28">
        <v>4875935377</v>
      </c>
      <c r="N131" s="28">
        <v>447641634</v>
      </c>
      <c r="O131" s="28">
        <v>3642648842</v>
      </c>
      <c r="P131" s="29">
        <v>0.74706667754099731</v>
      </c>
      <c r="Q131" s="28">
        <v>447553589</v>
      </c>
      <c r="R131" s="28">
        <v>3642560797</v>
      </c>
      <c r="S131" s="29">
        <v>0.74704862049282239</v>
      </c>
      <c r="T131" s="28">
        <v>3642560797</v>
      </c>
    </row>
    <row r="132" spans="1:20" ht="35.25" customHeight="1">
      <c r="B132" s="1" t="s">
        <v>49</v>
      </c>
      <c r="C132" s="26" t="str">
        <f t="shared" si="27"/>
        <v>O2.1.2.02.02.008.06.86</v>
      </c>
      <c r="D132" s="26" t="s">
        <v>277</v>
      </c>
      <c r="E132" s="27" t="s">
        <v>278</v>
      </c>
      <c r="F132" s="28">
        <v>2197386000</v>
      </c>
      <c r="G132" s="28">
        <v>0</v>
      </c>
      <c r="H132" s="28">
        <v>112948839</v>
      </c>
      <c r="I132" s="28">
        <v>2310334839</v>
      </c>
      <c r="J132" s="28">
        <v>0</v>
      </c>
      <c r="K132" s="28">
        <v>2310334839</v>
      </c>
      <c r="L132" s="28">
        <v>112948839</v>
      </c>
      <c r="M132" s="28">
        <v>2310334839</v>
      </c>
      <c r="N132" s="28">
        <v>232214428</v>
      </c>
      <c r="O132" s="28">
        <v>1798669089</v>
      </c>
      <c r="P132" s="29">
        <v>0.7785317775749474</v>
      </c>
      <c r="Q132" s="28">
        <v>232214428</v>
      </c>
      <c r="R132" s="28">
        <v>1798669089</v>
      </c>
      <c r="S132" s="29">
        <v>0.7785317775749474</v>
      </c>
      <c r="T132" s="28">
        <v>1798669089</v>
      </c>
    </row>
    <row r="133" spans="1:20" ht="41.25" customHeight="1">
      <c r="B133" s="1" t="s">
        <v>49</v>
      </c>
      <c r="C133" s="26" t="str">
        <f t="shared" si="27"/>
        <v>O2.1.2.02.02.008.06.86</v>
      </c>
      <c r="D133" s="26" t="s">
        <v>279</v>
      </c>
      <c r="E133" s="27" t="s">
        <v>280</v>
      </c>
      <c r="F133" s="28">
        <v>2007150000</v>
      </c>
      <c r="G133" s="28">
        <v>0</v>
      </c>
      <c r="H133" s="28">
        <v>-294638207</v>
      </c>
      <c r="I133" s="28">
        <v>1712511793</v>
      </c>
      <c r="J133" s="28">
        <v>0</v>
      </c>
      <c r="K133" s="28">
        <v>1712511793</v>
      </c>
      <c r="L133" s="28">
        <v>0</v>
      </c>
      <c r="M133" s="28">
        <v>1712511793</v>
      </c>
      <c r="N133" s="28">
        <v>132161442</v>
      </c>
      <c r="O133" s="28">
        <v>1211407550</v>
      </c>
      <c r="P133" s="29">
        <v>0.70738639871077369</v>
      </c>
      <c r="Q133" s="28">
        <v>132161442</v>
      </c>
      <c r="R133" s="28">
        <v>1211407550</v>
      </c>
      <c r="S133" s="29">
        <v>0.70738639871077369</v>
      </c>
      <c r="T133" s="28">
        <v>1211407550</v>
      </c>
    </row>
    <row r="134" spans="1:20" ht="47.25">
      <c r="B134" s="1" t="s">
        <v>36</v>
      </c>
      <c r="C134" s="26" t="str">
        <f t="shared" si="27"/>
        <v>O2.1.2.02.02.008.07.</v>
      </c>
      <c r="D134" s="22" t="s">
        <v>281</v>
      </c>
      <c r="E134" s="23" t="s">
        <v>282</v>
      </c>
      <c r="F134" s="24">
        <v>60075000</v>
      </c>
      <c r="G134" s="24">
        <v>0</v>
      </c>
      <c r="H134" s="24">
        <v>325603000</v>
      </c>
      <c r="I134" s="24">
        <v>385678000</v>
      </c>
      <c r="J134" s="24">
        <v>0</v>
      </c>
      <c r="K134" s="24">
        <v>385678000</v>
      </c>
      <c r="L134" s="24">
        <v>0</v>
      </c>
      <c r="M134" s="24">
        <v>385678000</v>
      </c>
      <c r="N134" s="24">
        <v>260000000</v>
      </c>
      <c r="O134" s="24">
        <v>260000000</v>
      </c>
      <c r="P134" s="25">
        <v>0.67413749293452052</v>
      </c>
      <c r="Q134" s="24">
        <v>0</v>
      </c>
      <c r="R134" s="24">
        <v>0</v>
      </c>
      <c r="S134" s="25">
        <v>0</v>
      </c>
      <c r="T134" s="24">
        <v>0</v>
      </c>
    </row>
    <row r="135" spans="1:20" ht="43.5" customHeight="1">
      <c r="B135" s="1" t="s">
        <v>49</v>
      </c>
      <c r="C135" s="26" t="str">
        <f t="shared" si="27"/>
        <v>O2.1.2.02.02.008.07.87</v>
      </c>
      <c r="D135" s="26" t="s">
        <v>283</v>
      </c>
      <c r="E135" s="27" t="s">
        <v>284</v>
      </c>
      <c r="F135" s="28">
        <v>60075000</v>
      </c>
      <c r="G135" s="28">
        <v>0</v>
      </c>
      <c r="H135" s="28">
        <v>-60075000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9" t="s">
        <v>383</v>
      </c>
      <c r="Q135" s="28">
        <v>0</v>
      </c>
      <c r="R135" s="28">
        <v>0</v>
      </c>
      <c r="S135" s="29" t="s">
        <v>383</v>
      </c>
      <c r="T135" s="28">
        <v>0</v>
      </c>
    </row>
    <row r="136" spans="1:20" ht="49.5" customHeight="1">
      <c r="C136" s="26" t="str">
        <f t="shared" si="27"/>
        <v>O2.1.2.02.02.008.07.87</v>
      </c>
      <c r="D136" s="26" t="s">
        <v>285</v>
      </c>
      <c r="E136" s="27" t="s">
        <v>286</v>
      </c>
      <c r="F136" s="28">
        <v>0</v>
      </c>
      <c r="G136" s="28">
        <v>0</v>
      </c>
      <c r="H136" s="28">
        <v>345678000</v>
      </c>
      <c r="I136" s="28">
        <v>345678000</v>
      </c>
      <c r="J136" s="28">
        <v>0</v>
      </c>
      <c r="K136" s="28">
        <v>345678000</v>
      </c>
      <c r="L136" s="28">
        <v>0</v>
      </c>
      <c r="M136" s="28">
        <v>345678000</v>
      </c>
      <c r="N136" s="28">
        <v>260000000</v>
      </c>
      <c r="O136" s="28">
        <v>260000000</v>
      </c>
      <c r="P136" s="29">
        <v>0.75214505985338953</v>
      </c>
      <c r="Q136" s="28">
        <v>0</v>
      </c>
      <c r="R136" s="28">
        <v>0</v>
      </c>
      <c r="S136" s="29">
        <v>0</v>
      </c>
      <c r="T136" s="28">
        <v>0</v>
      </c>
    </row>
    <row r="137" spans="1:20" ht="34.5" customHeight="1">
      <c r="C137" s="26" t="str">
        <f t="shared" si="27"/>
        <v>O2.1.2.02.02.008.07.87</v>
      </c>
      <c r="D137" s="26" t="s">
        <v>287</v>
      </c>
      <c r="E137" s="27" t="s">
        <v>288</v>
      </c>
      <c r="F137" s="28">
        <v>0</v>
      </c>
      <c r="G137" s="28">
        <v>0</v>
      </c>
      <c r="H137" s="28">
        <v>40000000</v>
      </c>
      <c r="I137" s="28">
        <v>40000000</v>
      </c>
      <c r="J137" s="28">
        <v>0</v>
      </c>
      <c r="K137" s="28">
        <v>40000000</v>
      </c>
      <c r="L137" s="28">
        <v>0</v>
      </c>
      <c r="M137" s="28">
        <v>40000000</v>
      </c>
      <c r="N137" s="28">
        <v>0</v>
      </c>
      <c r="O137" s="28">
        <v>0</v>
      </c>
      <c r="P137" s="29">
        <v>0</v>
      </c>
      <c r="Q137" s="28">
        <v>0</v>
      </c>
      <c r="R137" s="28">
        <v>0</v>
      </c>
      <c r="S137" s="29">
        <v>0</v>
      </c>
      <c r="T137" s="28">
        <v>0</v>
      </c>
    </row>
    <row r="138" spans="1:20" ht="28.5" customHeight="1">
      <c r="A138" s="1">
        <f t="shared" si="28"/>
        <v>11</v>
      </c>
      <c r="B138" s="1" t="s">
        <v>36</v>
      </c>
      <c r="C138" s="22" t="str">
        <f t="shared" si="27"/>
        <v>O2.1.2.02.02.009..</v>
      </c>
      <c r="D138" s="22" t="s">
        <v>289</v>
      </c>
      <c r="E138" s="23" t="s">
        <v>290</v>
      </c>
      <c r="F138" s="24">
        <v>3968202000</v>
      </c>
      <c r="G138" s="24">
        <v>0</v>
      </c>
      <c r="H138" s="24">
        <v>-834102637</v>
      </c>
      <c r="I138" s="24">
        <v>3134099363</v>
      </c>
      <c r="J138" s="24">
        <v>0</v>
      </c>
      <c r="K138" s="24">
        <v>3134099363</v>
      </c>
      <c r="L138" s="24">
        <v>67000363</v>
      </c>
      <c r="M138" s="24">
        <v>2892816656</v>
      </c>
      <c r="N138" s="24">
        <v>822613287</v>
      </c>
      <c r="O138" s="24">
        <v>2256267729</v>
      </c>
      <c r="P138" s="31">
        <v>0.71990944372621024</v>
      </c>
      <c r="Q138" s="24">
        <v>167013287</v>
      </c>
      <c r="R138" s="24">
        <v>1600667729</v>
      </c>
      <c r="S138" s="31">
        <v>0.51072654169707632</v>
      </c>
      <c r="T138" s="24">
        <v>1600667729</v>
      </c>
    </row>
    <row r="139" spans="1:20" ht="15.75">
      <c r="A139" s="1">
        <f t="shared" si="28"/>
        <v>13</v>
      </c>
      <c r="B139" s="1" t="s">
        <v>36</v>
      </c>
      <c r="C139" s="22" t="str">
        <f t="shared" si="27"/>
        <v>O2.1.2.02.02.009.02.</v>
      </c>
      <c r="D139" s="22" t="s">
        <v>291</v>
      </c>
      <c r="E139" s="23" t="s">
        <v>292</v>
      </c>
      <c r="F139" s="24">
        <v>463500000</v>
      </c>
      <c r="G139" s="24">
        <v>0</v>
      </c>
      <c r="H139" s="24">
        <v>-200000000</v>
      </c>
      <c r="I139" s="24">
        <v>263500000</v>
      </c>
      <c r="J139" s="24">
        <v>0</v>
      </c>
      <c r="K139" s="24">
        <v>263500000</v>
      </c>
      <c r="L139" s="24">
        <v>0</v>
      </c>
      <c r="M139" s="24">
        <v>263500000</v>
      </c>
      <c r="N139" s="24">
        <v>263500000</v>
      </c>
      <c r="O139" s="24">
        <v>263500000</v>
      </c>
      <c r="P139" s="25">
        <v>1</v>
      </c>
      <c r="Q139" s="24">
        <v>0</v>
      </c>
      <c r="R139" s="24">
        <v>0</v>
      </c>
      <c r="S139" s="25">
        <v>0</v>
      </c>
      <c r="T139" s="24">
        <v>0</v>
      </c>
    </row>
    <row r="140" spans="1:20" ht="33" customHeight="1">
      <c r="A140" s="1">
        <f t="shared" si="28"/>
        <v>18</v>
      </c>
      <c r="B140" s="1" t="s">
        <v>49</v>
      </c>
      <c r="C140" s="26" t="str">
        <f t="shared" si="27"/>
        <v>O2.1.2.02.02.009.02.92</v>
      </c>
      <c r="D140" s="26" t="s">
        <v>293</v>
      </c>
      <c r="E140" s="27" t="s">
        <v>294</v>
      </c>
      <c r="F140" s="28">
        <v>463500000</v>
      </c>
      <c r="G140" s="28">
        <v>0</v>
      </c>
      <c r="H140" s="28">
        <v>-200000000</v>
      </c>
      <c r="I140" s="28">
        <v>263500000</v>
      </c>
      <c r="J140" s="28">
        <v>0</v>
      </c>
      <c r="K140" s="28">
        <v>263500000</v>
      </c>
      <c r="L140" s="28">
        <v>0</v>
      </c>
      <c r="M140" s="28">
        <v>263500000</v>
      </c>
      <c r="N140" s="28">
        <v>263500000</v>
      </c>
      <c r="O140" s="28">
        <v>263500000</v>
      </c>
      <c r="P140" s="29">
        <v>1</v>
      </c>
      <c r="Q140" s="28">
        <v>0</v>
      </c>
      <c r="R140" s="28">
        <v>0</v>
      </c>
      <c r="S140" s="29">
        <v>0</v>
      </c>
      <c r="T140" s="28">
        <v>0</v>
      </c>
    </row>
    <row r="141" spans="1:20" ht="47.25">
      <c r="A141" s="1">
        <f t="shared" si="28"/>
        <v>13</v>
      </c>
      <c r="B141" s="1" t="s">
        <v>36</v>
      </c>
      <c r="C141" s="22" t="str">
        <f t="shared" si="27"/>
        <v>O2.1.2.02.02.009.04.</v>
      </c>
      <c r="D141" s="22" t="s">
        <v>295</v>
      </c>
      <c r="E141" s="23" t="s">
        <v>296</v>
      </c>
      <c r="F141" s="24">
        <v>2286599000</v>
      </c>
      <c r="G141" s="24">
        <v>0</v>
      </c>
      <c r="H141" s="24">
        <v>-15999637</v>
      </c>
      <c r="I141" s="24">
        <v>2270599363</v>
      </c>
      <c r="J141" s="24">
        <v>0</v>
      </c>
      <c r="K141" s="24">
        <v>2270599363</v>
      </c>
      <c r="L141" s="24">
        <v>67000363</v>
      </c>
      <c r="M141" s="24">
        <v>2231316656</v>
      </c>
      <c r="N141" s="24">
        <v>163213287</v>
      </c>
      <c r="O141" s="24">
        <v>1596867729</v>
      </c>
      <c r="P141" s="25">
        <v>0.70328026820643474</v>
      </c>
      <c r="Q141" s="24">
        <v>163213287</v>
      </c>
      <c r="R141" s="24">
        <v>1596867729</v>
      </c>
      <c r="S141" s="25">
        <v>0.70328026820643474</v>
      </c>
      <c r="T141" s="24">
        <v>1596867729</v>
      </c>
    </row>
    <row r="142" spans="1:20" ht="38.25" customHeight="1">
      <c r="A142" s="1">
        <f t="shared" si="28"/>
        <v>18</v>
      </c>
      <c r="B142" s="1" t="s">
        <v>49</v>
      </c>
      <c r="C142" s="26" t="str">
        <f t="shared" si="27"/>
        <v>O2.1.2.02.02.009.04.94</v>
      </c>
      <c r="D142" s="26" t="s">
        <v>297</v>
      </c>
      <c r="E142" s="27" t="s">
        <v>298</v>
      </c>
      <c r="F142" s="28">
        <v>1709795000</v>
      </c>
      <c r="G142" s="28">
        <v>0</v>
      </c>
      <c r="H142" s="28">
        <v>-83000000</v>
      </c>
      <c r="I142" s="28">
        <v>1626795000</v>
      </c>
      <c r="J142" s="28">
        <v>0</v>
      </c>
      <c r="K142" s="28">
        <v>1626795000</v>
      </c>
      <c r="L142" s="28">
        <v>0</v>
      </c>
      <c r="M142" s="28">
        <v>1587512293</v>
      </c>
      <c r="N142" s="28">
        <v>136824889</v>
      </c>
      <c r="O142" s="28">
        <v>1144876225</v>
      </c>
      <c r="P142" s="29">
        <v>0.70376182924093078</v>
      </c>
      <c r="Q142" s="28">
        <v>136824889</v>
      </c>
      <c r="R142" s="28">
        <v>1144876225</v>
      </c>
      <c r="S142" s="29">
        <v>0.70376182924093078</v>
      </c>
      <c r="T142" s="28">
        <v>1144876225</v>
      </c>
    </row>
    <row r="143" spans="1:20" ht="36.75" customHeight="1">
      <c r="A143" s="1">
        <f t="shared" si="28"/>
        <v>18</v>
      </c>
      <c r="B143" s="1" t="s">
        <v>49</v>
      </c>
      <c r="C143" s="26" t="str">
        <f t="shared" si="27"/>
        <v>O2.1.2.02.02.009.04.94</v>
      </c>
      <c r="D143" s="26" t="s">
        <v>299</v>
      </c>
      <c r="E143" s="27" t="s">
        <v>300</v>
      </c>
      <c r="F143" s="28">
        <v>576804000</v>
      </c>
      <c r="G143" s="28">
        <v>0</v>
      </c>
      <c r="H143" s="28">
        <v>63600363</v>
      </c>
      <c r="I143" s="28">
        <v>640404363</v>
      </c>
      <c r="J143" s="28">
        <v>0</v>
      </c>
      <c r="K143" s="28">
        <v>640404363</v>
      </c>
      <c r="L143" s="28">
        <v>67000363</v>
      </c>
      <c r="M143" s="28">
        <v>640404363</v>
      </c>
      <c r="N143" s="28">
        <v>25912991</v>
      </c>
      <c r="O143" s="28">
        <v>451222374</v>
      </c>
      <c r="P143" s="29">
        <v>0.70458978743716028</v>
      </c>
      <c r="Q143" s="28">
        <v>25912991</v>
      </c>
      <c r="R143" s="28">
        <v>451222374</v>
      </c>
      <c r="S143" s="29">
        <v>0.70458978743716028</v>
      </c>
      <c r="T143" s="28">
        <v>451222374</v>
      </c>
    </row>
    <row r="144" spans="1:20" ht="48" customHeight="1">
      <c r="A144" s="1">
        <f t="shared" si="28"/>
        <v>18</v>
      </c>
      <c r="B144" s="1" t="s">
        <v>49</v>
      </c>
      <c r="C144" s="26" t="str">
        <f t="shared" si="27"/>
        <v>O2.1.2.02.02.009.04.94</v>
      </c>
      <c r="D144" s="26" t="s">
        <v>301</v>
      </c>
      <c r="E144" s="27" t="s">
        <v>302</v>
      </c>
      <c r="F144" s="28">
        <v>0</v>
      </c>
      <c r="G144" s="28">
        <v>0</v>
      </c>
      <c r="H144" s="28">
        <v>3400000</v>
      </c>
      <c r="I144" s="28">
        <v>3400000</v>
      </c>
      <c r="J144" s="28">
        <v>0</v>
      </c>
      <c r="K144" s="28">
        <v>3400000</v>
      </c>
      <c r="L144" s="28">
        <v>0</v>
      </c>
      <c r="M144" s="28">
        <v>3400000</v>
      </c>
      <c r="N144" s="28">
        <v>475407</v>
      </c>
      <c r="O144" s="28">
        <v>769130</v>
      </c>
      <c r="P144" s="29">
        <v>0.22621470588235293</v>
      </c>
      <c r="Q144" s="28">
        <v>475407</v>
      </c>
      <c r="R144" s="28">
        <v>769130</v>
      </c>
      <c r="S144" s="29">
        <v>0.22621470588235293</v>
      </c>
      <c r="T144" s="28">
        <v>769130</v>
      </c>
    </row>
    <row r="145" spans="1:20" ht="15.75">
      <c r="A145" s="1">
        <f t="shared" si="28"/>
        <v>11</v>
      </c>
      <c r="B145" s="1" t="s">
        <v>49</v>
      </c>
      <c r="C145" s="22" t="str">
        <f t="shared" si="27"/>
        <v>O2.1.2.02.02.010..</v>
      </c>
      <c r="D145" s="22" t="s">
        <v>303</v>
      </c>
      <c r="E145" s="23" t="s">
        <v>304</v>
      </c>
      <c r="F145" s="24">
        <v>0</v>
      </c>
      <c r="G145" s="24">
        <v>3000000</v>
      </c>
      <c r="H145" s="24">
        <v>3000000</v>
      </c>
      <c r="I145" s="24">
        <v>3000000</v>
      </c>
      <c r="J145" s="24">
        <v>0</v>
      </c>
      <c r="K145" s="24">
        <v>3000000</v>
      </c>
      <c r="L145" s="24">
        <v>3000000</v>
      </c>
      <c r="M145" s="24">
        <v>3000000</v>
      </c>
      <c r="N145" s="24">
        <v>149431</v>
      </c>
      <c r="O145" s="24">
        <v>149431</v>
      </c>
      <c r="P145" s="25">
        <v>4.9810333333333331E-2</v>
      </c>
      <c r="Q145" s="24">
        <v>149431</v>
      </c>
      <c r="R145" s="24">
        <v>149431</v>
      </c>
      <c r="S145" s="25">
        <v>4.9810333333333331E-2</v>
      </c>
      <c r="T145" s="24">
        <v>149431</v>
      </c>
    </row>
    <row r="146" spans="1:20" ht="31.5">
      <c r="B146" s="1" t="s">
        <v>36</v>
      </c>
      <c r="C146" s="26" t="str">
        <f t="shared" si="27"/>
        <v>O2.1.2.02.02.009.06.</v>
      </c>
      <c r="D146" s="22" t="s">
        <v>305</v>
      </c>
      <c r="E146" s="23" t="s">
        <v>306</v>
      </c>
      <c r="F146" s="24">
        <v>1218103000</v>
      </c>
      <c r="G146" s="24">
        <v>0</v>
      </c>
      <c r="H146" s="24">
        <v>-618103000</v>
      </c>
      <c r="I146" s="24">
        <v>600000000</v>
      </c>
      <c r="J146" s="24">
        <v>0</v>
      </c>
      <c r="K146" s="24">
        <v>600000000</v>
      </c>
      <c r="L146" s="24">
        <v>0</v>
      </c>
      <c r="M146" s="24">
        <v>398000000</v>
      </c>
      <c r="N146" s="24">
        <v>395900000</v>
      </c>
      <c r="O146" s="24">
        <v>395900000</v>
      </c>
      <c r="P146" s="25">
        <v>0.65983333333333338</v>
      </c>
      <c r="Q146" s="24">
        <v>3800000</v>
      </c>
      <c r="R146" s="24">
        <v>3800000</v>
      </c>
      <c r="S146" s="25">
        <v>6.3333333333333332E-3</v>
      </c>
      <c r="T146" s="24">
        <v>3800000</v>
      </c>
    </row>
    <row r="147" spans="1:20" ht="38.25" customHeight="1">
      <c r="B147" s="1" t="s">
        <v>49</v>
      </c>
      <c r="C147" s="26" t="str">
        <f t="shared" si="27"/>
        <v>O2.1.2.02.02.009.06.96</v>
      </c>
      <c r="D147" s="26" t="s">
        <v>307</v>
      </c>
      <c r="E147" s="27" t="s">
        <v>308</v>
      </c>
      <c r="F147" s="28">
        <v>1218103000</v>
      </c>
      <c r="G147" s="28">
        <v>0</v>
      </c>
      <c r="H147" s="28">
        <v>-618103000</v>
      </c>
      <c r="I147" s="28">
        <v>600000000</v>
      </c>
      <c r="J147" s="28">
        <v>0</v>
      </c>
      <c r="K147" s="28">
        <v>600000000</v>
      </c>
      <c r="L147" s="28">
        <v>0</v>
      </c>
      <c r="M147" s="28">
        <v>398000000</v>
      </c>
      <c r="N147" s="28">
        <v>395900000</v>
      </c>
      <c r="O147" s="28">
        <v>395900000</v>
      </c>
      <c r="P147" s="29">
        <v>0.65983333333333338</v>
      </c>
      <c r="Q147" s="28">
        <v>3800000</v>
      </c>
      <c r="R147" s="28">
        <v>3800000</v>
      </c>
      <c r="S147" s="29">
        <v>6.3333333333333332E-3</v>
      </c>
      <c r="T147" s="28">
        <v>3800000</v>
      </c>
    </row>
    <row r="148" spans="1:20" ht="15.75">
      <c r="A148" s="1">
        <f t="shared" si="28"/>
        <v>3</v>
      </c>
      <c r="B148" s="1" t="s">
        <v>36</v>
      </c>
      <c r="C148" s="22" t="str">
        <f t="shared" si="27"/>
        <v>O2.3......</v>
      </c>
      <c r="D148" s="22" t="s">
        <v>309</v>
      </c>
      <c r="E148" s="23" t="s">
        <v>310</v>
      </c>
      <c r="F148" s="24">
        <v>1165673038000</v>
      </c>
      <c r="G148" s="24">
        <v>0</v>
      </c>
      <c r="H148" s="24">
        <v>127745817809</v>
      </c>
      <c r="I148" s="24">
        <v>1293418855809</v>
      </c>
      <c r="J148" s="24">
        <v>0</v>
      </c>
      <c r="K148" s="24">
        <v>1293418855809</v>
      </c>
      <c r="L148" s="24">
        <v>45663491447</v>
      </c>
      <c r="M148" s="24">
        <v>1169146786209</v>
      </c>
      <c r="N148" s="24">
        <v>64647192997</v>
      </c>
      <c r="O148" s="24">
        <v>990233062426</v>
      </c>
      <c r="P148" s="25">
        <v>0.76559349508372121</v>
      </c>
      <c r="Q148" s="24">
        <v>96608590413</v>
      </c>
      <c r="R148" s="24">
        <v>611865448214</v>
      </c>
      <c r="S148" s="25">
        <v>0.47306055997714214</v>
      </c>
      <c r="T148" s="24">
        <v>611777134943</v>
      </c>
    </row>
    <row r="149" spans="1:20" ht="15.75">
      <c r="A149" s="1">
        <f t="shared" si="28"/>
        <v>5</v>
      </c>
      <c r="B149" s="1" t="s">
        <v>36</v>
      </c>
      <c r="C149" s="22" t="str">
        <f t="shared" si="27"/>
        <v>O2.3.0.1....</v>
      </c>
      <c r="D149" s="22" t="s">
        <v>311</v>
      </c>
      <c r="E149" s="23" t="s">
        <v>312</v>
      </c>
      <c r="F149" s="24">
        <v>1165673038000</v>
      </c>
      <c r="G149" s="24">
        <v>0</v>
      </c>
      <c r="H149" s="24">
        <v>127745817809</v>
      </c>
      <c r="I149" s="24">
        <v>1293418855809</v>
      </c>
      <c r="J149" s="24">
        <v>0</v>
      </c>
      <c r="K149" s="24">
        <v>1293418855809</v>
      </c>
      <c r="L149" s="24">
        <v>45663491447</v>
      </c>
      <c r="M149" s="24">
        <v>1169146786209</v>
      </c>
      <c r="N149" s="24">
        <v>64647192997</v>
      </c>
      <c r="O149" s="24">
        <v>990233062426</v>
      </c>
      <c r="P149" s="25">
        <v>0.76559349508372121</v>
      </c>
      <c r="Q149" s="24">
        <v>96608590413</v>
      </c>
      <c r="R149" s="24">
        <v>611865448214</v>
      </c>
      <c r="S149" s="25">
        <v>0.47306055997714214</v>
      </c>
      <c r="T149" s="24">
        <v>611777134943</v>
      </c>
    </row>
    <row r="150" spans="1:20" ht="47.25">
      <c r="A150" s="1">
        <f t="shared" si="28"/>
        <v>7</v>
      </c>
      <c r="B150" s="1" t="s">
        <v>36</v>
      </c>
      <c r="C150" s="22" t="str">
        <f t="shared" si="27"/>
        <v>O2.3.0.11.6...</v>
      </c>
      <c r="D150" s="22" t="s">
        <v>313</v>
      </c>
      <c r="E150" s="23" t="s">
        <v>314</v>
      </c>
      <c r="F150" s="24">
        <v>1165673038000</v>
      </c>
      <c r="G150" s="24">
        <v>0</v>
      </c>
      <c r="H150" s="24">
        <v>127745817809</v>
      </c>
      <c r="I150" s="24">
        <v>1293418855809</v>
      </c>
      <c r="J150" s="24">
        <v>0</v>
      </c>
      <c r="K150" s="24">
        <v>1293418855809</v>
      </c>
      <c r="L150" s="24">
        <v>45663491447</v>
      </c>
      <c r="M150" s="24">
        <v>1169146786209</v>
      </c>
      <c r="N150" s="24">
        <v>64647192997</v>
      </c>
      <c r="O150" s="24">
        <v>990233062426</v>
      </c>
      <c r="P150" s="25">
        <v>0.76559349508372121</v>
      </c>
      <c r="Q150" s="24">
        <v>96608590413</v>
      </c>
      <c r="R150" s="24">
        <v>611865448214</v>
      </c>
      <c r="S150" s="25">
        <v>0.47306055997714214</v>
      </c>
      <c r="T150" s="24">
        <v>611777134943</v>
      </c>
    </row>
    <row r="151" spans="1:20" ht="54" customHeight="1">
      <c r="B151" s="1" t="s">
        <v>36</v>
      </c>
      <c r="C151" s="22" t="str">
        <f t="shared" si="27"/>
        <v>O2.3.0.11.60.1..</v>
      </c>
      <c r="D151" s="22" t="s">
        <v>315</v>
      </c>
      <c r="E151" s="23" t="s">
        <v>316</v>
      </c>
      <c r="F151" s="24">
        <v>861778682000</v>
      </c>
      <c r="G151" s="24">
        <v>-9846000000</v>
      </c>
      <c r="H151" s="24">
        <v>81128900214</v>
      </c>
      <c r="I151" s="24">
        <v>942907582214</v>
      </c>
      <c r="J151" s="24">
        <v>0</v>
      </c>
      <c r="K151" s="24">
        <v>942907582214</v>
      </c>
      <c r="L151" s="24">
        <v>36405246690</v>
      </c>
      <c r="M151" s="24">
        <v>826400386992</v>
      </c>
      <c r="N151" s="24">
        <v>47714684392</v>
      </c>
      <c r="O151" s="24">
        <v>726656024467</v>
      </c>
      <c r="P151" s="25">
        <v>0.77065455636783708</v>
      </c>
      <c r="Q151" s="24">
        <v>70367688034</v>
      </c>
      <c r="R151" s="24">
        <v>406972559128</v>
      </c>
      <c r="S151" s="25">
        <v>0.43161447293954891</v>
      </c>
      <c r="T151" s="24">
        <v>406890589043</v>
      </c>
    </row>
    <row r="152" spans="1:20" ht="24.75" customHeight="1">
      <c r="B152" s="1" t="s">
        <v>36</v>
      </c>
      <c r="C152" s="22" t="str">
        <f t="shared" si="27"/>
        <v>O2.3.0.11.60.103..</v>
      </c>
      <c r="D152" s="22" t="s">
        <v>317</v>
      </c>
      <c r="E152" s="23" t="s">
        <v>318</v>
      </c>
      <c r="F152" s="24">
        <v>49614143000</v>
      </c>
      <c r="G152" s="24">
        <v>0</v>
      </c>
      <c r="H152" s="24">
        <v>1350000000</v>
      </c>
      <c r="I152" s="24">
        <v>50964143000</v>
      </c>
      <c r="J152" s="24">
        <v>0</v>
      </c>
      <c r="K152" s="24">
        <v>50964143000</v>
      </c>
      <c r="L152" s="24">
        <v>4237701107</v>
      </c>
      <c r="M152" s="24">
        <v>49918802648</v>
      </c>
      <c r="N152" s="24">
        <v>3951917104</v>
      </c>
      <c r="O152" s="24">
        <v>45558852889</v>
      </c>
      <c r="P152" s="25">
        <v>0.89393935043703177</v>
      </c>
      <c r="Q152" s="24">
        <v>5849985921</v>
      </c>
      <c r="R152" s="24">
        <v>27575133493</v>
      </c>
      <c r="S152" s="25">
        <v>0.54106930617865978</v>
      </c>
      <c r="T152" s="24">
        <v>27575133493</v>
      </c>
    </row>
    <row r="153" spans="1:20" ht="48.75" customHeight="1">
      <c r="B153" s="1" t="s">
        <v>49</v>
      </c>
      <c r="C153" s="22" t="str">
        <f t="shared" si="27"/>
        <v>O2.3.0.11.60.103.00.00</v>
      </c>
      <c r="D153" s="32" t="s">
        <v>319</v>
      </c>
      <c r="E153" s="33" t="s">
        <v>320</v>
      </c>
      <c r="F153" s="28">
        <v>42243952000</v>
      </c>
      <c r="G153" s="28">
        <v>0</v>
      </c>
      <c r="H153" s="28">
        <v>1400000000</v>
      </c>
      <c r="I153" s="28">
        <v>43643952000</v>
      </c>
      <c r="J153" s="28">
        <v>0</v>
      </c>
      <c r="K153" s="28">
        <v>43643952000</v>
      </c>
      <c r="L153" s="28">
        <v>919650937</v>
      </c>
      <c r="M153" s="28">
        <v>42773142363</v>
      </c>
      <c r="N153" s="28">
        <v>1657006160</v>
      </c>
      <c r="O153" s="28">
        <v>41162244928</v>
      </c>
      <c r="P153" s="29">
        <v>0.94313743466677813</v>
      </c>
      <c r="Q153" s="28">
        <v>3495382410</v>
      </c>
      <c r="R153" s="28">
        <v>24025654853</v>
      </c>
      <c r="S153" s="29">
        <v>0.55049219312219944</v>
      </c>
      <c r="T153" s="28">
        <v>24025654853</v>
      </c>
    </row>
    <row r="154" spans="1:20" ht="51" customHeight="1">
      <c r="B154" s="1" t="s">
        <v>49</v>
      </c>
      <c r="C154" s="22" t="str">
        <f t="shared" si="27"/>
        <v>O2.3.0.11.60.103.00.00</v>
      </c>
      <c r="D154" s="32" t="s">
        <v>321</v>
      </c>
      <c r="E154" s="33" t="s">
        <v>322</v>
      </c>
      <c r="F154" s="28">
        <v>7370191000</v>
      </c>
      <c r="G154" s="28">
        <v>0</v>
      </c>
      <c r="H154" s="28">
        <v>-50000000</v>
      </c>
      <c r="I154" s="28">
        <v>7320191000</v>
      </c>
      <c r="J154" s="28">
        <v>0</v>
      </c>
      <c r="K154" s="28">
        <v>7320191000</v>
      </c>
      <c r="L154" s="28">
        <v>3318050170</v>
      </c>
      <c r="M154" s="28">
        <v>7145660285</v>
      </c>
      <c r="N154" s="28">
        <v>2294910944</v>
      </c>
      <c r="O154" s="28">
        <v>4396607961</v>
      </c>
      <c r="P154" s="29">
        <v>0.60061383111451605</v>
      </c>
      <c r="Q154" s="28">
        <v>2354603511</v>
      </c>
      <c r="R154" s="28">
        <v>3549478640</v>
      </c>
      <c r="S154" s="29">
        <v>0.48488880139876134</v>
      </c>
      <c r="T154" s="28">
        <v>3549478640</v>
      </c>
    </row>
    <row r="155" spans="1:20" ht="47.25">
      <c r="B155" s="1" t="s">
        <v>36</v>
      </c>
      <c r="C155" s="22" t="str">
        <f t="shared" si="27"/>
        <v>O2.3.0.11.60.104..</v>
      </c>
      <c r="D155" s="22" t="s">
        <v>323</v>
      </c>
      <c r="E155" s="23" t="s">
        <v>324</v>
      </c>
      <c r="F155" s="24">
        <v>8183088000</v>
      </c>
      <c r="G155" s="24">
        <v>279450440</v>
      </c>
      <c r="H155" s="24">
        <v>314450440</v>
      </c>
      <c r="I155" s="24">
        <v>8497538440</v>
      </c>
      <c r="J155" s="24">
        <v>0</v>
      </c>
      <c r="K155" s="24">
        <v>8497538440</v>
      </c>
      <c r="L155" s="24">
        <v>1740095122</v>
      </c>
      <c r="M155" s="24">
        <v>6551032894</v>
      </c>
      <c r="N155" s="24">
        <v>163797617</v>
      </c>
      <c r="O155" s="24">
        <v>4450529655</v>
      </c>
      <c r="P155" s="25">
        <v>0.52374339774095802</v>
      </c>
      <c r="Q155" s="24">
        <v>298279138</v>
      </c>
      <c r="R155" s="24">
        <v>3001147629</v>
      </c>
      <c r="S155" s="25">
        <v>0.35317847047009066</v>
      </c>
      <c r="T155" s="24">
        <v>3001147629</v>
      </c>
    </row>
    <row r="156" spans="1:20" ht="34.5" customHeight="1">
      <c r="B156" s="1" t="s">
        <v>49</v>
      </c>
      <c r="C156" s="22" t="str">
        <f t="shared" si="27"/>
        <v>O2.3.0.11.60.104.00.00</v>
      </c>
      <c r="D156" s="32" t="s">
        <v>325</v>
      </c>
      <c r="E156" s="33" t="s">
        <v>326</v>
      </c>
      <c r="F156" s="28">
        <v>4571487000</v>
      </c>
      <c r="G156" s="28">
        <v>279450440</v>
      </c>
      <c r="H156" s="28">
        <v>1034450440</v>
      </c>
      <c r="I156" s="28">
        <v>5605937440</v>
      </c>
      <c r="J156" s="28">
        <v>0</v>
      </c>
      <c r="K156" s="28">
        <v>5605937440</v>
      </c>
      <c r="L156" s="28">
        <v>1009031566</v>
      </c>
      <c r="M156" s="28">
        <v>4785562838</v>
      </c>
      <c r="N156" s="28">
        <v>50084617</v>
      </c>
      <c r="O156" s="28">
        <v>3597192155</v>
      </c>
      <c r="P156" s="29">
        <v>0.64167540103694054</v>
      </c>
      <c r="Q156" s="28">
        <v>226355571</v>
      </c>
      <c r="R156" s="28">
        <v>2522406496</v>
      </c>
      <c r="S156" s="29">
        <v>0.44995266590060268</v>
      </c>
      <c r="T156" s="28">
        <v>2522406496</v>
      </c>
    </row>
    <row r="157" spans="1:20" ht="55.5" customHeight="1">
      <c r="B157" s="1" t="s">
        <v>49</v>
      </c>
      <c r="C157" s="22" t="str">
        <f t="shared" si="27"/>
        <v>O2.3.0.11.60.104.00.00</v>
      </c>
      <c r="D157" s="32" t="s">
        <v>327</v>
      </c>
      <c r="E157" s="33" t="s">
        <v>328</v>
      </c>
      <c r="F157" s="28">
        <v>3611601000</v>
      </c>
      <c r="G157" s="28">
        <v>0</v>
      </c>
      <c r="H157" s="28">
        <v>-720000000</v>
      </c>
      <c r="I157" s="28">
        <v>2891601000</v>
      </c>
      <c r="J157" s="28">
        <v>0</v>
      </c>
      <c r="K157" s="28">
        <v>2891601000</v>
      </c>
      <c r="L157" s="28">
        <v>731063556</v>
      </c>
      <c r="M157" s="28">
        <v>1765470056</v>
      </c>
      <c r="N157" s="28">
        <v>113713000</v>
      </c>
      <c r="O157" s="28">
        <v>853337500</v>
      </c>
      <c r="P157" s="29">
        <v>0.29510900708638571</v>
      </c>
      <c r="Q157" s="28">
        <v>71923567</v>
      </c>
      <c r="R157" s="28">
        <v>478741133</v>
      </c>
      <c r="S157" s="29">
        <v>0.16556265300779741</v>
      </c>
      <c r="T157" s="28">
        <v>478741133</v>
      </c>
    </row>
    <row r="158" spans="1:20" ht="15.75">
      <c r="B158" s="1" t="s">
        <v>36</v>
      </c>
      <c r="C158" s="22" t="str">
        <f t="shared" ref="C158:C180" si="29">LEFT(D158,2)&amp;"."&amp;MID(D158,3,1)&amp;"."&amp;MID(D158,4,1)&amp;"."&amp;MID(D158,5,2)&amp;"."&amp;MID(D158,7,2)&amp;"."&amp;MID(D158,9,3)&amp;"."&amp;MID(D158,12,2)&amp;"."&amp;MID(D158,14,50)</f>
        <v>O2.3.0.11.60.106..</v>
      </c>
      <c r="D158" s="22" t="s">
        <v>329</v>
      </c>
      <c r="E158" s="23" t="s">
        <v>330</v>
      </c>
      <c r="F158" s="24">
        <v>787189754000</v>
      </c>
      <c r="G158" s="24">
        <v>-10125450440</v>
      </c>
      <c r="H158" s="24">
        <v>79464449774</v>
      </c>
      <c r="I158" s="24">
        <v>866654203774</v>
      </c>
      <c r="J158" s="24">
        <v>0</v>
      </c>
      <c r="K158" s="24">
        <v>866654203774</v>
      </c>
      <c r="L158" s="24">
        <v>29999512039</v>
      </c>
      <c r="M158" s="24">
        <v>753274365749</v>
      </c>
      <c r="N158" s="24">
        <v>43159373788</v>
      </c>
      <c r="O158" s="24">
        <v>660762740883</v>
      </c>
      <c r="P158" s="25">
        <v>0.76242951110788015</v>
      </c>
      <c r="Q158" s="24">
        <v>62884520356</v>
      </c>
      <c r="R158" s="24">
        <v>365295344516</v>
      </c>
      <c r="S158" s="25">
        <v>0.42150068957752285</v>
      </c>
      <c r="T158" s="24">
        <v>365213374431</v>
      </c>
    </row>
    <row r="159" spans="1:20" ht="49.5" customHeight="1">
      <c r="B159" s="1" t="s">
        <v>49</v>
      </c>
      <c r="C159" s="22" t="str">
        <f t="shared" si="29"/>
        <v>O2.3.0.11.60.106.00.00007565</v>
      </c>
      <c r="D159" s="32" t="s">
        <v>331</v>
      </c>
      <c r="E159" s="33" t="s">
        <v>332</v>
      </c>
      <c r="F159" s="28">
        <v>98227661000</v>
      </c>
      <c r="G159" s="28">
        <v>0</v>
      </c>
      <c r="H159" s="28">
        <v>-110834000</v>
      </c>
      <c r="I159" s="28">
        <v>98116827000</v>
      </c>
      <c r="J159" s="28">
        <v>0</v>
      </c>
      <c r="K159" s="28">
        <v>98116827000</v>
      </c>
      <c r="L159" s="28">
        <v>6363500315</v>
      </c>
      <c r="M159" s="28">
        <v>94566448651</v>
      </c>
      <c r="N159" s="28">
        <v>1185494340</v>
      </c>
      <c r="O159" s="28">
        <v>60844455476</v>
      </c>
      <c r="P159" s="29">
        <v>0.62012253490423208</v>
      </c>
      <c r="Q159" s="28">
        <v>4171045395</v>
      </c>
      <c r="R159" s="28">
        <v>15048056361</v>
      </c>
      <c r="S159" s="29">
        <v>0.15336876274036054</v>
      </c>
      <c r="T159" s="28">
        <v>15048056361</v>
      </c>
    </row>
    <row r="160" spans="1:20" ht="54.75" customHeight="1">
      <c r="B160" s="1" t="s">
        <v>49</v>
      </c>
      <c r="C160" s="22" t="str">
        <f t="shared" si="29"/>
        <v>O2.3.0.11.60.106.00.00007744</v>
      </c>
      <c r="D160" s="32" t="s">
        <v>333</v>
      </c>
      <c r="E160" s="33" t="s">
        <v>334</v>
      </c>
      <c r="F160" s="28">
        <v>213406790000</v>
      </c>
      <c r="G160" s="28">
        <v>0</v>
      </c>
      <c r="H160" s="28">
        <v>13041843257</v>
      </c>
      <c r="I160" s="28">
        <v>226448633257</v>
      </c>
      <c r="J160" s="28">
        <v>0</v>
      </c>
      <c r="K160" s="28">
        <v>226448633257</v>
      </c>
      <c r="L160" s="28">
        <v>3690762160</v>
      </c>
      <c r="M160" s="28">
        <v>186020272517</v>
      </c>
      <c r="N160" s="28">
        <v>21000421739</v>
      </c>
      <c r="O160" s="28">
        <v>174888792869</v>
      </c>
      <c r="P160" s="29">
        <v>0.77231109922626928</v>
      </c>
      <c r="Q160" s="28">
        <v>14898027173</v>
      </c>
      <c r="R160" s="28">
        <v>95833102679</v>
      </c>
      <c r="S160" s="29">
        <v>0.4232001814302741</v>
      </c>
      <c r="T160" s="28">
        <v>95772807378</v>
      </c>
    </row>
    <row r="161" spans="1:20" ht="69.75" customHeight="1">
      <c r="B161" s="1" t="s">
        <v>49</v>
      </c>
      <c r="C161" s="22" t="str">
        <f t="shared" si="29"/>
        <v>O2.3.0.11.60.106.00.00007752</v>
      </c>
      <c r="D161" s="32" t="s">
        <v>335</v>
      </c>
      <c r="E161" s="33" t="s">
        <v>336</v>
      </c>
      <c r="F161" s="28">
        <v>4902754000</v>
      </c>
      <c r="G161" s="28">
        <v>0</v>
      </c>
      <c r="H161" s="28">
        <v>0</v>
      </c>
      <c r="I161" s="28">
        <v>4902754000</v>
      </c>
      <c r="J161" s="28">
        <v>0</v>
      </c>
      <c r="K161" s="28">
        <v>4902754000</v>
      </c>
      <c r="L161" s="28">
        <v>62624107</v>
      </c>
      <c r="M161" s="28">
        <v>4643564146</v>
      </c>
      <c r="N161" s="28">
        <v>82288000</v>
      </c>
      <c r="O161" s="28">
        <v>4107661691</v>
      </c>
      <c r="P161" s="29">
        <v>0.83782741108364811</v>
      </c>
      <c r="Q161" s="28">
        <v>365798718</v>
      </c>
      <c r="R161" s="28">
        <v>2578118874</v>
      </c>
      <c r="S161" s="29">
        <v>0.52585115916482861</v>
      </c>
      <c r="T161" s="28">
        <v>2578118874</v>
      </c>
    </row>
    <row r="162" spans="1:20" ht="30">
      <c r="B162" s="1" t="s">
        <v>49</v>
      </c>
      <c r="C162" s="22" t="str">
        <f t="shared" si="29"/>
        <v>O2.3.0.11.60.106.00.00007770</v>
      </c>
      <c r="D162" s="32" t="s">
        <v>337</v>
      </c>
      <c r="E162" s="33" t="s">
        <v>338</v>
      </c>
      <c r="F162" s="28">
        <v>200623978000</v>
      </c>
      <c r="G162" s="28">
        <v>0</v>
      </c>
      <c r="H162" s="28">
        <v>-8250469852</v>
      </c>
      <c r="I162" s="28">
        <v>192373508148</v>
      </c>
      <c r="J162" s="28">
        <v>0</v>
      </c>
      <c r="K162" s="28">
        <v>192373508148</v>
      </c>
      <c r="L162" s="28">
        <v>-282499430</v>
      </c>
      <c r="M162" s="28">
        <v>183401954928</v>
      </c>
      <c r="N162" s="28">
        <v>4005222507</v>
      </c>
      <c r="O162" s="28">
        <v>171360744431</v>
      </c>
      <c r="P162" s="29">
        <v>0.89077101145946713</v>
      </c>
      <c r="Q162" s="28">
        <v>16823128827</v>
      </c>
      <c r="R162" s="28">
        <v>128894834641</v>
      </c>
      <c r="S162" s="29">
        <v>0.67002382959007267</v>
      </c>
      <c r="T162" s="28">
        <v>128894322241</v>
      </c>
    </row>
    <row r="163" spans="1:20" ht="33.75" customHeight="1">
      <c r="B163" s="1" t="s">
        <v>49</v>
      </c>
      <c r="C163" s="22" t="str">
        <f t="shared" si="29"/>
        <v>O2.3.0.11.60.106.00.00007771</v>
      </c>
      <c r="D163" s="32" t="s">
        <v>339</v>
      </c>
      <c r="E163" s="33" t="s">
        <v>340</v>
      </c>
      <c r="F163" s="28">
        <v>65669098000</v>
      </c>
      <c r="G163" s="28">
        <v>0</v>
      </c>
      <c r="H163" s="28">
        <v>2130154809</v>
      </c>
      <c r="I163" s="28">
        <v>67799252809</v>
      </c>
      <c r="J163" s="28">
        <v>0</v>
      </c>
      <c r="K163" s="28">
        <v>67799252809</v>
      </c>
      <c r="L163" s="28">
        <v>2624901786</v>
      </c>
      <c r="M163" s="28">
        <v>65206633245</v>
      </c>
      <c r="N163" s="28">
        <v>3366454562</v>
      </c>
      <c r="O163" s="28">
        <v>54062895825</v>
      </c>
      <c r="P163" s="29">
        <v>0.79739663174906594</v>
      </c>
      <c r="Q163" s="28">
        <v>6064826766</v>
      </c>
      <c r="R163" s="28">
        <v>34376979584</v>
      </c>
      <c r="S163" s="29">
        <v>0.50704068495923948</v>
      </c>
      <c r="T163" s="28">
        <v>34376979584</v>
      </c>
    </row>
    <row r="164" spans="1:20" ht="37.5" customHeight="1">
      <c r="B164" s="1" t="s">
        <v>49</v>
      </c>
      <c r="C164" s="22" t="str">
        <f t="shared" si="29"/>
        <v>O2.3.0.11.60.106.00.00007745</v>
      </c>
      <c r="D164" s="32" t="s">
        <v>341</v>
      </c>
      <c r="E164" s="33" t="s">
        <v>342</v>
      </c>
      <c r="F164" s="28">
        <v>196953134000</v>
      </c>
      <c r="G164" s="28">
        <v>-10125450440</v>
      </c>
      <c r="H164" s="28">
        <v>72693755560</v>
      </c>
      <c r="I164" s="28">
        <v>269646889560</v>
      </c>
      <c r="J164" s="28">
        <v>0</v>
      </c>
      <c r="K164" s="28">
        <v>269646889560</v>
      </c>
      <c r="L164" s="28">
        <v>15730121918</v>
      </c>
      <c r="M164" s="28">
        <v>212628692709</v>
      </c>
      <c r="N164" s="28">
        <v>13127615944</v>
      </c>
      <c r="O164" s="28">
        <v>191985558870</v>
      </c>
      <c r="P164" s="29">
        <v>0.71198877607405398</v>
      </c>
      <c r="Q164" s="28">
        <v>20082910318</v>
      </c>
      <c r="R164" s="28">
        <v>86452412256</v>
      </c>
      <c r="S164" s="29">
        <v>0.32061342297354106</v>
      </c>
      <c r="T164" s="28">
        <v>86438460996</v>
      </c>
    </row>
    <row r="165" spans="1:20" ht="36" customHeight="1">
      <c r="B165" s="1" t="s">
        <v>49</v>
      </c>
      <c r="C165" s="22" t="str">
        <f t="shared" si="29"/>
        <v>O2.3.0.11.60.106.00.00007749</v>
      </c>
      <c r="D165" s="32" t="s">
        <v>343</v>
      </c>
      <c r="E165" s="33" t="s">
        <v>344</v>
      </c>
      <c r="F165" s="28">
        <v>7406339000</v>
      </c>
      <c r="G165" s="28">
        <v>0</v>
      </c>
      <c r="H165" s="28">
        <v>-40000000</v>
      </c>
      <c r="I165" s="28">
        <v>7366339000</v>
      </c>
      <c r="J165" s="28">
        <v>0</v>
      </c>
      <c r="K165" s="28">
        <v>7366339000</v>
      </c>
      <c r="L165" s="28">
        <v>1810101183</v>
      </c>
      <c r="M165" s="28">
        <v>6806799553</v>
      </c>
      <c r="N165" s="28">
        <v>391876696</v>
      </c>
      <c r="O165" s="28">
        <v>3512631721</v>
      </c>
      <c r="P165" s="29">
        <v>0.47684904550279317</v>
      </c>
      <c r="Q165" s="28">
        <v>478783159</v>
      </c>
      <c r="R165" s="28">
        <v>2111840121</v>
      </c>
      <c r="S165" s="29">
        <v>0.28668788132069406</v>
      </c>
      <c r="T165" s="28">
        <v>2104628997</v>
      </c>
    </row>
    <row r="166" spans="1:20" ht="33.75" customHeight="1">
      <c r="B166" s="1" t="s">
        <v>36</v>
      </c>
      <c r="C166" s="22" t="str">
        <f t="shared" si="29"/>
        <v>O2.3.0.11.60.108..</v>
      </c>
      <c r="D166" s="22" t="s">
        <v>345</v>
      </c>
      <c r="E166" s="23" t="s">
        <v>346</v>
      </c>
      <c r="F166" s="24">
        <v>1125662000</v>
      </c>
      <c r="G166" s="24">
        <v>0</v>
      </c>
      <c r="H166" s="24">
        <v>0</v>
      </c>
      <c r="I166" s="24">
        <v>1125662000</v>
      </c>
      <c r="J166" s="24">
        <v>0</v>
      </c>
      <c r="K166" s="24">
        <v>1125662000</v>
      </c>
      <c r="L166" s="24">
        <v>99678500</v>
      </c>
      <c r="M166" s="24">
        <v>1092843000</v>
      </c>
      <c r="N166" s="24">
        <v>248400000</v>
      </c>
      <c r="O166" s="24">
        <v>744764500</v>
      </c>
      <c r="P166" s="25">
        <v>0.6616235601805871</v>
      </c>
      <c r="Q166" s="24">
        <v>265441700</v>
      </c>
      <c r="R166" s="24">
        <v>487605667</v>
      </c>
      <c r="S166" s="25">
        <v>0.43317236168583467</v>
      </c>
      <c r="T166" s="24">
        <v>487605667</v>
      </c>
    </row>
    <row r="167" spans="1:20" ht="33.75" customHeight="1">
      <c r="B167" s="1" t="s">
        <v>49</v>
      </c>
      <c r="C167" s="22" t="str">
        <f t="shared" si="29"/>
        <v>O2.3.0.11.60.108.00.00007753</v>
      </c>
      <c r="D167" s="32" t="s">
        <v>347</v>
      </c>
      <c r="E167" s="33" t="s">
        <v>348</v>
      </c>
      <c r="F167" s="28">
        <v>1125662000</v>
      </c>
      <c r="G167" s="28">
        <v>0</v>
      </c>
      <c r="H167" s="28">
        <v>0</v>
      </c>
      <c r="I167" s="28">
        <v>1125662000</v>
      </c>
      <c r="J167" s="28">
        <v>0</v>
      </c>
      <c r="K167" s="28">
        <v>1125662000</v>
      </c>
      <c r="L167" s="28">
        <v>99678500</v>
      </c>
      <c r="M167" s="28">
        <v>1092843000</v>
      </c>
      <c r="N167" s="28">
        <v>248400000</v>
      </c>
      <c r="O167" s="28">
        <v>744764500</v>
      </c>
      <c r="P167" s="29">
        <v>0.6616235601805871</v>
      </c>
      <c r="Q167" s="28">
        <v>265441700</v>
      </c>
      <c r="R167" s="28">
        <v>487605667</v>
      </c>
      <c r="S167" s="29">
        <v>0.43317236168583467</v>
      </c>
      <c r="T167" s="28">
        <v>487605667</v>
      </c>
    </row>
    <row r="168" spans="1:20" ht="47.25">
      <c r="B168" s="1" t="s">
        <v>36</v>
      </c>
      <c r="C168" s="22" t="str">
        <f t="shared" si="29"/>
        <v>O2.3.0.11.60.117..</v>
      </c>
      <c r="D168" s="22" t="s">
        <v>349</v>
      </c>
      <c r="E168" s="23" t="s">
        <v>350</v>
      </c>
      <c r="F168" s="24">
        <v>15666035000</v>
      </c>
      <c r="G168" s="24">
        <v>0</v>
      </c>
      <c r="H168" s="24">
        <v>0</v>
      </c>
      <c r="I168" s="24">
        <v>15666035000</v>
      </c>
      <c r="J168" s="24">
        <v>0</v>
      </c>
      <c r="K168" s="24">
        <v>15666035000</v>
      </c>
      <c r="L168" s="24">
        <v>328259922</v>
      </c>
      <c r="M168" s="24">
        <v>15563342701</v>
      </c>
      <c r="N168" s="24">
        <v>191195883</v>
      </c>
      <c r="O168" s="24">
        <v>15139136540</v>
      </c>
      <c r="P168" s="25">
        <v>0.96636682734335777</v>
      </c>
      <c r="Q168" s="24">
        <v>1069460919</v>
      </c>
      <c r="R168" s="24">
        <v>10613327823</v>
      </c>
      <c r="S168" s="25">
        <v>0.67747377195314573</v>
      </c>
      <c r="T168" s="24">
        <v>10613327823</v>
      </c>
    </row>
    <row r="169" spans="1:20" ht="39.75" customHeight="1">
      <c r="B169" s="1" t="s">
        <v>49</v>
      </c>
      <c r="C169" s="22" t="str">
        <f t="shared" si="29"/>
        <v>O2.3.0.11.60.117.00.00007740</v>
      </c>
      <c r="D169" s="32" t="s">
        <v>351</v>
      </c>
      <c r="E169" s="33" t="s">
        <v>352</v>
      </c>
      <c r="F169" s="28">
        <v>15666035000</v>
      </c>
      <c r="G169" s="28">
        <v>0</v>
      </c>
      <c r="H169" s="28">
        <v>0</v>
      </c>
      <c r="I169" s="28">
        <v>15666035000</v>
      </c>
      <c r="J169" s="28">
        <v>0</v>
      </c>
      <c r="K169" s="28">
        <v>15666035000</v>
      </c>
      <c r="L169" s="28">
        <v>328259922</v>
      </c>
      <c r="M169" s="28">
        <v>15563342701</v>
      </c>
      <c r="N169" s="28">
        <v>191195883</v>
      </c>
      <c r="O169" s="28">
        <v>15139136540</v>
      </c>
      <c r="P169" s="29">
        <v>0.96636682734335777</v>
      </c>
      <c r="Q169" s="28">
        <v>1069460919</v>
      </c>
      <c r="R169" s="28">
        <v>10613327823</v>
      </c>
      <c r="S169" s="29">
        <v>0.67747377195314573</v>
      </c>
      <c r="T169" s="28">
        <v>10613327823</v>
      </c>
    </row>
    <row r="170" spans="1:20" ht="63">
      <c r="A170" s="1">
        <f t="shared" si="28"/>
        <v>9</v>
      </c>
      <c r="B170" s="1" t="s">
        <v>36</v>
      </c>
      <c r="C170" s="22" t="str">
        <f t="shared" si="29"/>
        <v>O2.3.0.11.60.3..</v>
      </c>
      <c r="D170" s="22" t="s">
        <v>353</v>
      </c>
      <c r="E170" s="23" t="s">
        <v>354</v>
      </c>
      <c r="F170" s="24">
        <v>18841981000</v>
      </c>
      <c r="G170" s="24">
        <v>0</v>
      </c>
      <c r="H170" s="24">
        <v>-340000000</v>
      </c>
      <c r="I170" s="24">
        <v>18501981000</v>
      </c>
      <c r="J170" s="24">
        <v>0</v>
      </c>
      <c r="K170" s="24">
        <v>18501981000</v>
      </c>
      <c r="L170" s="24">
        <v>14674077</v>
      </c>
      <c r="M170" s="24">
        <v>17111704649</v>
      </c>
      <c r="N170" s="24">
        <v>670768456</v>
      </c>
      <c r="O170" s="24">
        <v>14895918649</v>
      </c>
      <c r="P170" s="25">
        <v>0.8050985810114063</v>
      </c>
      <c r="Q170" s="24">
        <v>1602249939</v>
      </c>
      <c r="R170" s="24">
        <v>9141310148</v>
      </c>
      <c r="S170" s="25">
        <v>0.49407196710449547</v>
      </c>
      <c r="T170" s="24">
        <v>9141310148</v>
      </c>
    </row>
    <row r="171" spans="1:20" ht="31.5">
      <c r="A171" s="1">
        <f t="shared" si="28"/>
        <v>11</v>
      </c>
      <c r="B171" s="1" t="s">
        <v>36</v>
      </c>
      <c r="C171" s="22" t="str">
        <f t="shared" si="29"/>
        <v>O2.3.0.11.60.348..</v>
      </c>
      <c r="D171" s="22" t="s">
        <v>355</v>
      </c>
      <c r="E171" s="23" t="s">
        <v>356</v>
      </c>
      <c r="F171" s="24">
        <v>18841981000</v>
      </c>
      <c r="G171" s="24">
        <v>0</v>
      </c>
      <c r="H171" s="24">
        <v>-340000000</v>
      </c>
      <c r="I171" s="24">
        <v>18501981000</v>
      </c>
      <c r="J171" s="24">
        <v>0</v>
      </c>
      <c r="K171" s="24">
        <v>18501981000</v>
      </c>
      <c r="L171" s="24">
        <v>14674077</v>
      </c>
      <c r="M171" s="24">
        <v>17111704649</v>
      </c>
      <c r="N171" s="24">
        <v>670768456</v>
      </c>
      <c r="O171" s="24">
        <v>14895918649</v>
      </c>
      <c r="P171" s="25">
        <v>0.8050985810114063</v>
      </c>
      <c r="Q171" s="24">
        <v>1602249939</v>
      </c>
      <c r="R171" s="24">
        <v>9141310148</v>
      </c>
      <c r="S171" s="25">
        <v>0.49407196710449547</v>
      </c>
      <c r="T171" s="24">
        <v>9141310148</v>
      </c>
    </row>
    <row r="172" spans="1:20" ht="60" customHeight="1">
      <c r="A172" s="1">
        <f t="shared" si="28"/>
        <v>21</v>
      </c>
      <c r="B172" s="1" t="s">
        <v>49</v>
      </c>
      <c r="C172" s="32" t="str">
        <f t="shared" si="29"/>
        <v>O2.3.0.11.60.348.00.00007564</v>
      </c>
      <c r="D172" s="32" t="s">
        <v>357</v>
      </c>
      <c r="E172" s="33" t="s">
        <v>358</v>
      </c>
      <c r="F172" s="28">
        <v>18841981000</v>
      </c>
      <c r="G172" s="28">
        <v>0</v>
      </c>
      <c r="H172" s="28">
        <v>-340000000</v>
      </c>
      <c r="I172" s="28">
        <v>18501981000</v>
      </c>
      <c r="J172" s="28">
        <v>0</v>
      </c>
      <c r="K172" s="28">
        <v>18501981000</v>
      </c>
      <c r="L172" s="28">
        <v>14674077</v>
      </c>
      <c r="M172" s="28">
        <v>17111704649</v>
      </c>
      <c r="N172" s="28">
        <v>670768456</v>
      </c>
      <c r="O172" s="28">
        <v>14895918649</v>
      </c>
      <c r="P172" s="29">
        <v>0.8050985810114063</v>
      </c>
      <c r="Q172" s="28">
        <v>1602249939</v>
      </c>
      <c r="R172" s="28">
        <v>9141310148</v>
      </c>
      <c r="S172" s="29">
        <v>0.49407196710449547</v>
      </c>
      <c r="T172" s="28">
        <v>9141310148</v>
      </c>
    </row>
    <row r="173" spans="1:20" ht="47.25">
      <c r="A173" s="1">
        <f t="shared" si="28"/>
        <v>9</v>
      </c>
      <c r="B173" s="1" t="s">
        <v>36</v>
      </c>
      <c r="C173" s="22" t="str">
        <f t="shared" si="29"/>
        <v>O2.3.0.11.60.5..</v>
      </c>
      <c r="D173" s="22" t="s">
        <v>359</v>
      </c>
      <c r="E173" s="23" t="s">
        <v>360</v>
      </c>
      <c r="F173" s="24">
        <v>285052375000</v>
      </c>
      <c r="G173" s="24">
        <v>9846000000</v>
      </c>
      <c r="H173" s="24">
        <v>46956917595</v>
      </c>
      <c r="I173" s="24">
        <v>332009292595</v>
      </c>
      <c r="J173" s="24">
        <v>0</v>
      </c>
      <c r="K173" s="24">
        <v>332009292595</v>
      </c>
      <c r="L173" s="24">
        <v>9243570680</v>
      </c>
      <c r="M173" s="24">
        <v>325634694568</v>
      </c>
      <c r="N173" s="24">
        <v>16261740149</v>
      </c>
      <c r="O173" s="24">
        <v>248681119310</v>
      </c>
      <c r="P173" s="31">
        <v>0.74901855115649585</v>
      </c>
      <c r="Q173" s="24">
        <v>24638652440</v>
      </c>
      <c r="R173" s="24">
        <v>195751578938</v>
      </c>
      <c r="S173" s="31">
        <v>0.58959668691197342</v>
      </c>
      <c r="T173" s="24">
        <v>195745235752</v>
      </c>
    </row>
    <row r="174" spans="1:20" ht="15.75">
      <c r="A174" s="1">
        <f t="shared" si="28"/>
        <v>11</v>
      </c>
      <c r="B174" s="1" t="s">
        <v>36</v>
      </c>
      <c r="C174" s="22" t="str">
        <f t="shared" si="29"/>
        <v>O2.3.0.11.60.551..</v>
      </c>
      <c r="D174" s="22" t="s">
        <v>361</v>
      </c>
      <c r="E174" s="23" t="s">
        <v>362</v>
      </c>
      <c r="F174" s="24">
        <v>18557475000</v>
      </c>
      <c r="G174" s="24">
        <v>0</v>
      </c>
      <c r="H174" s="24">
        <v>0</v>
      </c>
      <c r="I174" s="24">
        <v>18557475000</v>
      </c>
      <c r="J174" s="24">
        <v>0</v>
      </c>
      <c r="K174" s="24">
        <v>18557475000</v>
      </c>
      <c r="L174" s="24">
        <v>1499637715</v>
      </c>
      <c r="M174" s="24">
        <v>17775356647</v>
      </c>
      <c r="N174" s="24">
        <v>332630067</v>
      </c>
      <c r="O174" s="24">
        <v>16008668886</v>
      </c>
      <c r="P174" s="25">
        <v>0.86265339902114913</v>
      </c>
      <c r="Q174" s="24">
        <v>1689581293</v>
      </c>
      <c r="R174" s="24">
        <v>10258196208</v>
      </c>
      <c r="S174" s="25">
        <v>0.55277974013167197</v>
      </c>
      <c r="T174" s="24">
        <v>10258196208</v>
      </c>
    </row>
    <row r="175" spans="1:20" ht="59.25" customHeight="1">
      <c r="A175" s="1">
        <f t="shared" si="28"/>
        <v>21</v>
      </c>
      <c r="B175" s="1" t="s">
        <v>49</v>
      </c>
      <c r="C175" s="32" t="str">
        <f t="shared" si="29"/>
        <v>O2.3.0.11.60.551.00.00007741</v>
      </c>
      <c r="D175" s="32" t="s">
        <v>363</v>
      </c>
      <c r="E175" s="33" t="s">
        <v>364</v>
      </c>
      <c r="F175" s="28">
        <v>18557475000</v>
      </c>
      <c r="G175" s="28">
        <v>0</v>
      </c>
      <c r="H175" s="28">
        <v>0</v>
      </c>
      <c r="I175" s="28">
        <v>18557475000</v>
      </c>
      <c r="J175" s="28">
        <v>0</v>
      </c>
      <c r="K175" s="28">
        <v>18557475000</v>
      </c>
      <c r="L175" s="28">
        <v>1499637715</v>
      </c>
      <c r="M175" s="28">
        <v>17775356647</v>
      </c>
      <c r="N175" s="28">
        <v>332630067</v>
      </c>
      <c r="O175" s="28">
        <v>16008668886</v>
      </c>
      <c r="P175" s="29">
        <v>0.86265339902114913</v>
      </c>
      <c r="Q175" s="28">
        <v>1689581293</v>
      </c>
      <c r="R175" s="28">
        <v>10258196208</v>
      </c>
      <c r="S175" s="29">
        <v>0.55277974013167197</v>
      </c>
      <c r="T175" s="28">
        <v>10258196208</v>
      </c>
    </row>
    <row r="176" spans="1:20" ht="15.75">
      <c r="A176" s="1">
        <f t="shared" si="28"/>
        <v>11</v>
      </c>
      <c r="B176" s="1" t="s">
        <v>36</v>
      </c>
      <c r="C176" s="22" t="str">
        <f t="shared" si="29"/>
        <v>O2.3.0.11.60.556..</v>
      </c>
      <c r="D176" s="22" t="s">
        <v>365</v>
      </c>
      <c r="E176" s="23" t="s">
        <v>366</v>
      </c>
      <c r="F176" s="24">
        <v>258982065000</v>
      </c>
      <c r="G176" s="24">
        <v>9846000000</v>
      </c>
      <c r="H176" s="24">
        <v>47116917595</v>
      </c>
      <c r="I176" s="24">
        <v>306098982595</v>
      </c>
      <c r="J176" s="24">
        <v>0</v>
      </c>
      <c r="K176" s="24">
        <v>306098982595</v>
      </c>
      <c r="L176" s="24">
        <v>6186791283</v>
      </c>
      <c r="M176" s="24">
        <v>301085465802</v>
      </c>
      <c r="N176" s="24">
        <v>14829081302</v>
      </c>
      <c r="O176" s="24">
        <v>228115944560</v>
      </c>
      <c r="P176" s="25">
        <v>0.74523587966909555</v>
      </c>
      <c r="Q176" s="24">
        <v>22550092101</v>
      </c>
      <c r="R176" s="24">
        <v>183033323741</v>
      </c>
      <c r="S176" s="25">
        <v>0.59795469488107267</v>
      </c>
      <c r="T176" s="24">
        <v>183034072002</v>
      </c>
    </row>
    <row r="177" spans="1:20" ht="48.75" customHeight="1">
      <c r="A177" s="1">
        <f t="shared" si="28"/>
        <v>21</v>
      </c>
      <c r="B177" s="1" t="s">
        <v>49</v>
      </c>
      <c r="C177" s="32" t="str">
        <f t="shared" si="29"/>
        <v>O2.3.0.11.60.556.00.00007733</v>
      </c>
      <c r="D177" s="32" t="s">
        <v>367</v>
      </c>
      <c r="E177" s="33" t="s">
        <v>368</v>
      </c>
      <c r="F177" s="28">
        <v>3806152000</v>
      </c>
      <c r="G177" s="28">
        <v>0</v>
      </c>
      <c r="H177" s="28">
        <v>0</v>
      </c>
      <c r="I177" s="28">
        <v>3806152000</v>
      </c>
      <c r="J177" s="28">
        <v>0</v>
      </c>
      <c r="K177" s="28">
        <v>3806152000</v>
      </c>
      <c r="L177" s="28">
        <v>92763109</v>
      </c>
      <c r="M177" s="28">
        <v>3800073911</v>
      </c>
      <c r="N177" s="28">
        <v>124488822</v>
      </c>
      <c r="O177" s="28">
        <v>3790049891</v>
      </c>
      <c r="P177" s="29">
        <v>0.99576945192940269</v>
      </c>
      <c r="Q177" s="28">
        <v>410032637</v>
      </c>
      <c r="R177" s="28">
        <v>3100801705</v>
      </c>
      <c r="S177" s="29">
        <v>0.81468152217777956</v>
      </c>
      <c r="T177" s="28">
        <v>3103691570</v>
      </c>
    </row>
    <row r="178" spans="1:20" ht="37.5" customHeight="1">
      <c r="A178" s="1">
        <f t="shared" si="28"/>
        <v>21</v>
      </c>
      <c r="B178" s="1" t="s">
        <v>49</v>
      </c>
      <c r="C178" s="32" t="str">
        <f t="shared" si="29"/>
        <v>O2.3.0.11.60.556.00.00007748</v>
      </c>
      <c r="D178" s="32" t="s">
        <v>369</v>
      </c>
      <c r="E178" s="33" t="s">
        <v>370</v>
      </c>
      <c r="F178" s="28">
        <v>255175913000</v>
      </c>
      <c r="G178" s="28">
        <v>9846000000</v>
      </c>
      <c r="H178" s="28">
        <v>47116917595</v>
      </c>
      <c r="I178" s="28">
        <v>302292830595</v>
      </c>
      <c r="J178" s="28">
        <v>0</v>
      </c>
      <c r="K178" s="28">
        <v>302292830595</v>
      </c>
      <c r="L178" s="28">
        <v>6094028174</v>
      </c>
      <c r="M178" s="28">
        <v>297285391891</v>
      </c>
      <c r="N178" s="28">
        <v>14704592480</v>
      </c>
      <c r="O178" s="28">
        <v>224325894669</v>
      </c>
      <c r="P178" s="29">
        <v>0.74208142557486911</v>
      </c>
      <c r="Q178" s="28">
        <v>22140059464</v>
      </c>
      <c r="R178" s="28">
        <v>179932522036</v>
      </c>
      <c r="S178" s="29">
        <v>0.59522589960814021</v>
      </c>
      <c r="T178" s="28">
        <v>179930380432</v>
      </c>
    </row>
    <row r="179" spans="1:20" ht="15.75">
      <c r="A179" s="1">
        <f t="shared" si="28"/>
        <v>11</v>
      </c>
      <c r="B179" s="1" t="s">
        <v>36</v>
      </c>
      <c r="C179" s="22" t="str">
        <f t="shared" si="29"/>
        <v>O2.3.0.11.60.557..</v>
      </c>
      <c r="D179" s="22" t="s">
        <v>371</v>
      </c>
      <c r="E179" s="23" t="s">
        <v>372</v>
      </c>
      <c r="F179" s="24">
        <v>7512835000</v>
      </c>
      <c r="G179" s="24">
        <v>0</v>
      </c>
      <c r="H179" s="24">
        <v>-160000000</v>
      </c>
      <c r="I179" s="24">
        <v>7352835000</v>
      </c>
      <c r="J179" s="24">
        <v>0</v>
      </c>
      <c r="K179" s="24">
        <v>7352835000</v>
      </c>
      <c r="L179" s="24">
        <v>1557141682</v>
      </c>
      <c r="M179" s="24">
        <v>6773872119</v>
      </c>
      <c r="N179" s="24">
        <v>1100028780</v>
      </c>
      <c r="O179" s="24">
        <v>4556505864</v>
      </c>
      <c r="P179" s="25">
        <v>0.61969374588169057</v>
      </c>
      <c r="Q179" s="24">
        <v>398979046</v>
      </c>
      <c r="R179" s="24">
        <v>2460058989</v>
      </c>
      <c r="S179" s="25">
        <v>0.33457285373600792</v>
      </c>
      <c r="T179" s="24">
        <v>2452967542</v>
      </c>
    </row>
    <row r="180" spans="1:20" ht="55.5" customHeight="1">
      <c r="A180" s="1">
        <f t="shared" ref="A180" si="30">LEN(D180)</f>
        <v>21</v>
      </c>
      <c r="B180" s="1" t="s">
        <v>49</v>
      </c>
      <c r="C180" s="32" t="str">
        <f t="shared" si="29"/>
        <v>O2.3.0.11.60.557.00.00007735</v>
      </c>
      <c r="D180" s="32" t="s">
        <v>373</v>
      </c>
      <c r="E180" s="33" t="s">
        <v>374</v>
      </c>
      <c r="F180" s="28">
        <v>7512835000</v>
      </c>
      <c r="G180" s="28">
        <v>0</v>
      </c>
      <c r="H180" s="28">
        <v>-160000000</v>
      </c>
      <c r="I180" s="28">
        <v>7352835000</v>
      </c>
      <c r="J180" s="28">
        <v>0</v>
      </c>
      <c r="K180" s="28">
        <v>7352835000</v>
      </c>
      <c r="L180" s="28">
        <v>1557141682</v>
      </c>
      <c r="M180" s="28">
        <v>6773872119</v>
      </c>
      <c r="N180" s="28">
        <v>1100028780</v>
      </c>
      <c r="O180" s="28">
        <v>4556505864</v>
      </c>
      <c r="P180" s="29">
        <v>0.61969374588169057</v>
      </c>
      <c r="Q180" s="28">
        <v>398979046</v>
      </c>
      <c r="R180" s="28">
        <v>2460058989</v>
      </c>
      <c r="S180" s="29">
        <v>0.33457285373600792</v>
      </c>
      <c r="T180" s="28">
        <v>2452967542</v>
      </c>
    </row>
    <row r="181" spans="1:20" ht="14.25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4.25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4.25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4.25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4.2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4.25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4.25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4.25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7"/>
      <c r="P188" s="3"/>
      <c r="Q188" s="3"/>
      <c r="R188" s="3"/>
      <c r="S188" s="3"/>
      <c r="T188" s="3"/>
    </row>
    <row r="189" spans="1:20" ht="14.25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4.25">
      <c r="C190" s="3"/>
      <c r="D190" s="17"/>
      <c r="E190" s="17"/>
      <c r="F190" s="17"/>
      <c r="G190" s="17"/>
      <c r="H190" s="18"/>
      <c r="I190" s="18"/>
      <c r="J190" s="3"/>
      <c r="K190" s="17"/>
      <c r="L190" s="17"/>
      <c r="M190" s="17"/>
      <c r="N190" s="17"/>
      <c r="O190" s="17"/>
      <c r="P190" s="17"/>
      <c r="Q190" s="17"/>
      <c r="R190" s="3"/>
      <c r="S190" s="3"/>
      <c r="T190" s="3"/>
    </row>
    <row r="191" spans="1:20" ht="15">
      <c r="C191" s="3"/>
      <c r="D191" s="19" t="s">
        <v>375</v>
      </c>
      <c r="E191" s="19"/>
      <c r="F191" s="19"/>
      <c r="G191" s="19"/>
      <c r="H191" s="20"/>
      <c r="I191" s="20"/>
      <c r="J191" s="3"/>
      <c r="K191" s="19" t="s">
        <v>376</v>
      </c>
      <c r="L191" s="19"/>
      <c r="M191" s="19"/>
      <c r="N191" s="19"/>
      <c r="O191" s="19"/>
      <c r="P191" s="19"/>
      <c r="Q191" s="19"/>
      <c r="R191" s="3"/>
      <c r="S191" s="3"/>
      <c r="T191" s="3"/>
    </row>
    <row r="192" spans="1:20" ht="15">
      <c r="C192" s="3"/>
      <c r="D192" s="19" t="s">
        <v>377</v>
      </c>
      <c r="E192" s="19"/>
      <c r="F192" s="19"/>
      <c r="G192" s="19"/>
      <c r="H192" s="20"/>
      <c r="I192" s="20"/>
      <c r="J192" s="3"/>
      <c r="K192" s="19" t="s">
        <v>378</v>
      </c>
      <c r="L192" s="19"/>
      <c r="M192" s="19"/>
      <c r="N192" s="19"/>
      <c r="O192" s="19"/>
      <c r="P192" s="19"/>
      <c r="Q192" s="19"/>
      <c r="R192" s="3"/>
      <c r="S192" s="3"/>
      <c r="T192" s="3"/>
    </row>
    <row r="193" spans="3:20" ht="15">
      <c r="C193" s="3"/>
      <c r="D193" s="19"/>
      <c r="E193" s="19"/>
      <c r="F193" s="19"/>
      <c r="G193" s="19"/>
      <c r="H193" s="20"/>
      <c r="I193" s="20"/>
      <c r="J193" s="3"/>
      <c r="K193" s="19"/>
      <c r="L193" s="19"/>
      <c r="M193" s="19"/>
      <c r="N193" s="19"/>
      <c r="O193" s="19"/>
      <c r="P193" s="19"/>
      <c r="Q193" s="19"/>
      <c r="R193" s="3"/>
      <c r="S193" s="3"/>
      <c r="T193" s="3"/>
    </row>
    <row r="194" spans="3:20" ht="14.2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3:20" ht="14.25">
      <c r="C195" s="3"/>
      <c r="D195" s="3" t="s">
        <v>379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3:20" ht="14.25">
      <c r="C196" s="3"/>
      <c r="D196" s="3" t="s">
        <v>380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3:20" ht="14.25">
      <c r="C197" s="3"/>
      <c r="D197" s="21" t="s">
        <v>381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3:20" ht="14.25">
      <c r="C198" s="3"/>
      <c r="D198" s="3" t="s">
        <v>382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</sheetData>
  <autoFilter ref="A11:W180"/>
  <mergeCells count="19">
    <mergeCell ref="C1:T1"/>
    <mergeCell ref="C2:T2"/>
    <mergeCell ref="C3:T3"/>
    <mergeCell ref="P5:R5"/>
    <mergeCell ref="C9:E9"/>
    <mergeCell ref="F9:K9"/>
    <mergeCell ref="L9:M9"/>
    <mergeCell ref="N9:O9"/>
    <mergeCell ref="Q9:R9"/>
    <mergeCell ref="D192:G192"/>
    <mergeCell ref="K192:Q192"/>
    <mergeCell ref="D193:G193"/>
    <mergeCell ref="K193:Q193"/>
    <mergeCell ref="C10:D10"/>
    <mergeCell ref="G10:H10"/>
    <mergeCell ref="D190:G190"/>
    <mergeCell ref="K190:Q190"/>
    <mergeCell ref="D191:G191"/>
    <mergeCell ref="K191:Q191"/>
  </mergeCells>
  <printOptions horizontalCentered="1"/>
  <pageMargins left="0.23622047244094491" right="0.23622047244094491" top="0.74803149606299213" bottom="0.74803149606299213" header="0.31496062992125984" footer="0.31496062992125984"/>
  <pageSetup scale="28" fitToHeight="0" orientation="landscape" r:id="rId1"/>
  <headerFooter>
    <oddFooter>&amp;LFuente: BogdataCifras en Pesos Corrientes&amp;RPagina &amp;P  de &amp;N</oddFooter>
  </headerFooter>
  <rowBreaks count="2" manualBreakCount="2">
    <brk id="86" min="2" max="19" man="1"/>
    <brk id="132" min="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EjecucionVigencia</vt:lpstr>
      <vt:lpstr>EjecucionVigencia!Área_de_impresión</vt:lpstr>
      <vt:lpstr>EjecucionVigencia!Títulos_a_imprimir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2022-10-04T20:53:16Z</cp:lastPrinted>
  <dcterms:created xsi:type="dcterms:W3CDTF">2022-10-03T16:22:30Z</dcterms:created>
  <dcterms:modified xsi:type="dcterms:W3CDTF">2022-10-04T20:55:47Z</dcterms:modified>
</cp:coreProperties>
</file>