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IAC 2022\INFORMES GESTIÓN SIAC\ULTIMA VERSIÓN INF GES 1ER TR 2022\"/>
    </mc:Choice>
  </mc:AlternateContent>
  <xr:revisionPtr revIDLastSave="0" documentId="8_{68D3536F-D872-4069-B4D8-DD82041B52B7}" xr6:coauthVersionLast="47" xr6:coauthVersionMax="47" xr10:uidLastSave="{00000000-0000-0000-0000-000000000000}"/>
  <bookViews>
    <workbookView xWindow="-120" yWindow="-120" windowWidth="29040" windowHeight="15720" xr2:uid="{8DF78CA5-C320-461C-B833-C8269FBD9327}"/>
  </bookViews>
  <sheets>
    <sheet name="I Trimestre 2022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68" i="1" l="1"/>
  <c r="D167" i="1"/>
  <c r="C167" i="1"/>
  <c r="C168" i="1" s="1"/>
  <c r="B168" i="1" s="1"/>
  <c r="B167" i="1"/>
  <c r="D155" i="1"/>
  <c r="C155" i="1"/>
  <c r="B155" i="1"/>
  <c r="D156" i="1" s="1"/>
  <c r="D144" i="1"/>
  <c r="D143" i="1"/>
  <c r="D170" i="1" s="1"/>
  <c r="C143" i="1"/>
  <c r="C144" i="1" s="1"/>
  <c r="B144" i="1" s="1"/>
  <c r="B143" i="1"/>
  <c r="D126" i="1"/>
  <c r="D125" i="1"/>
  <c r="C125" i="1"/>
  <c r="C126" i="1" s="1"/>
  <c r="B126" i="1" s="1"/>
  <c r="B125" i="1"/>
  <c r="C114" i="1"/>
  <c r="D113" i="1"/>
  <c r="C113" i="1"/>
  <c r="B113" i="1"/>
  <c r="D114" i="1" s="1"/>
  <c r="B114" i="1" s="1"/>
  <c r="D102" i="1"/>
  <c r="D101" i="1"/>
  <c r="D128" i="1" s="1"/>
  <c r="C101" i="1"/>
  <c r="C102" i="1" s="1"/>
  <c r="B102" i="1" s="1"/>
  <c r="B101" i="1"/>
  <c r="D83" i="1"/>
  <c r="D82" i="1"/>
  <c r="C82" i="1"/>
  <c r="C83" i="1" s="1"/>
  <c r="B83" i="1" s="1"/>
  <c r="B82" i="1"/>
  <c r="D70" i="1"/>
  <c r="C70" i="1"/>
  <c r="B70" i="1"/>
  <c r="D71" i="1" s="1"/>
  <c r="D59" i="1"/>
  <c r="D58" i="1"/>
  <c r="D85" i="1" s="1"/>
  <c r="C58" i="1"/>
  <c r="C59" i="1" s="1"/>
  <c r="B59" i="1" s="1"/>
  <c r="B58" i="1"/>
  <c r="D41" i="1"/>
  <c r="D40" i="1"/>
  <c r="C40" i="1"/>
  <c r="C41" i="1" s="1"/>
  <c r="B41" i="1" s="1"/>
  <c r="B40" i="1"/>
  <c r="D28" i="1"/>
  <c r="C28" i="1"/>
  <c r="B28" i="1"/>
  <c r="D29" i="1" s="1"/>
  <c r="D17" i="1"/>
  <c r="D16" i="1"/>
  <c r="D43" i="1" s="1"/>
  <c r="C16" i="1"/>
  <c r="C17" i="1" s="1"/>
  <c r="B17" i="1" s="1"/>
  <c r="B16" i="1"/>
  <c r="D179" i="1" l="1"/>
  <c r="D129" i="1"/>
  <c r="C29" i="1"/>
  <c r="B29" i="1" s="1"/>
  <c r="B43" i="1"/>
  <c r="C71" i="1"/>
  <c r="B71" i="1" s="1"/>
  <c r="B85" i="1"/>
  <c r="D86" i="1" s="1"/>
  <c r="B128" i="1"/>
  <c r="C156" i="1"/>
  <c r="B156" i="1" s="1"/>
  <c r="B170" i="1"/>
  <c r="D171" i="1" s="1"/>
  <c r="C43" i="1"/>
  <c r="C85" i="1"/>
  <c r="C86" i="1" s="1"/>
  <c r="C128" i="1"/>
  <c r="C170" i="1"/>
  <c r="C171" i="1" s="1"/>
  <c r="C129" i="1" l="1"/>
  <c r="B129" i="1" s="1"/>
  <c r="B179" i="1"/>
  <c r="D180" i="1" s="1"/>
  <c r="B171" i="1"/>
  <c r="B86" i="1"/>
  <c r="C44" i="1"/>
  <c r="C179" i="1"/>
  <c r="C180" i="1" s="1"/>
  <c r="D44" i="1"/>
  <c r="B180" i="1" l="1"/>
  <c r="B44" i="1"/>
</calcChain>
</file>

<file path=xl/sharedStrings.xml><?xml version="1.0" encoding="utf-8"?>
<sst xmlns="http://schemas.openxmlformats.org/spreadsheetml/2006/main" count="177" uniqueCount="38">
  <si>
    <t xml:space="preserve">SECRETARÍA DISTRITAL DE INTEGRACIÓN SOCIAL </t>
  </si>
  <si>
    <t xml:space="preserve">SUBSECRETARÍA 
SERVICIO INTEGRAL DE ATENCIÓN A LA CIUDADANÍA-SIAC-.
</t>
  </si>
  <si>
    <t>ANEXO 5.
REPORTE  ATENCIÓN TELEFÓNICA PRIMER TRIMESTRE - ENERO A MARZO DEL 2022</t>
  </si>
  <si>
    <t>Atención ciudadana (opción 1)</t>
  </si>
  <si>
    <t>Mes:</t>
  </si>
  <si>
    <t>ENERO</t>
  </si>
  <si>
    <t>Cola:</t>
  </si>
  <si>
    <t>Información Ciudadana</t>
  </si>
  <si>
    <t>Indicadores por llamada</t>
  </si>
  <si>
    <t>Semana</t>
  </si>
  <si>
    <t>Llamadas Recibidas</t>
  </si>
  <si>
    <t>Llamadas contestadas</t>
  </si>
  <si>
    <t>Llamadas abandonadas</t>
  </si>
  <si>
    <t>Total</t>
  </si>
  <si>
    <t>TOTAL %</t>
  </si>
  <si>
    <t>FEBRERO</t>
  </si>
  <si>
    <t>Mes</t>
  </si>
  <si>
    <t>MARZO</t>
  </si>
  <si>
    <t>Cola</t>
  </si>
  <si>
    <t>TOTAL TRIMESTRE</t>
  </si>
  <si>
    <t>Linea Administrativa (Opción 0)</t>
  </si>
  <si>
    <t>Linea administrativa</t>
  </si>
  <si>
    <t>Linea PQRS (Opción 2)</t>
  </si>
  <si>
    <t>Linea PQRS</t>
  </si>
  <si>
    <t>Linea Denuncias por presuntos hechos de corrupción (Opción 3)</t>
  </si>
  <si>
    <t>Linea Denuncias</t>
  </si>
  <si>
    <t>Atención General - Telefonia SIAC</t>
  </si>
  <si>
    <t>Trimestre</t>
  </si>
  <si>
    <t>1 Trimestre 2022</t>
  </si>
  <si>
    <t>TODAS</t>
  </si>
  <si>
    <t>N.A</t>
  </si>
  <si>
    <t xml:space="preserve">Elaboró  </t>
  </si>
  <si>
    <t>Claudia Bulla</t>
  </si>
  <si>
    <t>Aprobó</t>
  </si>
  <si>
    <t>Erwin Gaeth Mera. Líder equipo SIAC.</t>
  </si>
  <si>
    <t xml:space="preserve">Fecha de elaboración.  </t>
  </si>
  <si>
    <t xml:space="preserve">Fuente. </t>
  </si>
  <si>
    <t>Aplicativo Denwa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</si>
</sst>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BDBDB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5" borderId="0" xfId="0" applyFont="1" applyFill="1"/>
    <xf numFmtId="0" fontId="1" fillId="0" borderId="2" xfId="0" applyFont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" fillId="4" borderId="2" xfId="0" applyFont="1" applyFill="1" applyBorder="1"/>
    <xf numFmtId="0" fontId="2" fillId="0" borderId="1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/>
    </xf>
    <xf numFmtId="0" fontId="2" fillId="6" borderId="0" xfId="0" applyFont="1" applyFill="1"/>
    <xf numFmtId="1" fontId="2" fillId="0" borderId="2" xfId="0" applyNumberFormat="1" applyFont="1" applyBorder="1" applyAlignment="1">
      <alignment horizontal="center" vertical="center"/>
    </xf>
    <xf numFmtId="0" fontId="1" fillId="7" borderId="1" xfId="0" applyFont="1" applyFill="1" applyBorder="1" applyAlignment="1">
      <alignment horizontal="left"/>
    </xf>
    <xf numFmtId="0" fontId="1" fillId="7" borderId="15" xfId="0" applyFont="1" applyFill="1" applyBorder="1" applyAlignment="1">
      <alignment horizontal="left"/>
    </xf>
    <xf numFmtId="0" fontId="1" fillId="7" borderId="16" xfId="0" applyFont="1" applyFill="1" applyBorder="1" applyAlignment="1">
      <alignment horizontal="left"/>
    </xf>
    <xf numFmtId="0" fontId="1" fillId="7" borderId="1" xfId="0" applyFont="1" applyFill="1" applyBorder="1"/>
    <xf numFmtId="0" fontId="1" fillId="7" borderId="17" xfId="0" applyFont="1" applyFill="1" applyBorder="1"/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7" borderId="14" xfId="0" applyFont="1" applyFill="1" applyBorder="1" applyAlignment="1">
      <alignment horizontal="left"/>
    </xf>
    <xf numFmtId="0" fontId="1" fillId="7" borderId="18" xfId="0" applyFont="1" applyFill="1" applyBorder="1" applyAlignment="1">
      <alignment horizontal="left"/>
    </xf>
    <xf numFmtId="14" fontId="1" fillId="7" borderId="15" xfId="0" applyNumberFormat="1" applyFont="1" applyFill="1" applyBorder="1" applyAlignment="1">
      <alignment horizontal="left"/>
    </xf>
    <xf numFmtId="0" fontId="1" fillId="7" borderId="16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609599</xdr:colOff>
      <xdr:row>5</xdr:row>
      <xdr:rowOff>9526</xdr:rowOff>
    </xdr:from>
    <xdr:to>
      <xdr:col>13</xdr:col>
      <xdr:colOff>342900</xdr:colOff>
      <xdr:row>17</xdr:row>
      <xdr:rowOff>121206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20F7FB-069C-4B54-8105-3A3F4D402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5420" b="18489"/>
        <a:stretch/>
      </xdr:blipFill>
      <xdr:spPr>
        <a:xfrm>
          <a:off x="6429374" y="1381126"/>
          <a:ext cx="5219701" cy="194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600076</xdr:colOff>
      <xdr:row>46</xdr:row>
      <xdr:rowOff>0</xdr:rowOff>
    </xdr:from>
    <xdr:to>
      <xdr:col>13</xdr:col>
      <xdr:colOff>361950</xdr:colOff>
      <xdr:row>59</xdr:row>
      <xdr:rowOff>25931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A57C71-4BD8-4239-B8EB-DB9ED2CCC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57" t="14200" b="17637"/>
        <a:stretch/>
      </xdr:blipFill>
      <xdr:spPr>
        <a:xfrm>
          <a:off x="6419851" y="7620000"/>
          <a:ext cx="5248274" cy="200713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89</xdr:row>
      <xdr:rowOff>9525</xdr:rowOff>
    </xdr:from>
    <xdr:to>
      <xdr:col>13</xdr:col>
      <xdr:colOff>390525</xdr:colOff>
      <xdr:row>102</xdr:row>
      <xdr:rowOff>89788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0C3ED05-A579-4178-9195-FA5A3FC80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4204" b="16219"/>
        <a:stretch/>
      </xdr:blipFill>
      <xdr:spPr>
        <a:xfrm>
          <a:off x="6429375" y="14182725"/>
          <a:ext cx="5267325" cy="2061463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131</xdr:row>
      <xdr:rowOff>95251</xdr:rowOff>
    </xdr:from>
    <xdr:to>
      <xdr:col>13</xdr:col>
      <xdr:colOff>390525</xdr:colOff>
      <xdr:row>144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39088E4-B098-4644-A02A-D297E9781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4253" b="18037"/>
        <a:stretch/>
      </xdr:blipFill>
      <xdr:spPr>
        <a:xfrm>
          <a:off x="6419850" y="20669251"/>
          <a:ext cx="5276850" cy="2009774"/>
        </a:xfrm>
        <a:prstGeom prst="rect">
          <a:avLst/>
        </a:prstGeom>
      </xdr:spPr>
    </xdr:pic>
    <xdr:clientData/>
  </xdr:twoCellAnchor>
  <xdr:twoCellAnchor editAs="oneCell">
    <xdr:from>
      <xdr:col>4</xdr:col>
      <xdr:colOff>605368</xdr:colOff>
      <xdr:row>18</xdr:row>
      <xdr:rowOff>9525</xdr:rowOff>
    </xdr:from>
    <xdr:to>
      <xdr:col>13</xdr:col>
      <xdr:colOff>352425</xdr:colOff>
      <xdr:row>31</xdr:row>
      <xdr:rowOff>14204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679FCBC-2CD4-43F9-A289-634D2490A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5137" b="17403"/>
        <a:stretch/>
      </xdr:blipFill>
      <xdr:spPr>
        <a:xfrm>
          <a:off x="6425143" y="3362325"/>
          <a:ext cx="5233457" cy="1985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59</xdr:row>
      <xdr:rowOff>80007</xdr:rowOff>
    </xdr:from>
    <xdr:to>
      <xdr:col>13</xdr:col>
      <xdr:colOff>361950</xdr:colOff>
      <xdr:row>72</xdr:row>
      <xdr:rowOff>78291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B5D0E0E-65A9-4C15-B091-511FC8E74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2" t="15084" b="17757"/>
        <a:stretch/>
      </xdr:blipFill>
      <xdr:spPr>
        <a:xfrm>
          <a:off x="6429375" y="9681207"/>
          <a:ext cx="5238750" cy="1979484"/>
        </a:xfrm>
        <a:prstGeom prst="rect">
          <a:avLst/>
        </a:prstGeom>
      </xdr:spPr>
    </xdr:pic>
    <xdr:clientData/>
  </xdr:twoCellAnchor>
  <xdr:twoCellAnchor editAs="oneCell">
    <xdr:from>
      <xdr:col>4</xdr:col>
      <xdr:colOff>599018</xdr:colOff>
      <xdr:row>103</xdr:row>
      <xdr:rowOff>9526</xdr:rowOff>
    </xdr:from>
    <xdr:to>
      <xdr:col>13</xdr:col>
      <xdr:colOff>400049</xdr:colOff>
      <xdr:row>116</xdr:row>
      <xdr:rowOff>91562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A5BDA14-C413-4CA9-914E-C774751C9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3874" b="16754"/>
        <a:stretch/>
      </xdr:blipFill>
      <xdr:spPr>
        <a:xfrm>
          <a:off x="6418793" y="16316326"/>
          <a:ext cx="5287431" cy="2063236"/>
        </a:xfrm>
        <a:prstGeom prst="rect">
          <a:avLst/>
        </a:prstGeom>
      </xdr:spPr>
    </xdr:pic>
    <xdr:clientData/>
  </xdr:twoCellAnchor>
  <xdr:twoCellAnchor editAs="oneCell">
    <xdr:from>
      <xdr:col>4</xdr:col>
      <xdr:colOff>594786</xdr:colOff>
      <xdr:row>145</xdr:row>
      <xdr:rowOff>38100</xdr:rowOff>
    </xdr:from>
    <xdr:to>
      <xdr:col>13</xdr:col>
      <xdr:colOff>409575</xdr:colOff>
      <xdr:row>158</xdr:row>
      <xdr:rowOff>57150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5DB8DC3-F41C-4726-A138-72D35A6E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5127" b="17794"/>
        <a:stretch/>
      </xdr:blipFill>
      <xdr:spPr>
        <a:xfrm>
          <a:off x="6414561" y="22745700"/>
          <a:ext cx="5301189" cy="2000250"/>
        </a:xfrm>
        <a:prstGeom prst="rect">
          <a:avLst/>
        </a:prstGeom>
      </xdr:spPr>
    </xdr:pic>
    <xdr:clientData/>
  </xdr:twoCellAnchor>
  <xdr:twoCellAnchor editAs="oneCell">
    <xdr:from>
      <xdr:col>4</xdr:col>
      <xdr:colOff>599017</xdr:colOff>
      <xdr:row>31</xdr:row>
      <xdr:rowOff>38099</xdr:rowOff>
    </xdr:from>
    <xdr:to>
      <xdr:col>13</xdr:col>
      <xdr:colOff>352425</xdr:colOff>
      <xdr:row>44</xdr:row>
      <xdr:rowOff>65580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18278E8-65BF-472C-A191-84E91E99F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4240" b="17119"/>
        <a:stretch/>
      </xdr:blipFill>
      <xdr:spPr>
        <a:xfrm>
          <a:off x="6418792" y="5372099"/>
          <a:ext cx="5239808" cy="2008681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72</xdr:row>
      <xdr:rowOff>123826</xdr:rowOff>
    </xdr:from>
    <xdr:to>
      <xdr:col>13</xdr:col>
      <xdr:colOff>371476</xdr:colOff>
      <xdr:row>85</xdr:row>
      <xdr:rowOff>152360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AF80FC1-77D9-4038-978D-F95096E0F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4449" b="17473"/>
        <a:stretch/>
      </xdr:blipFill>
      <xdr:spPr>
        <a:xfrm>
          <a:off x="6429377" y="11706226"/>
          <a:ext cx="5248274" cy="2009734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116</xdr:row>
      <xdr:rowOff>114300</xdr:rowOff>
    </xdr:from>
    <xdr:to>
      <xdr:col>13</xdr:col>
      <xdr:colOff>400050</xdr:colOff>
      <xdr:row>129</xdr:row>
      <xdr:rowOff>130551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A3106CA-D4D6-4B9C-9704-16C27F589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5122" b="17705"/>
        <a:stretch/>
      </xdr:blipFill>
      <xdr:spPr>
        <a:xfrm>
          <a:off x="6419850" y="18402300"/>
          <a:ext cx="5286375" cy="1997451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158</xdr:row>
      <xdr:rowOff>95250</xdr:rowOff>
    </xdr:from>
    <xdr:to>
      <xdr:col>13</xdr:col>
      <xdr:colOff>409574</xdr:colOff>
      <xdr:row>171</xdr:row>
      <xdr:rowOff>145044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A5D2BB2-7A00-4C9D-975D-37EDA57C5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4527" b="17131"/>
        <a:stretch/>
      </xdr:blipFill>
      <xdr:spPr>
        <a:xfrm>
          <a:off x="6400800" y="24784050"/>
          <a:ext cx="5314949" cy="20309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C1B7F-E78F-490A-926F-0EC30348CCFD}">
  <dimension ref="A1:L186"/>
  <sheetViews>
    <sheetView showGridLines="0" tabSelected="1" workbookViewId="0">
      <selection activeCell="A3" sqref="A3:L3"/>
    </sheetView>
  </sheetViews>
  <sheetFormatPr baseColWidth="10" defaultColWidth="9.140625" defaultRowHeight="12" x14ac:dyDescent="0.2"/>
  <cols>
    <col min="1" max="1" width="21.5703125" style="1" customWidth="1"/>
    <col min="2" max="2" width="23.5703125" style="1" customWidth="1"/>
    <col min="3" max="3" width="21.140625" style="1" customWidth="1"/>
    <col min="4" max="4" width="21" style="1" customWidth="1"/>
    <col min="5" max="16384" width="9.140625" style="1"/>
  </cols>
  <sheetData>
    <row r="1" spans="1:12" ht="20.25" customHeight="1" x14ac:dyDescent="0.2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 ht="36.75" customHeight="1" x14ac:dyDescent="0.2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ht="27" customHeight="1" x14ac:dyDescent="0.2">
      <c r="A3" s="44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6" spans="1:12" x14ac:dyDescent="0.2">
      <c r="A6" s="46" t="s">
        <v>3</v>
      </c>
      <c r="B6" s="46"/>
      <c r="C6" s="46"/>
      <c r="D6" s="46"/>
    </row>
    <row r="7" spans="1:12" x14ac:dyDescent="0.2">
      <c r="A7" s="46"/>
      <c r="B7" s="46"/>
      <c r="C7" s="46"/>
      <c r="D7" s="46"/>
    </row>
    <row r="8" spans="1:12" x14ac:dyDescent="0.2">
      <c r="A8" s="2" t="s">
        <v>4</v>
      </c>
      <c r="B8" s="2" t="s">
        <v>5</v>
      </c>
      <c r="C8" s="2" t="s">
        <v>6</v>
      </c>
      <c r="D8" s="2" t="s">
        <v>7</v>
      </c>
    </row>
    <row r="9" spans="1:12" x14ac:dyDescent="0.2">
      <c r="A9" s="2"/>
      <c r="B9" s="47" t="s">
        <v>8</v>
      </c>
      <c r="C9" s="47"/>
      <c r="D9" s="47"/>
    </row>
    <row r="10" spans="1:12" x14ac:dyDescent="0.2">
      <c r="A10" s="3" t="s">
        <v>9</v>
      </c>
      <c r="B10" s="3" t="s">
        <v>10</v>
      </c>
      <c r="C10" s="3" t="s">
        <v>11</v>
      </c>
      <c r="D10" s="3" t="s">
        <v>12</v>
      </c>
    </row>
    <row r="11" spans="1:12" x14ac:dyDescent="0.2">
      <c r="A11" s="4">
        <v>1</v>
      </c>
      <c r="B11" s="4">
        <v>2591</v>
      </c>
      <c r="C11" s="4">
        <v>312</v>
      </c>
      <c r="D11" s="4">
        <v>2279</v>
      </c>
    </row>
    <row r="12" spans="1:12" x14ac:dyDescent="0.2">
      <c r="A12" s="4">
        <v>2</v>
      </c>
      <c r="B12" s="4">
        <v>2812</v>
      </c>
      <c r="C12" s="4">
        <v>171</v>
      </c>
      <c r="D12" s="4">
        <v>2641</v>
      </c>
    </row>
    <row r="13" spans="1:12" x14ac:dyDescent="0.2">
      <c r="A13" s="4">
        <v>3</v>
      </c>
      <c r="B13" s="4">
        <v>3944</v>
      </c>
      <c r="C13" s="4">
        <v>174</v>
      </c>
      <c r="D13" s="4">
        <v>3770</v>
      </c>
    </row>
    <row r="14" spans="1:12" x14ac:dyDescent="0.2">
      <c r="A14" s="4">
        <v>4</v>
      </c>
      <c r="B14" s="4">
        <v>4217</v>
      </c>
      <c r="C14" s="4">
        <v>545</v>
      </c>
      <c r="D14" s="4">
        <v>3672</v>
      </c>
    </row>
    <row r="15" spans="1:12" x14ac:dyDescent="0.2">
      <c r="A15" s="4">
        <v>5</v>
      </c>
      <c r="B15" s="4">
        <v>3397</v>
      </c>
      <c r="C15" s="4">
        <v>697</v>
      </c>
      <c r="D15" s="4">
        <v>2700</v>
      </c>
    </row>
    <row r="16" spans="1:12" x14ac:dyDescent="0.2">
      <c r="A16" s="5" t="s">
        <v>13</v>
      </c>
      <c r="B16" s="6">
        <f>SUM(B11:B15)</f>
        <v>16961</v>
      </c>
      <c r="C16" s="6">
        <f>SUM(C11:C15)</f>
        <v>1899</v>
      </c>
      <c r="D16" s="6">
        <f>SUM(D11:D15)</f>
        <v>15062</v>
      </c>
    </row>
    <row r="17" spans="1:4" x14ac:dyDescent="0.2">
      <c r="A17" s="2" t="s">
        <v>14</v>
      </c>
      <c r="B17" s="4">
        <f>C17+D17</f>
        <v>100</v>
      </c>
      <c r="C17" s="4">
        <f>(C16*100)/B16</f>
        <v>11.196273804610577</v>
      </c>
      <c r="D17" s="4">
        <f>(D16*100)/B16</f>
        <v>88.803726195389416</v>
      </c>
    </row>
    <row r="18" spans="1:4" x14ac:dyDescent="0.2">
      <c r="A18" s="7"/>
      <c r="B18" s="8"/>
      <c r="C18" s="8"/>
      <c r="D18" s="8"/>
    </row>
    <row r="19" spans="1:4" x14ac:dyDescent="0.2">
      <c r="A19" s="7"/>
      <c r="B19" s="8"/>
      <c r="C19" s="8"/>
      <c r="D19" s="8"/>
    </row>
    <row r="20" spans="1:4" x14ac:dyDescent="0.2">
      <c r="A20" s="9" t="s">
        <v>4</v>
      </c>
      <c r="B20" s="9" t="s">
        <v>15</v>
      </c>
      <c r="C20" s="9" t="s">
        <v>6</v>
      </c>
      <c r="D20" s="10" t="s">
        <v>7</v>
      </c>
    </row>
    <row r="21" spans="1:4" x14ac:dyDescent="0.2">
      <c r="A21" s="9"/>
      <c r="B21" s="48" t="s">
        <v>8</v>
      </c>
      <c r="C21" s="49"/>
      <c r="D21" s="50"/>
    </row>
    <row r="22" spans="1:4" x14ac:dyDescent="0.2">
      <c r="A22" s="9" t="s">
        <v>9</v>
      </c>
      <c r="B22" s="9" t="s">
        <v>10</v>
      </c>
      <c r="C22" s="9" t="s">
        <v>11</v>
      </c>
      <c r="D22" s="9" t="s">
        <v>12</v>
      </c>
    </row>
    <row r="23" spans="1:4" x14ac:dyDescent="0.2">
      <c r="A23" s="11">
        <v>1</v>
      </c>
      <c r="B23" s="11">
        <v>3507</v>
      </c>
      <c r="C23" s="11">
        <v>755</v>
      </c>
      <c r="D23" s="11">
        <v>2752</v>
      </c>
    </row>
    <row r="24" spans="1:4" x14ac:dyDescent="0.2">
      <c r="A24" s="11">
        <v>2</v>
      </c>
      <c r="B24" s="8">
        <v>3446</v>
      </c>
      <c r="C24" s="11">
        <v>423</v>
      </c>
      <c r="D24" s="11">
        <v>3023</v>
      </c>
    </row>
    <row r="25" spans="1:4" x14ac:dyDescent="0.2">
      <c r="A25" s="11">
        <v>3</v>
      </c>
      <c r="B25" s="11">
        <v>2621</v>
      </c>
      <c r="C25" s="11">
        <v>615</v>
      </c>
      <c r="D25" s="11">
        <v>2006</v>
      </c>
    </row>
    <row r="26" spans="1:4" x14ac:dyDescent="0.2">
      <c r="A26" s="11">
        <v>4</v>
      </c>
      <c r="B26" s="11">
        <v>2705</v>
      </c>
      <c r="C26" s="11">
        <v>615</v>
      </c>
      <c r="D26" s="11">
        <v>2090</v>
      </c>
    </row>
    <row r="27" spans="1:4" x14ac:dyDescent="0.2">
      <c r="A27" s="11">
        <v>5</v>
      </c>
      <c r="B27" s="11"/>
      <c r="C27" s="11"/>
      <c r="D27" s="11"/>
    </row>
    <row r="28" spans="1:4" x14ac:dyDescent="0.2">
      <c r="A28" s="12" t="s">
        <v>13</v>
      </c>
      <c r="B28" s="13">
        <f>SUM(B23:B27)</f>
        <v>12279</v>
      </c>
      <c r="C28" s="13">
        <f>SUM(C23:C27)</f>
        <v>2408</v>
      </c>
      <c r="D28" s="13">
        <f>SUM(D23:D27)</f>
        <v>9871</v>
      </c>
    </row>
    <row r="29" spans="1:4" x14ac:dyDescent="0.2">
      <c r="A29" s="9" t="s">
        <v>14</v>
      </c>
      <c r="B29" s="11">
        <f>C29+D29</f>
        <v>100</v>
      </c>
      <c r="C29" s="11">
        <f>(C28*100)/B28</f>
        <v>19.610717485137226</v>
      </c>
      <c r="D29" s="11">
        <f>(D28*100)/B28</f>
        <v>80.389282514862771</v>
      </c>
    </row>
    <row r="30" spans="1:4" x14ac:dyDescent="0.2">
      <c r="A30" s="7"/>
      <c r="B30" s="8"/>
      <c r="C30" s="8"/>
      <c r="D30" s="8"/>
    </row>
    <row r="31" spans="1:4" x14ac:dyDescent="0.2">
      <c r="A31" s="7"/>
      <c r="B31" s="8"/>
      <c r="C31" s="8"/>
      <c r="D31" s="8"/>
    </row>
    <row r="32" spans="1:4" x14ac:dyDescent="0.2">
      <c r="A32" s="9" t="s">
        <v>16</v>
      </c>
      <c r="B32" s="9" t="s">
        <v>17</v>
      </c>
      <c r="C32" s="9" t="s">
        <v>18</v>
      </c>
      <c r="D32" s="9" t="s">
        <v>7</v>
      </c>
    </row>
    <row r="33" spans="1:5" x14ac:dyDescent="0.2">
      <c r="A33" s="9"/>
      <c r="B33" s="48" t="s">
        <v>8</v>
      </c>
      <c r="C33" s="49"/>
      <c r="D33" s="50"/>
    </row>
    <row r="34" spans="1:5" x14ac:dyDescent="0.2">
      <c r="A34" s="9" t="s">
        <v>9</v>
      </c>
      <c r="B34" s="9" t="s">
        <v>10</v>
      </c>
      <c r="C34" s="9" t="s">
        <v>11</v>
      </c>
      <c r="D34" s="9" t="s">
        <v>12</v>
      </c>
    </row>
    <row r="35" spans="1:5" x14ac:dyDescent="0.2">
      <c r="A35" s="11">
        <v>1</v>
      </c>
      <c r="B35" s="11">
        <v>3194</v>
      </c>
      <c r="C35" s="11">
        <v>529</v>
      </c>
      <c r="D35" s="11">
        <v>2665</v>
      </c>
    </row>
    <row r="36" spans="1:5" x14ac:dyDescent="0.2">
      <c r="A36" s="11">
        <v>2</v>
      </c>
      <c r="B36" s="11">
        <v>3904</v>
      </c>
      <c r="C36" s="11">
        <v>596</v>
      </c>
      <c r="D36" s="11">
        <v>3308</v>
      </c>
    </row>
    <row r="37" spans="1:5" x14ac:dyDescent="0.2">
      <c r="A37" s="11">
        <v>3</v>
      </c>
      <c r="B37" s="11">
        <v>3830</v>
      </c>
      <c r="C37" s="11">
        <v>235</v>
      </c>
      <c r="D37" s="11">
        <v>3595</v>
      </c>
    </row>
    <row r="38" spans="1:5" x14ac:dyDescent="0.2">
      <c r="A38" s="11">
        <v>4</v>
      </c>
      <c r="B38" s="11">
        <v>3339</v>
      </c>
      <c r="C38" s="11">
        <v>477</v>
      </c>
      <c r="D38" s="11">
        <v>2862</v>
      </c>
    </row>
    <row r="39" spans="1:5" x14ac:dyDescent="0.2">
      <c r="A39" s="11">
        <v>5</v>
      </c>
      <c r="B39" s="11"/>
      <c r="C39" s="11"/>
      <c r="D39" s="11"/>
    </row>
    <row r="40" spans="1:5" x14ac:dyDescent="0.2">
      <c r="A40" s="12" t="s">
        <v>13</v>
      </c>
      <c r="B40" s="13">
        <f>SUM(B35:B39)</f>
        <v>14267</v>
      </c>
      <c r="C40" s="13">
        <f>SUM(C35:C39)</f>
        <v>1837</v>
      </c>
      <c r="D40" s="13">
        <f>SUM(D35:D39)</f>
        <v>12430</v>
      </c>
      <c r="E40" s="14"/>
    </row>
    <row r="41" spans="1:5" x14ac:dyDescent="0.2">
      <c r="A41" s="9" t="s">
        <v>14</v>
      </c>
      <c r="B41" s="11">
        <f>C41+D41</f>
        <v>100</v>
      </c>
      <c r="C41" s="11">
        <f>(C40*100)/B40</f>
        <v>12.875867386276022</v>
      </c>
      <c r="D41" s="11">
        <f>(D40*100)/B40</f>
        <v>87.124132613723972</v>
      </c>
    </row>
    <row r="42" spans="1:5" x14ac:dyDescent="0.2">
      <c r="A42" s="51" t="s">
        <v>19</v>
      </c>
      <c r="B42" s="15" t="s">
        <v>10</v>
      </c>
      <c r="C42" s="15" t="s">
        <v>11</v>
      </c>
      <c r="D42" s="15" t="s">
        <v>12</v>
      </c>
    </row>
    <row r="43" spans="1:5" x14ac:dyDescent="0.2">
      <c r="A43" s="52"/>
      <c r="B43" s="11">
        <f>B16+B28+B40</f>
        <v>43507</v>
      </c>
      <c r="C43" s="11">
        <f>C16+C28+C40</f>
        <v>6144</v>
      </c>
      <c r="D43" s="11">
        <f>D16+D28+D40</f>
        <v>37363</v>
      </c>
    </row>
    <row r="44" spans="1:5" x14ac:dyDescent="0.2">
      <c r="A44" s="9" t="s">
        <v>14</v>
      </c>
      <c r="B44" s="11">
        <f>C44+D44</f>
        <v>100</v>
      </c>
      <c r="C44" s="11">
        <f>(C43*100)/B43</f>
        <v>14.121865446939573</v>
      </c>
      <c r="D44" s="11">
        <f>(D43*100)/B43</f>
        <v>85.878134553060434</v>
      </c>
    </row>
    <row r="45" spans="1:5" x14ac:dyDescent="0.2">
      <c r="A45" s="8"/>
      <c r="B45" s="8"/>
      <c r="C45" s="8"/>
      <c r="D45" s="8"/>
    </row>
    <row r="46" spans="1:5" x14ac:dyDescent="0.2">
      <c r="A46" s="8"/>
      <c r="B46" s="8"/>
      <c r="C46" s="8"/>
      <c r="D46" s="8"/>
    </row>
    <row r="47" spans="1:5" x14ac:dyDescent="0.2">
      <c r="A47" s="16"/>
      <c r="B47" s="16"/>
      <c r="C47" s="16"/>
      <c r="D47" s="16"/>
    </row>
    <row r="48" spans="1:5" x14ac:dyDescent="0.2">
      <c r="A48" s="53" t="s">
        <v>20</v>
      </c>
      <c r="B48" s="54"/>
      <c r="C48" s="54"/>
      <c r="D48" s="54"/>
    </row>
    <row r="49" spans="1:4" x14ac:dyDescent="0.2">
      <c r="A49" s="53"/>
      <c r="B49" s="54"/>
      <c r="C49" s="54"/>
      <c r="D49" s="54"/>
    </row>
    <row r="50" spans="1:4" x14ac:dyDescent="0.2">
      <c r="A50" s="10" t="s">
        <v>16</v>
      </c>
      <c r="B50" s="17" t="s">
        <v>5</v>
      </c>
      <c r="C50" s="10" t="s">
        <v>18</v>
      </c>
      <c r="D50" s="18" t="s">
        <v>21</v>
      </c>
    </row>
    <row r="51" spans="1:4" x14ac:dyDescent="0.2">
      <c r="A51" s="19"/>
      <c r="B51" s="39" t="s">
        <v>8</v>
      </c>
      <c r="C51" s="40"/>
      <c r="D51" s="41"/>
    </row>
    <row r="52" spans="1:4" x14ac:dyDescent="0.2">
      <c r="A52" s="9" t="s">
        <v>9</v>
      </c>
      <c r="B52" s="9" t="s">
        <v>10</v>
      </c>
      <c r="C52" s="9" t="s">
        <v>11</v>
      </c>
      <c r="D52" s="9" t="s">
        <v>12</v>
      </c>
    </row>
    <row r="53" spans="1:4" x14ac:dyDescent="0.2">
      <c r="A53" s="11">
        <v>1</v>
      </c>
      <c r="B53" s="11">
        <v>934</v>
      </c>
      <c r="C53" s="11">
        <v>0</v>
      </c>
      <c r="D53" s="11">
        <v>934</v>
      </c>
    </row>
    <row r="54" spans="1:4" x14ac:dyDescent="0.2">
      <c r="A54" s="11">
        <v>2</v>
      </c>
      <c r="B54" s="11">
        <v>1020</v>
      </c>
      <c r="C54" s="11">
        <v>0</v>
      </c>
      <c r="D54" s="11">
        <v>1020</v>
      </c>
    </row>
    <row r="55" spans="1:4" x14ac:dyDescent="0.2">
      <c r="A55" s="11">
        <v>3</v>
      </c>
      <c r="B55" s="11">
        <v>1284</v>
      </c>
      <c r="C55" s="11">
        <v>0</v>
      </c>
      <c r="D55" s="20">
        <v>1284</v>
      </c>
    </row>
    <row r="56" spans="1:4" x14ac:dyDescent="0.2">
      <c r="A56" s="11">
        <v>4</v>
      </c>
      <c r="B56" s="11">
        <v>1411</v>
      </c>
      <c r="C56" s="8">
        <v>0</v>
      </c>
      <c r="D56" s="4">
        <v>1411</v>
      </c>
    </row>
    <row r="57" spans="1:4" x14ac:dyDescent="0.2">
      <c r="A57" s="11">
        <v>5</v>
      </c>
      <c r="B57" s="8">
        <v>1422</v>
      </c>
      <c r="C57" s="11">
        <v>29</v>
      </c>
      <c r="D57" s="21">
        <v>1393</v>
      </c>
    </row>
    <row r="58" spans="1:4" x14ac:dyDescent="0.2">
      <c r="A58" s="12" t="s">
        <v>13</v>
      </c>
      <c r="B58" s="13">
        <f>SUM(B53:B57)</f>
        <v>6071</v>
      </c>
      <c r="C58" s="13">
        <f>SUM(C53:C57)</f>
        <v>29</v>
      </c>
      <c r="D58" s="13">
        <f>SUM(D53:D57)</f>
        <v>6042</v>
      </c>
    </row>
    <row r="59" spans="1:4" x14ac:dyDescent="0.2">
      <c r="A59" s="9" t="s">
        <v>14</v>
      </c>
      <c r="B59" s="11">
        <f>C59+D59</f>
        <v>100</v>
      </c>
      <c r="C59" s="11">
        <f>(C58*100)/B58</f>
        <v>0.47768077746664472</v>
      </c>
      <c r="D59" s="11">
        <f>(D58*100)/B58</f>
        <v>99.522319222533355</v>
      </c>
    </row>
    <row r="60" spans="1:4" x14ac:dyDescent="0.2">
      <c r="A60" s="7"/>
      <c r="B60" s="8"/>
      <c r="C60" s="8"/>
      <c r="D60" s="8"/>
    </row>
    <row r="61" spans="1:4" x14ac:dyDescent="0.2">
      <c r="A61" s="7"/>
      <c r="B61" s="8"/>
      <c r="C61" s="8"/>
      <c r="D61" s="8"/>
    </row>
    <row r="62" spans="1:4" x14ac:dyDescent="0.2">
      <c r="A62" s="10" t="s">
        <v>16</v>
      </c>
      <c r="B62" s="18" t="s">
        <v>15</v>
      </c>
      <c r="C62" s="10" t="s">
        <v>18</v>
      </c>
      <c r="D62" s="2" t="s">
        <v>21</v>
      </c>
    </row>
    <row r="63" spans="1:4" x14ac:dyDescent="0.2">
      <c r="A63" s="22"/>
      <c r="B63" s="39" t="s">
        <v>8</v>
      </c>
      <c r="C63" s="40"/>
      <c r="D63" s="41"/>
    </row>
    <row r="64" spans="1:4" x14ac:dyDescent="0.2">
      <c r="A64" s="19" t="s">
        <v>9</v>
      </c>
      <c r="B64" s="23" t="s">
        <v>10</v>
      </c>
      <c r="C64" s="23" t="s">
        <v>11</v>
      </c>
      <c r="D64" s="23" t="s">
        <v>12</v>
      </c>
    </row>
    <row r="65" spans="1:4" x14ac:dyDescent="0.2">
      <c r="A65" s="24">
        <v>1</v>
      </c>
      <c r="B65" s="25">
        <v>1661</v>
      </c>
      <c r="C65" s="25">
        <v>0</v>
      </c>
      <c r="D65" s="4">
        <v>1661</v>
      </c>
    </row>
    <row r="66" spans="1:4" x14ac:dyDescent="0.2">
      <c r="A66" s="11">
        <v>2</v>
      </c>
      <c r="B66" s="21">
        <v>1322</v>
      </c>
      <c r="C66" s="21">
        <v>2</v>
      </c>
      <c r="D66" s="21">
        <v>1320</v>
      </c>
    </row>
    <row r="67" spans="1:4" x14ac:dyDescent="0.2">
      <c r="A67" s="11">
        <v>3</v>
      </c>
      <c r="B67" s="11">
        <v>1290</v>
      </c>
      <c r="C67" s="11">
        <v>158</v>
      </c>
      <c r="D67" s="11">
        <v>1132</v>
      </c>
    </row>
    <row r="68" spans="1:4" x14ac:dyDescent="0.2">
      <c r="A68" s="11">
        <v>4</v>
      </c>
      <c r="B68" s="11">
        <v>1289</v>
      </c>
      <c r="C68" s="11">
        <v>164</v>
      </c>
      <c r="D68" s="11">
        <v>1125</v>
      </c>
    </row>
    <row r="69" spans="1:4" x14ac:dyDescent="0.2">
      <c r="A69" s="11">
        <v>5</v>
      </c>
      <c r="B69" s="11"/>
      <c r="C69" s="11"/>
      <c r="D69" s="11"/>
    </row>
    <row r="70" spans="1:4" x14ac:dyDescent="0.2">
      <c r="A70" s="12" t="s">
        <v>13</v>
      </c>
      <c r="B70" s="13">
        <f>SUM(B65:B69)</f>
        <v>5562</v>
      </c>
      <c r="C70" s="13">
        <f>SUM(C65:C69)</f>
        <v>324</v>
      </c>
      <c r="D70" s="13">
        <f>SUM(D65:D69)</f>
        <v>5238</v>
      </c>
    </row>
    <row r="71" spans="1:4" x14ac:dyDescent="0.2">
      <c r="A71" s="9" t="s">
        <v>14</v>
      </c>
      <c r="B71" s="11">
        <f>C71+D71</f>
        <v>100</v>
      </c>
      <c r="C71" s="11">
        <f>(C70*100)/B70</f>
        <v>5.825242718446602</v>
      </c>
      <c r="D71" s="11">
        <f>(D70*100)/B70</f>
        <v>94.174757281553397</v>
      </c>
    </row>
    <row r="72" spans="1:4" x14ac:dyDescent="0.2">
      <c r="A72" s="7"/>
      <c r="B72" s="8"/>
      <c r="C72" s="8"/>
      <c r="D72" s="8"/>
    </row>
    <row r="73" spans="1:4" x14ac:dyDescent="0.2">
      <c r="A73" s="7"/>
      <c r="B73" s="8"/>
      <c r="C73" s="8"/>
      <c r="D73" s="8"/>
    </row>
    <row r="74" spans="1:4" x14ac:dyDescent="0.2">
      <c r="A74" s="9" t="s">
        <v>16</v>
      </c>
      <c r="B74" s="10" t="s">
        <v>17</v>
      </c>
      <c r="C74" s="10" t="s">
        <v>18</v>
      </c>
      <c r="D74" s="18" t="s">
        <v>21</v>
      </c>
    </row>
    <row r="75" spans="1:4" x14ac:dyDescent="0.2">
      <c r="A75" s="9"/>
      <c r="B75" s="39" t="s">
        <v>8</v>
      </c>
      <c r="C75" s="40"/>
      <c r="D75" s="41"/>
    </row>
    <row r="76" spans="1:4" x14ac:dyDescent="0.2">
      <c r="A76" s="9" t="s">
        <v>9</v>
      </c>
      <c r="B76" s="9" t="s">
        <v>10</v>
      </c>
      <c r="C76" s="19" t="s">
        <v>11</v>
      </c>
      <c r="D76" s="19" t="s">
        <v>12</v>
      </c>
    </row>
    <row r="77" spans="1:4" x14ac:dyDescent="0.2">
      <c r="A77" s="11">
        <v>1</v>
      </c>
      <c r="B77" s="11">
        <v>1182</v>
      </c>
      <c r="C77" s="11">
        <v>188</v>
      </c>
      <c r="D77" s="11">
        <v>994</v>
      </c>
    </row>
    <row r="78" spans="1:4" x14ac:dyDescent="0.2">
      <c r="A78" s="11">
        <v>2</v>
      </c>
      <c r="B78" s="11">
        <v>1226</v>
      </c>
      <c r="C78" s="11">
        <v>146</v>
      </c>
      <c r="D78" s="11">
        <v>1080</v>
      </c>
    </row>
    <row r="79" spans="1:4" x14ac:dyDescent="0.2">
      <c r="A79" s="11">
        <v>3</v>
      </c>
      <c r="B79" s="11">
        <v>1131</v>
      </c>
      <c r="C79" s="11">
        <v>71</v>
      </c>
      <c r="D79" s="11">
        <v>1060</v>
      </c>
    </row>
    <row r="80" spans="1:4" x14ac:dyDescent="0.2">
      <c r="A80" s="11">
        <v>4</v>
      </c>
      <c r="B80" s="11">
        <v>1127</v>
      </c>
      <c r="C80" s="11">
        <v>83</v>
      </c>
      <c r="D80" s="11">
        <v>1044</v>
      </c>
    </row>
    <row r="81" spans="1:5" x14ac:dyDescent="0.2">
      <c r="A81" s="11">
        <v>5</v>
      </c>
      <c r="B81" s="11"/>
      <c r="C81" s="11"/>
      <c r="D81" s="11"/>
    </row>
    <row r="82" spans="1:5" x14ac:dyDescent="0.2">
      <c r="A82" s="12" t="s">
        <v>13</v>
      </c>
      <c r="B82" s="13">
        <f>SUM(B77:B81)</f>
        <v>4666</v>
      </c>
      <c r="C82" s="13">
        <f>SUM(C77:C81)</f>
        <v>488</v>
      </c>
      <c r="D82" s="13">
        <f>SUM(D77:D81)</f>
        <v>4178</v>
      </c>
      <c r="E82" s="14"/>
    </row>
    <row r="83" spans="1:5" x14ac:dyDescent="0.2">
      <c r="A83" s="9" t="s">
        <v>14</v>
      </c>
      <c r="B83" s="11">
        <f>C83+D83</f>
        <v>100</v>
      </c>
      <c r="C83" s="11">
        <f>(C82*100)/B82</f>
        <v>10.458636948135448</v>
      </c>
      <c r="D83" s="11">
        <f>(D82*100)/B82</f>
        <v>89.54136305186455</v>
      </c>
    </row>
    <row r="84" spans="1:5" x14ac:dyDescent="0.2">
      <c r="A84" s="8"/>
      <c r="B84" s="15" t="s">
        <v>10</v>
      </c>
      <c r="C84" s="15" t="s">
        <v>11</v>
      </c>
      <c r="D84" s="15" t="s">
        <v>12</v>
      </c>
    </row>
    <row r="85" spans="1:5" x14ac:dyDescent="0.2">
      <c r="A85" s="15" t="s">
        <v>19</v>
      </c>
      <c r="B85" s="11">
        <f>B58+B70+B82</f>
        <v>16299</v>
      </c>
      <c r="C85" s="11">
        <f>C58+C70+C82</f>
        <v>841</v>
      </c>
      <c r="D85" s="11">
        <f>D58+D70+D82</f>
        <v>15458</v>
      </c>
    </row>
    <row r="86" spans="1:5" x14ac:dyDescent="0.2">
      <c r="A86" s="9" t="s">
        <v>14</v>
      </c>
      <c r="B86" s="11">
        <f>C86+D86</f>
        <v>100</v>
      </c>
      <c r="C86" s="11">
        <f>(C85*100)/B85</f>
        <v>5.1598257561813607</v>
      </c>
      <c r="D86" s="11">
        <f>(D85*100)/B85</f>
        <v>94.840174243818637</v>
      </c>
    </row>
    <row r="87" spans="1:5" x14ac:dyDescent="0.2">
      <c r="A87" s="8"/>
      <c r="B87" s="8"/>
      <c r="C87" s="8"/>
      <c r="D87" s="8"/>
    </row>
    <row r="88" spans="1:5" x14ac:dyDescent="0.2">
      <c r="A88" s="8"/>
      <c r="B88" s="8"/>
      <c r="C88" s="8"/>
      <c r="D88" s="8"/>
    </row>
    <row r="89" spans="1:5" x14ac:dyDescent="0.2">
      <c r="A89" s="8"/>
      <c r="B89" s="8"/>
      <c r="C89" s="8"/>
      <c r="D89" s="8"/>
    </row>
    <row r="90" spans="1:5" x14ac:dyDescent="0.2">
      <c r="A90" s="16"/>
      <c r="B90" s="16"/>
      <c r="C90" s="16"/>
      <c r="D90" s="16"/>
    </row>
    <row r="91" spans="1:5" x14ac:dyDescent="0.2">
      <c r="A91" s="53" t="s">
        <v>22</v>
      </c>
      <c r="B91" s="54"/>
      <c r="C91" s="54"/>
      <c r="D91" s="54"/>
    </row>
    <row r="92" spans="1:5" x14ac:dyDescent="0.2">
      <c r="A92" s="53"/>
      <c r="B92" s="54"/>
      <c r="C92" s="54"/>
      <c r="D92" s="54"/>
    </row>
    <row r="93" spans="1:5" x14ac:dyDescent="0.2">
      <c r="A93" s="10" t="s">
        <v>16</v>
      </c>
      <c r="B93" s="17" t="s">
        <v>5</v>
      </c>
      <c r="C93" s="10" t="s">
        <v>18</v>
      </c>
      <c r="D93" s="18" t="s">
        <v>23</v>
      </c>
    </row>
    <row r="94" spans="1:5" x14ac:dyDescent="0.2">
      <c r="A94" s="22"/>
      <c r="B94" s="39" t="s">
        <v>8</v>
      </c>
      <c r="C94" s="40"/>
      <c r="D94" s="41"/>
    </row>
    <row r="95" spans="1:5" x14ac:dyDescent="0.2">
      <c r="A95" s="19" t="s">
        <v>9</v>
      </c>
      <c r="B95" s="19" t="s">
        <v>10</v>
      </c>
      <c r="C95" s="19" t="s">
        <v>11</v>
      </c>
      <c r="D95" s="19" t="s">
        <v>12</v>
      </c>
    </row>
    <row r="96" spans="1:5" x14ac:dyDescent="0.2">
      <c r="A96" s="11">
        <v>1</v>
      </c>
      <c r="B96" s="11">
        <v>337</v>
      </c>
      <c r="C96" s="11">
        <v>0</v>
      </c>
      <c r="D96" s="11">
        <v>337</v>
      </c>
    </row>
    <row r="97" spans="1:4" x14ac:dyDescent="0.2">
      <c r="A97" s="11">
        <v>2</v>
      </c>
      <c r="B97" s="11">
        <v>354</v>
      </c>
      <c r="C97" s="11">
        <v>0</v>
      </c>
      <c r="D97" s="11">
        <v>354</v>
      </c>
    </row>
    <row r="98" spans="1:4" x14ac:dyDescent="0.2">
      <c r="A98" s="11">
        <v>3</v>
      </c>
      <c r="B98" s="11">
        <v>535</v>
      </c>
      <c r="C98" s="11">
        <v>18</v>
      </c>
      <c r="D98" s="11">
        <v>517</v>
      </c>
    </row>
    <row r="99" spans="1:4" x14ac:dyDescent="0.2">
      <c r="A99" s="11">
        <v>4</v>
      </c>
      <c r="B99" s="11">
        <v>601</v>
      </c>
      <c r="C99" s="11">
        <v>91</v>
      </c>
      <c r="D99" s="11">
        <v>510</v>
      </c>
    </row>
    <row r="100" spans="1:4" x14ac:dyDescent="0.2">
      <c r="A100" s="11">
        <v>5</v>
      </c>
      <c r="B100" s="11">
        <v>428</v>
      </c>
      <c r="C100" s="11">
        <v>117</v>
      </c>
      <c r="D100" s="11">
        <v>311</v>
      </c>
    </row>
    <row r="101" spans="1:4" x14ac:dyDescent="0.2">
      <c r="A101" s="26" t="s">
        <v>13</v>
      </c>
      <c r="B101" s="27">
        <f>SUM(B96:B100)</f>
        <v>2255</v>
      </c>
      <c r="C101" s="27">
        <f>SUM(C96:C100)</f>
        <v>226</v>
      </c>
      <c r="D101" s="27">
        <f>SUM(D96:D100)</f>
        <v>2029</v>
      </c>
    </row>
    <row r="102" spans="1:4" x14ac:dyDescent="0.2">
      <c r="A102" s="9" t="s">
        <v>14</v>
      </c>
      <c r="B102" s="11">
        <f>C102+D102</f>
        <v>100</v>
      </c>
      <c r="C102" s="11">
        <f>(C101*100)/B101</f>
        <v>10.022172949002217</v>
      </c>
      <c r="D102" s="11">
        <f>(D101*100)/B101</f>
        <v>89.977827050997789</v>
      </c>
    </row>
    <row r="103" spans="1:4" x14ac:dyDescent="0.2">
      <c r="A103" s="7"/>
      <c r="B103" s="8"/>
      <c r="C103" s="8"/>
      <c r="D103" s="8"/>
    </row>
    <row r="104" spans="1:4" x14ac:dyDescent="0.2">
      <c r="A104" s="7"/>
      <c r="B104" s="8"/>
      <c r="C104" s="8"/>
      <c r="D104" s="8"/>
    </row>
    <row r="105" spans="1:4" x14ac:dyDescent="0.2">
      <c r="A105" s="9" t="s">
        <v>16</v>
      </c>
      <c r="B105" s="9" t="s">
        <v>15</v>
      </c>
      <c r="C105" s="9" t="s">
        <v>18</v>
      </c>
      <c r="D105" s="9" t="s">
        <v>23</v>
      </c>
    </row>
    <row r="106" spans="1:4" x14ac:dyDescent="0.2">
      <c r="A106" s="9"/>
      <c r="B106" s="39" t="s">
        <v>8</v>
      </c>
      <c r="C106" s="40"/>
      <c r="D106" s="41"/>
    </row>
    <row r="107" spans="1:4" x14ac:dyDescent="0.2">
      <c r="A107" s="9" t="s">
        <v>9</v>
      </c>
      <c r="B107" s="9" t="s">
        <v>10</v>
      </c>
      <c r="C107" s="9" t="s">
        <v>11</v>
      </c>
      <c r="D107" s="9" t="s">
        <v>12</v>
      </c>
    </row>
    <row r="108" spans="1:4" x14ac:dyDescent="0.2">
      <c r="A108" s="11">
        <v>1</v>
      </c>
      <c r="B108" s="11">
        <v>472</v>
      </c>
      <c r="C108" s="11">
        <v>117</v>
      </c>
      <c r="D108" s="11">
        <v>355</v>
      </c>
    </row>
    <row r="109" spans="1:4" x14ac:dyDescent="0.2">
      <c r="A109" s="11">
        <v>2</v>
      </c>
      <c r="B109" s="11">
        <v>531</v>
      </c>
      <c r="C109" s="11">
        <v>57</v>
      </c>
      <c r="D109" s="11">
        <v>474</v>
      </c>
    </row>
    <row r="110" spans="1:4" x14ac:dyDescent="0.2">
      <c r="A110" s="11">
        <v>3</v>
      </c>
      <c r="B110" s="11">
        <v>353</v>
      </c>
      <c r="C110" s="11">
        <v>99</v>
      </c>
      <c r="D110" s="11">
        <v>254</v>
      </c>
    </row>
    <row r="111" spans="1:4" x14ac:dyDescent="0.2">
      <c r="A111" s="11">
        <v>4</v>
      </c>
      <c r="B111" s="11">
        <v>380</v>
      </c>
      <c r="C111" s="11">
        <v>98</v>
      </c>
      <c r="D111" s="11">
        <v>282</v>
      </c>
    </row>
    <row r="112" spans="1:4" x14ac:dyDescent="0.2">
      <c r="A112" s="11">
        <v>5</v>
      </c>
      <c r="B112" s="11"/>
      <c r="C112" s="11"/>
      <c r="D112" s="11"/>
    </row>
    <row r="113" spans="1:5" x14ac:dyDescent="0.2">
      <c r="A113" s="12" t="s">
        <v>13</v>
      </c>
      <c r="B113" s="13">
        <f>SUM(B108:B112)</f>
        <v>1736</v>
      </c>
      <c r="C113" s="13">
        <f>SUM(C108:C112)</f>
        <v>371</v>
      </c>
      <c r="D113" s="13">
        <f>SUM(D108:D112)</f>
        <v>1365</v>
      </c>
    </row>
    <row r="114" spans="1:5" x14ac:dyDescent="0.2">
      <c r="A114" s="9" t="s">
        <v>14</v>
      </c>
      <c r="B114" s="11">
        <f>C114+D114</f>
        <v>100</v>
      </c>
      <c r="C114" s="11">
        <f>(C113*100)/B113</f>
        <v>21.370967741935484</v>
      </c>
      <c r="D114" s="11">
        <f>(D113*100)/B113</f>
        <v>78.629032258064512</v>
      </c>
    </row>
    <row r="115" spans="1:5" x14ac:dyDescent="0.2">
      <c r="A115" s="7"/>
      <c r="B115" s="8"/>
      <c r="C115" s="8"/>
      <c r="D115" s="8"/>
    </row>
    <row r="116" spans="1:5" x14ac:dyDescent="0.2">
      <c r="A116" s="7"/>
      <c r="B116" s="8"/>
      <c r="C116" s="8"/>
      <c r="D116" s="8"/>
    </row>
    <row r="117" spans="1:5" x14ac:dyDescent="0.2">
      <c r="A117" s="9" t="s">
        <v>16</v>
      </c>
      <c r="B117" s="9" t="s">
        <v>17</v>
      </c>
      <c r="C117" s="9" t="s">
        <v>18</v>
      </c>
      <c r="D117" s="9" t="s">
        <v>23</v>
      </c>
    </row>
    <row r="118" spans="1:5" x14ac:dyDescent="0.2">
      <c r="A118" s="9"/>
      <c r="B118" s="39" t="s">
        <v>8</v>
      </c>
      <c r="C118" s="40"/>
      <c r="D118" s="41"/>
    </row>
    <row r="119" spans="1:5" x14ac:dyDescent="0.2">
      <c r="A119" s="9" t="s">
        <v>9</v>
      </c>
      <c r="B119" s="9" t="s">
        <v>10</v>
      </c>
      <c r="C119" s="9" t="s">
        <v>11</v>
      </c>
      <c r="D119" s="9" t="s">
        <v>12</v>
      </c>
    </row>
    <row r="120" spans="1:5" x14ac:dyDescent="0.2">
      <c r="A120" s="28">
        <v>1</v>
      </c>
      <c r="B120" s="11">
        <v>395</v>
      </c>
      <c r="C120" s="28">
        <v>27</v>
      </c>
      <c r="D120" s="28">
        <v>368</v>
      </c>
    </row>
    <row r="121" spans="1:5" x14ac:dyDescent="0.2">
      <c r="A121" s="28">
        <v>2</v>
      </c>
      <c r="B121" s="11">
        <v>438</v>
      </c>
      <c r="C121" s="28">
        <v>78</v>
      </c>
      <c r="D121" s="28">
        <v>360</v>
      </c>
    </row>
    <row r="122" spans="1:5" x14ac:dyDescent="0.2">
      <c r="A122" s="28">
        <v>3</v>
      </c>
      <c r="B122" s="11">
        <v>465</v>
      </c>
      <c r="C122" s="28">
        <v>55</v>
      </c>
      <c r="D122" s="28">
        <v>410</v>
      </c>
    </row>
    <row r="123" spans="1:5" x14ac:dyDescent="0.2">
      <c r="A123" s="28">
        <v>4</v>
      </c>
      <c r="B123" s="11">
        <v>456</v>
      </c>
      <c r="C123" s="28">
        <v>76</v>
      </c>
      <c r="D123" s="28">
        <v>380</v>
      </c>
    </row>
    <row r="124" spans="1:5" x14ac:dyDescent="0.2">
      <c r="A124" s="28">
        <v>5</v>
      </c>
      <c r="B124" s="11"/>
      <c r="C124" s="28"/>
      <c r="D124" s="28"/>
    </row>
    <row r="125" spans="1:5" x14ac:dyDescent="0.2">
      <c r="A125" s="29" t="s">
        <v>13</v>
      </c>
      <c r="B125" s="13">
        <f>SUM(B120:B124)</f>
        <v>1754</v>
      </c>
      <c r="C125" s="13">
        <f>SUM(C120:C124)</f>
        <v>236</v>
      </c>
      <c r="D125" s="13">
        <f>SUM(D120:D124)</f>
        <v>1518</v>
      </c>
      <c r="E125" s="14"/>
    </row>
    <row r="126" spans="1:5" x14ac:dyDescent="0.2">
      <c r="A126" s="9" t="s">
        <v>14</v>
      </c>
      <c r="B126" s="11">
        <f>C126+D126</f>
        <v>100</v>
      </c>
      <c r="C126" s="11">
        <f>(C125*100)/B125</f>
        <v>13.454960091220068</v>
      </c>
      <c r="D126" s="11">
        <f>(D125*100)/B125</f>
        <v>86.545039908779927</v>
      </c>
    </row>
    <row r="127" spans="1:5" x14ac:dyDescent="0.2">
      <c r="A127" s="51" t="s">
        <v>19</v>
      </c>
      <c r="B127" s="15" t="s">
        <v>10</v>
      </c>
      <c r="C127" s="15" t="s">
        <v>11</v>
      </c>
      <c r="D127" s="15" t="s">
        <v>12</v>
      </c>
    </row>
    <row r="128" spans="1:5" x14ac:dyDescent="0.2">
      <c r="A128" s="52"/>
      <c r="B128" s="11">
        <f>B101+B113+B125</f>
        <v>5745</v>
      </c>
      <c r="C128" s="11">
        <f>C101+C113+C125</f>
        <v>833</v>
      </c>
      <c r="D128" s="11">
        <f>D101+D113+D125</f>
        <v>4912</v>
      </c>
    </row>
    <row r="129" spans="1:4" x14ac:dyDescent="0.2">
      <c r="A129" s="9" t="s">
        <v>14</v>
      </c>
      <c r="B129" s="11">
        <f>C129+D129</f>
        <v>100</v>
      </c>
      <c r="C129" s="11">
        <f>(C128*100)/B128</f>
        <v>14.499564838990427</v>
      </c>
      <c r="D129" s="11">
        <f>(D128*100)/B128</f>
        <v>85.500435161009577</v>
      </c>
    </row>
    <row r="132" spans="1:4" x14ac:dyDescent="0.2">
      <c r="A132" s="16"/>
      <c r="B132" s="16"/>
      <c r="C132" s="16"/>
      <c r="D132" s="16"/>
    </row>
    <row r="133" spans="1:4" x14ac:dyDescent="0.2">
      <c r="A133" s="53" t="s">
        <v>24</v>
      </c>
      <c r="B133" s="54"/>
      <c r="C133" s="54"/>
      <c r="D133" s="54"/>
    </row>
    <row r="134" spans="1:4" x14ac:dyDescent="0.2">
      <c r="A134" s="53"/>
      <c r="B134" s="54"/>
      <c r="C134" s="54"/>
      <c r="D134" s="54"/>
    </row>
    <row r="135" spans="1:4" x14ac:dyDescent="0.2">
      <c r="A135" s="10" t="s">
        <v>16</v>
      </c>
      <c r="B135" s="17" t="s">
        <v>5</v>
      </c>
      <c r="C135" s="10" t="s">
        <v>18</v>
      </c>
      <c r="D135" s="18" t="s">
        <v>25</v>
      </c>
    </row>
    <row r="136" spans="1:4" x14ac:dyDescent="0.2">
      <c r="A136" s="22"/>
      <c r="B136" s="39" t="s">
        <v>8</v>
      </c>
      <c r="C136" s="40"/>
      <c r="D136" s="41"/>
    </row>
    <row r="137" spans="1:4" x14ac:dyDescent="0.2">
      <c r="A137" s="19" t="s">
        <v>9</v>
      </c>
      <c r="B137" s="19" t="s">
        <v>10</v>
      </c>
      <c r="C137" s="19" t="s">
        <v>11</v>
      </c>
      <c r="D137" s="19" t="s">
        <v>12</v>
      </c>
    </row>
    <row r="138" spans="1:4" x14ac:dyDescent="0.2">
      <c r="A138" s="11">
        <v>1</v>
      </c>
      <c r="B138" s="11">
        <v>23</v>
      </c>
      <c r="C138" s="11">
        <v>0</v>
      </c>
      <c r="D138" s="11">
        <v>23</v>
      </c>
    </row>
    <row r="139" spans="1:4" x14ac:dyDescent="0.2">
      <c r="A139" s="11">
        <v>2</v>
      </c>
      <c r="B139" s="11">
        <v>20</v>
      </c>
      <c r="C139" s="11">
        <v>0</v>
      </c>
      <c r="D139" s="11">
        <v>20</v>
      </c>
    </row>
    <row r="140" spans="1:4" x14ac:dyDescent="0.2">
      <c r="A140" s="11">
        <v>3</v>
      </c>
      <c r="B140" s="11">
        <v>25</v>
      </c>
      <c r="C140" s="11">
        <v>2</v>
      </c>
      <c r="D140" s="11">
        <v>23</v>
      </c>
    </row>
    <row r="141" spans="1:4" x14ac:dyDescent="0.2">
      <c r="A141" s="11">
        <v>4</v>
      </c>
      <c r="B141" s="30">
        <v>36</v>
      </c>
      <c r="C141" s="11">
        <v>7</v>
      </c>
      <c r="D141" s="11">
        <v>29</v>
      </c>
    </row>
    <row r="142" spans="1:4" x14ac:dyDescent="0.2">
      <c r="A142" s="11">
        <v>5</v>
      </c>
      <c r="B142" s="11">
        <v>27</v>
      </c>
      <c r="C142" s="11">
        <v>4</v>
      </c>
      <c r="D142" s="11">
        <v>23</v>
      </c>
    </row>
    <row r="143" spans="1:4" x14ac:dyDescent="0.2">
      <c r="A143" s="12" t="s">
        <v>13</v>
      </c>
      <c r="B143" s="13">
        <f>SUM(B138:B142)</f>
        <v>131</v>
      </c>
      <c r="C143" s="13">
        <f>SUM(C138:C142)</f>
        <v>13</v>
      </c>
      <c r="D143" s="13">
        <f>SUM(D138:D142)</f>
        <v>118</v>
      </c>
    </row>
    <row r="144" spans="1:4" x14ac:dyDescent="0.2">
      <c r="A144" s="9" t="s">
        <v>14</v>
      </c>
      <c r="B144" s="11">
        <f>C144+D144</f>
        <v>100</v>
      </c>
      <c r="C144" s="11">
        <f>(C143*100)/B143</f>
        <v>9.9236641221374047</v>
      </c>
      <c r="D144" s="11">
        <f>(D143*100)/B143</f>
        <v>90.07633587786259</v>
      </c>
    </row>
    <row r="145" spans="1:4" x14ac:dyDescent="0.2">
      <c r="A145" s="7"/>
      <c r="B145" s="8"/>
      <c r="C145" s="8"/>
      <c r="D145" s="8"/>
    </row>
    <row r="146" spans="1:4" x14ac:dyDescent="0.2">
      <c r="A146" s="7"/>
      <c r="B146" s="8"/>
      <c r="C146" s="8"/>
      <c r="D146" s="8"/>
    </row>
    <row r="147" spans="1:4" x14ac:dyDescent="0.2">
      <c r="A147" s="9" t="s">
        <v>16</v>
      </c>
      <c r="B147" s="9" t="s">
        <v>15</v>
      </c>
      <c r="C147" s="9" t="s">
        <v>18</v>
      </c>
      <c r="D147" s="9" t="s">
        <v>25</v>
      </c>
    </row>
    <row r="148" spans="1:4" x14ac:dyDescent="0.2">
      <c r="A148" s="9"/>
      <c r="B148" s="39" t="s">
        <v>8</v>
      </c>
      <c r="C148" s="40"/>
      <c r="D148" s="41"/>
    </row>
    <row r="149" spans="1:4" x14ac:dyDescent="0.2">
      <c r="A149" s="9" t="s">
        <v>9</v>
      </c>
      <c r="B149" s="9" t="s">
        <v>10</v>
      </c>
      <c r="C149" s="9" t="s">
        <v>11</v>
      </c>
      <c r="D149" s="9" t="s">
        <v>12</v>
      </c>
    </row>
    <row r="150" spans="1:4" x14ac:dyDescent="0.2">
      <c r="A150" s="11">
        <v>1</v>
      </c>
      <c r="B150" s="11">
        <v>28</v>
      </c>
      <c r="C150" s="11">
        <v>8</v>
      </c>
      <c r="D150" s="11">
        <v>20</v>
      </c>
    </row>
    <row r="151" spans="1:4" x14ac:dyDescent="0.2">
      <c r="A151" s="11">
        <v>2</v>
      </c>
      <c r="B151" s="11">
        <v>29</v>
      </c>
      <c r="C151" s="11">
        <v>4</v>
      </c>
      <c r="D151" s="11">
        <v>25</v>
      </c>
    </row>
    <row r="152" spans="1:4" x14ac:dyDescent="0.2">
      <c r="A152" s="11">
        <v>3</v>
      </c>
      <c r="B152" s="11">
        <v>17</v>
      </c>
      <c r="C152" s="11">
        <v>7</v>
      </c>
      <c r="D152" s="11">
        <v>10</v>
      </c>
    </row>
    <row r="153" spans="1:4" x14ac:dyDescent="0.2">
      <c r="A153" s="11">
        <v>4</v>
      </c>
      <c r="B153" s="30">
        <v>18</v>
      </c>
      <c r="C153" s="11">
        <v>14</v>
      </c>
      <c r="D153" s="11">
        <v>4</v>
      </c>
    </row>
    <row r="154" spans="1:4" x14ac:dyDescent="0.2">
      <c r="A154" s="11">
        <v>5</v>
      </c>
      <c r="B154" s="11"/>
      <c r="C154" s="11"/>
      <c r="D154" s="11"/>
    </row>
    <row r="155" spans="1:4" x14ac:dyDescent="0.2">
      <c r="A155" s="12" t="s">
        <v>13</v>
      </c>
      <c r="B155" s="13">
        <f>SUM(B150:B154)</f>
        <v>92</v>
      </c>
      <c r="C155" s="13">
        <f>SUM(C150:C154)</f>
        <v>33</v>
      </c>
      <c r="D155" s="13">
        <f>SUM(D150:D154)</f>
        <v>59</v>
      </c>
    </row>
    <row r="156" spans="1:4" x14ac:dyDescent="0.2">
      <c r="A156" s="9" t="s">
        <v>14</v>
      </c>
      <c r="B156" s="11">
        <f>C156+D156</f>
        <v>100</v>
      </c>
      <c r="C156" s="11">
        <f>(C155*100)/B155</f>
        <v>35.869565217391305</v>
      </c>
      <c r="D156" s="11">
        <f>(D155*100)/B155</f>
        <v>64.130434782608702</v>
      </c>
    </row>
    <row r="157" spans="1:4" x14ac:dyDescent="0.2">
      <c r="A157" s="7"/>
      <c r="B157" s="8"/>
      <c r="C157" s="8"/>
      <c r="D157" s="8"/>
    </row>
    <row r="158" spans="1:4" x14ac:dyDescent="0.2">
      <c r="A158" s="7"/>
      <c r="B158" s="8"/>
      <c r="C158" s="8"/>
      <c r="D158" s="8"/>
    </row>
    <row r="159" spans="1:4" x14ac:dyDescent="0.2">
      <c r="A159" s="9" t="s">
        <v>16</v>
      </c>
      <c r="B159" s="9" t="s">
        <v>17</v>
      </c>
      <c r="C159" s="9" t="s">
        <v>18</v>
      </c>
      <c r="D159" s="9" t="s">
        <v>25</v>
      </c>
    </row>
    <row r="160" spans="1:4" x14ac:dyDescent="0.2">
      <c r="A160" s="9"/>
      <c r="B160" s="39" t="s">
        <v>8</v>
      </c>
      <c r="C160" s="40"/>
      <c r="D160" s="41"/>
    </row>
    <row r="161" spans="1:4" x14ac:dyDescent="0.2">
      <c r="A161" s="9" t="s">
        <v>9</v>
      </c>
      <c r="B161" s="9" t="s">
        <v>10</v>
      </c>
      <c r="C161" s="9" t="s">
        <v>11</v>
      </c>
      <c r="D161" s="9" t="s">
        <v>12</v>
      </c>
    </row>
    <row r="162" spans="1:4" x14ac:dyDescent="0.2">
      <c r="A162" s="28">
        <v>1</v>
      </c>
      <c r="B162" s="28">
        <v>25</v>
      </c>
      <c r="C162" s="28">
        <v>14</v>
      </c>
      <c r="D162" s="28">
        <v>11</v>
      </c>
    </row>
    <row r="163" spans="1:4" x14ac:dyDescent="0.2">
      <c r="A163" s="28">
        <v>2</v>
      </c>
      <c r="B163" s="28">
        <v>34</v>
      </c>
      <c r="C163" s="28">
        <v>9</v>
      </c>
      <c r="D163" s="28">
        <v>25</v>
      </c>
    </row>
    <row r="164" spans="1:4" x14ac:dyDescent="0.2">
      <c r="A164" s="28">
        <v>3</v>
      </c>
      <c r="B164" s="28">
        <v>33</v>
      </c>
      <c r="C164" s="28">
        <v>14</v>
      </c>
      <c r="D164" s="28">
        <v>19</v>
      </c>
    </row>
    <row r="165" spans="1:4" x14ac:dyDescent="0.2">
      <c r="A165" s="28">
        <v>4</v>
      </c>
      <c r="B165" s="28">
        <v>38</v>
      </c>
      <c r="C165" s="28">
        <v>17</v>
      </c>
      <c r="D165" s="28">
        <v>21</v>
      </c>
    </row>
    <row r="166" spans="1:4" x14ac:dyDescent="0.2">
      <c r="A166" s="28">
        <v>5</v>
      </c>
      <c r="B166" s="11"/>
      <c r="C166" s="28"/>
      <c r="D166" s="28"/>
    </row>
    <row r="167" spans="1:4" x14ac:dyDescent="0.2">
      <c r="A167" s="29" t="s">
        <v>13</v>
      </c>
      <c r="B167" s="31">
        <f>SUM(B162:B166)</f>
        <v>130</v>
      </c>
      <c r="C167" s="31">
        <f>SUM(C162:C166)</f>
        <v>54</v>
      </c>
      <c r="D167" s="31">
        <f>SUM(D162:D166)</f>
        <v>76</v>
      </c>
    </row>
    <row r="168" spans="1:4" x14ac:dyDescent="0.2">
      <c r="A168" s="9" t="s">
        <v>14</v>
      </c>
      <c r="B168" s="11">
        <f>C168+D168</f>
        <v>100</v>
      </c>
      <c r="C168" s="11">
        <f>(C167*100)/B167</f>
        <v>41.53846153846154</v>
      </c>
      <c r="D168" s="11">
        <f>(D167*100)/B167</f>
        <v>58.46153846153846</v>
      </c>
    </row>
    <row r="169" spans="1:4" x14ac:dyDescent="0.2">
      <c r="B169" s="15" t="s">
        <v>10</v>
      </c>
      <c r="C169" s="15" t="s">
        <v>11</v>
      </c>
      <c r="D169" s="15" t="s">
        <v>12</v>
      </c>
    </row>
    <row r="170" spans="1:4" x14ac:dyDescent="0.2">
      <c r="A170" s="15" t="s">
        <v>19</v>
      </c>
      <c r="B170" s="11">
        <f>B143+B155+B167</f>
        <v>353</v>
      </c>
      <c r="C170" s="11">
        <f>C143+C155+C167</f>
        <v>100</v>
      </c>
      <c r="D170" s="11">
        <f>D143+D155+D167</f>
        <v>253</v>
      </c>
    </row>
    <row r="171" spans="1:4" x14ac:dyDescent="0.2">
      <c r="A171" s="9" t="s">
        <v>14</v>
      </c>
      <c r="B171" s="11">
        <f>C171+D171</f>
        <v>100</v>
      </c>
      <c r="C171" s="11">
        <f>(C170*100)/B170</f>
        <v>28.328611898016998</v>
      </c>
      <c r="D171" s="11">
        <f>(D170*100)/B170</f>
        <v>71.671388101982998</v>
      </c>
    </row>
    <row r="174" spans="1:4" x14ac:dyDescent="0.2">
      <c r="A174" s="32"/>
      <c r="B174" s="32"/>
      <c r="C174" s="32"/>
      <c r="D174" s="32"/>
    </row>
    <row r="175" spans="1:4" x14ac:dyDescent="0.2">
      <c r="A175" s="53" t="s">
        <v>26</v>
      </c>
      <c r="B175" s="54"/>
      <c r="C175" s="54"/>
      <c r="D175" s="54"/>
    </row>
    <row r="176" spans="1:4" x14ac:dyDescent="0.2">
      <c r="A176" s="53"/>
      <c r="B176" s="54"/>
      <c r="C176" s="54"/>
      <c r="D176" s="54"/>
    </row>
    <row r="177" spans="1:4" x14ac:dyDescent="0.2">
      <c r="A177" s="9" t="s">
        <v>27</v>
      </c>
      <c r="B177" s="11" t="s">
        <v>28</v>
      </c>
      <c r="C177" s="9" t="s">
        <v>18</v>
      </c>
      <c r="D177" s="11" t="s">
        <v>29</v>
      </c>
    </row>
    <row r="178" spans="1:4" x14ac:dyDescent="0.2">
      <c r="A178" s="9" t="s">
        <v>9</v>
      </c>
      <c r="B178" s="9" t="s">
        <v>10</v>
      </c>
      <c r="C178" s="9" t="s">
        <v>11</v>
      </c>
      <c r="D178" s="9" t="s">
        <v>12</v>
      </c>
    </row>
    <row r="179" spans="1:4" x14ac:dyDescent="0.2">
      <c r="A179" s="11" t="s">
        <v>30</v>
      </c>
      <c r="B179" s="11">
        <f>B43+B85+B128+B170</f>
        <v>65904</v>
      </c>
      <c r="C179" s="11">
        <f>C43+C85+C128+C170</f>
        <v>7918</v>
      </c>
      <c r="D179" s="11">
        <f>D43+D85+D128+D170</f>
        <v>57986</v>
      </c>
    </row>
    <row r="180" spans="1:4" x14ac:dyDescent="0.2">
      <c r="A180" s="9" t="s">
        <v>14</v>
      </c>
      <c r="B180" s="11">
        <f>C180+D180</f>
        <v>100</v>
      </c>
      <c r="C180" s="33">
        <f>(C179*100)/B179</f>
        <v>12.014445253702355</v>
      </c>
      <c r="D180" s="33">
        <f>(D179*100)/B179</f>
        <v>87.985554746297652</v>
      </c>
    </row>
    <row r="183" spans="1:4" x14ac:dyDescent="0.2">
      <c r="A183" s="34" t="s">
        <v>31</v>
      </c>
      <c r="B183" s="34" t="s">
        <v>32</v>
      </c>
      <c r="C183" s="34"/>
    </row>
    <row r="184" spans="1:4" x14ac:dyDescent="0.2">
      <c r="A184" s="34" t="s">
        <v>33</v>
      </c>
      <c r="B184" s="35" t="s">
        <v>34</v>
      </c>
      <c r="C184" s="36"/>
    </row>
    <row r="185" spans="1:4" x14ac:dyDescent="0.2">
      <c r="A185" s="37" t="s">
        <v>35</v>
      </c>
      <c r="B185" s="57">
        <v>44664</v>
      </c>
      <c r="C185" s="58"/>
    </row>
    <row r="186" spans="1:4" x14ac:dyDescent="0.2">
      <c r="A186" s="38" t="s">
        <v>36</v>
      </c>
      <c r="B186" s="55" t="s">
        <v>37</v>
      </c>
      <c r="C186" s="56"/>
    </row>
  </sheetData>
  <mergeCells count="24">
    <mergeCell ref="B186:C186"/>
    <mergeCell ref="A91:D92"/>
    <mergeCell ref="B94:D94"/>
    <mergeCell ref="B106:D106"/>
    <mergeCell ref="B118:D118"/>
    <mergeCell ref="A127:A128"/>
    <mergeCell ref="A133:D134"/>
    <mergeCell ref="B136:D136"/>
    <mergeCell ref="B148:D148"/>
    <mergeCell ref="B160:D160"/>
    <mergeCell ref="A175:D176"/>
    <mergeCell ref="B185:C185"/>
    <mergeCell ref="B75:D75"/>
    <mergeCell ref="A1:L1"/>
    <mergeCell ref="A2:L2"/>
    <mergeCell ref="A3:L3"/>
    <mergeCell ref="A6:D7"/>
    <mergeCell ref="B9:D9"/>
    <mergeCell ref="B21:D21"/>
    <mergeCell ref="B33:D33"/>
    <mergeCell ref="A42:A43"/>
    <mergeCell ref="A48:D49"/>
    <mergeCell ref="B51:D51"/>
    <mergeCell ref="B63:D6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94ab7a2-dbea-413a-90fe-172633702431">
      <Terms xmlns="http://schemas.microsoft.com/office/infopath/2007/PartnerControls"/>
    </lcf76f155ced4ddcb4097134ff3c332f>
    <TaxCatchAll xmlns="a33bff50-9a27-4532-9050-4951a1d955f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2D9C3DA66EB874DAB33D637D40DE4D7" ma:contentTypeVersion="15" ma:contentTypeDescription="Crear nuevo documento." ma:contentTypeScope="" ma:versionID="f187b083be80333d7fb5b07785c7ea95">
  <xsd:schema xmlns:xsd="http://www.w3.org/2001/XMLSchema" xmlns:xs="http://www.w3.org/2001/XMLSchema" xmlns:p="http://schemas.microsoft.com/office/2006/metadata/properties" xmlns:ns2="b94ab7a2-dbea-413a-90fe-172633702431" xmlns:ns3="a33bff50-9a27-4532-9050-4951a1d955fb" targetNamespace="http://schemas.microsoft.com/office/2006/metadata/properties" ma:root="true" ma:fieldsID="322d5a066b7e074803f62ba74e4d0f6d" ns2:_="" ns3:_="">
    <xsd:import namespace="b94ab7a2-dbea-413a-90fe-172633702431"/>
    <xsd:import namespace="a33bff50-9a27-4532-9050-4951a1d955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4ab7a2-dbea-413a-90fe-1726337024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41f14a09-b142-4f1a-9b1d-85a23056d5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3bff50-9a27-4532-9050-4951a1d955f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0ae9dcd-930a-4cb6-ae3d-66148c907844}" ma:internalName="TaxCatchAll" ma:showField="CatchAllData" ma:web="a33bff50-9a27-4532-9050-4951a1d955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8E3649B-FCAC-42F2-8657-80F7E87988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23AEFC5-597B-4CD1-BF79-06D3F8CC187D}">
  <ds:schemaRefs>
    <ds:schemaRef ds:uri="http://schemas.microsoft.com/office/2006/metadata/properties"/>
    <ds:schemaRef ds:uri="http://schemas.microsoft.com/office/infopath/2007/PartnerControls"/>
    <ds:schemaRef ds:uri="b94ab7a2-dbea-413a-90fe-172633702431"/>
    <ds:schemaRef ds:uri="a33bff50-9a27-4532-9050-4951a1d955fb"/>
  </ds:schemaRefs>
</ds:datastoreItem>
</file>

<file path=customXml/itemProps3.xml><?xml version="1.0" encoding="utf-8"?>
<ds:datastoreItem xmlns:ds="http://schemas.openxmlformats.org/officeDocument/2006/customXml" ds:itemID="{C6777CB5-2B19-47A3-9A36-39B89B49F4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4ab7a2-dbea-413a-90fe-172633702431"/>
    <ds:schemaRef ds:uri="a33bff50-9a27-4532-9050-4951a1d955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 Trimestre 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ussurio</dc:creator>
  <cp:keywords/>
  <dc:description/>
  <cp:lastModifiedBy>Usuario</cp:lastModifiedBy>
  <cp:revision/>
  <dcterms:created xsi:type="dcterms:W3CDTF">2022-04-22T22:12:40Z</dcterms:created>
  <dcterms:modified xsi:type="dcterms:W3CDTF">2022-05-19T18:22:52Z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0x01010052D9C3DA66EB874DAB33D637D40DE4D7</vt:lpwstr>
  </property>
  <property fmtid="{D5CDD505-2E9C-101B-9397-08002B2CF9AE}" pid="3" name="MediaServiceImageTags">
    <vt:lpwstr/>
  </property>
</Properties>
</file>