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110"/>
  <workbookPr codeName="ThisWorkbook" defaultThemeVersion="166925"/>
  <mc:AlternateContent xmlns:mc="http://schemas.openxmlformats.org/markup-compatibility/2006">
    <mc:Choice Requires="x15">
      <x15ac:absPath xmlns:x15ac="http://schemas.microsoft.com/office/spreadsheetml/2010/11/ac" url="C:\Users\avillamilu\OneDrive - sdis.gov.co\SIAC - SIAC 2026\1.4 INFORMES SIAC\K-Informe_gestión_SIAC trimestral\Primer Trimestre\Anexos\"/>
    </mc:Choice>
  </mc:AlternateContent>
  <xr:revisionPtr revIDLastSave="0" documentId="11_A656299DCD4B04D26392852B1AB054E441EC97E4" xr6:coauthVersionLast="47" xr6:coauthVersionMax="47" xr10:uidLastSave="{00000000-0000-0000-0000-000000000000}"/>
  <bookViews>
    <workbookView xWindow="0" yWindow="0" windowWidth="28800" windowHeight="12315" firstSheet="2" activeTab="2" xr2:uid="{00000000-000D-0000-FFFF-FFFF00000000}"/>
  </bookViews>
  <sheets>
    <sheet name="I Trimestre - Gestión" sheetId="7" state="hidden" r:id="rId1"/>
    <sheet name="T.D" sheetId="9" state="hidden" r:id="rId2"/>
    <sheet name="Anexo 6" sheetId="11" r:id="rId3"/>
  </sheets>
  <definedNames>
    <definedName name="_xlnm._FilterDatabase" localSheetId="2" hidden="1">'Anexo 6'!$K$52:$L$60</definedName>
    <definedName name="_xlnm._FilterDatabase" localSheetId="0" hidden="1">'I Trimestre - Gestión'!$A$1:$BB$1</definedName>
  </definedNames>
  <calcPr calcId="191028"/>
  <pivotCaches>
    <pivotCache cacheId="3343"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1" i="11" l="1"/>
  <c r="F92" i="11"/>
  <c r="F93" i="11"/>
  <c r="F90" i="11"/>
  <c r="F94" i="11" s="1"/>
  <c r="C91" i="11"/>
  <c r="C92" i="11"/>
  <c r="C93" i="11"/>
  <c r="C90" i="11"/>
  <c r="L55" i="11"/>
  <c r="L56" i="11"/>
  <c r="L57" i="11"/>
  <c r="L58" i="11"/>
  <c r="L59" i="11"/>
  <c r="L60" i="11"/>
  <c r="L61" i="11"/>
  <c r="L62" i="11"/>
  <c r="L63" i="11"/>
  <c r="L64" i="11"/>
  <c r="L65" i="11"/>
  <c r="L66" i="11"/>
  <c r="L67" i="11"/>
  <c r="L68" i="11"/>
  <c r="L69" i="11"/>
  <c r="L70" i="11"/>
  <c r="L71" i="11"/>
  <c r="L72" i="11"/>
  <c r="L73" i="11"/>
  <c r="L74" i="11"/>
  <c r="L75" i="11"/>
  <c r="L76" i="11"/>
  <c r="L77" i="11"/>
  <c r="L78" i="11"/>
  <c r="L79" i="11"/>
  <c r="L80" i="11"/>
  <c r="L81" i="11"/>
  <c r="L82" i="11"/>
  <c r="L83" i="11"/>
  <c r="L84" i="11"/>
  <c r="L85" i="11"/>
  <c r="L86" i="11"/>
  <c r="L87" i="11"/>
  <c r="L88" i="11"/>
  <c r="L89" i="11"/>
  <c r="L90" i="11"/>
  <c r="L91" i="11"/>
  <c r="L92" i="11"/>
  <c r="L93" i="11"/>
  <c r="L94" i="11"/>
  <c r="L54" i="11"/>
  <c r="L53" i="11"/>
  <c r="K54" i="11"/>
  <c r="K55" i="11"/>
  <c r="K56" i="11"/>
  <c r="K57" i="11"/>
  <c r="K58" i="11"/>
  <c r="K59" i="11"/>
  <c r="K60" i="11"/>
  <c r="K61" i="11"/>
  <c r="K62" i="11"/>
  <c r="K63" i="11"/>
  <c r="K64" i="11"/>
  <c r="K65" i="11"/>
  <c r="K66" i="11"/>
  <c r="K67" i="11"/>
  <c r="K68" i="11"/>
  <c r="K69" i="11"/>
  <c r="K70" i="11"/>
  <c r="K71" i="11"/>
  <c r="K72" i="11"/>
  <c r="K73" i="11"/>
  <c r="K74" i="11"/>
  <c r="K75" i="11"/>
  <c r="K76" i="11"/>
  <c r="K77" i="11"/>
  <c r="K78" i="11"/>
  <c r="K79" i="11"/>
  <c r="K80" i="11"/>
  <c r="K81" i="11"/>
  <c r="K82" i="11"/>
  <c r="K83" i="11"/>
  <c r="K84" i="11"/>
  <c r="K85" i="11"/>
  <c r="K86" i="11"/>
  <c r="K87" i="11"/>
  <c r="K88" i="11"/>
  <c r="K89" i="11"/>
  <c r="K90" i="11"/>
  <c r="K91" i="11"/>
  <c r="K92" i="11"/>
  <c r="K93" i="11"/>
  <c r="K94" i="11"/>
  <c r="K53" i="11"/>
  <c r="K38" i="11"/>
  <c r="K26" i="11"/>
  <c r="K27" i="11"/>
  <c r="K28" i="11"/>
  <c r="K29" i="11"/>
  <c r="K30" i="11"/>
  <c r="K31" i="11"/>
  <c r="K25" i="11"/>
  <c r="K24" i="11"/>
  <c r="K23" i="11"/>
  <c r="L95" i="11"/>
  <c r="H56" i="11"/>
  <c r="H55" i="11"/>
  <c r="H54" i="11"/>
  <c r="H53" i="11"/>
  <c r="D55" i="11"/>
  <c r="D54" i="11"/>
  <c r="D53" i="11"/>
  <c r="L32" i="11"/>
  <c r="L31" i="11"/>
  <c r="L30" i="11"/>
  <c r="L29" i="11"/>
  <c r="L28" i="11"/>
  <c r="L27" i="11"/>
  <c r="L26" i="11"/>
  <c r="L25" i="11"/>
  <c r="L24" i="11"/>
  <c r="L23" i="11"/>
  <c r="H23" i="11"/>
  <c r="D25" i="11"/>
  <c r="D24" i="11"/>
  <c r="D23" i="11"/>
  <c r="L38" i="11"/>
  <c r="H24" i="11" l="1"/>
  <c r="H57" i="11"/>
  <c r="I53" i="11" s="1"/>
  <c r="I54" i="11"/>
  <c r="I55" i="11"/>
  <c r="I56" i="11"/>
  <c r="D56" i="11"/>
  <c r="E55" i="11" s="1"/>
  <c r="E54" i="11"/>
  <c r="I57" i="11" l="1"/>
  <c r="E53" i="11"/>
  <c r="E56" i="11" s="1"/>
  <c r="D26" i="11"/>
  <c r="E25" i="11" l="1"/>
  <c r="E24" i="11"/>
  <c r="E23" i="11"/>
  <c r="E26" i="11" s="1"/>
  <c r="I23" i="11"/>
  <c r="I24" i="11" s="1"/>
</calcChain>
</file>

<file path=xl/sharedStrings.xml><?xml version="1.0" encoding="utf-8"?>
<sst xmlns="http://schemas.openxmlformats.org/spreadsheetml/2006/main" count="2896" uniqueCount="598">
  <si>
    <t>Número petición</t>
  </si>
  <si>
    <t>Sector</t>
  </si>
  <si>
    <t>Tipo de entidad</t>
  </si>
  <si>
    <t>Entidad</t>
  </si>
  <si>
    <t>Tipo de dependencia</t>
  </si>
  <si>
    <t>Dependencia</t>
  </si>
  <si>
    <t>Dependencia hija</t>
  </si>
  <si>
    <t>Tema</t>
  </si>
  <si>
    <t>Categoría subtema</t>
  </si>
  <si>
    <t>Subtema</t>
  </si>
  <si>
    <t>Funcionario</t>
  </si>
  <si>
    <t>Estado del Usuario</t>
  </si>
  <si>
    <t>Punto atención</t>
  </si>
  <si>
    <t>Canal</t>
  </si>
  <si>
    <t>Tipo petición</t>
  </si>
  <si>
    <t>Estado petición inicial</t>
  </si>
  <si>
    <t>Estado petición final</t>
  </si>
  <si>
    <t>Estado de la petición</t>
  </si>
  <si>
    <t>Asunto</t>
  </si>
  <si>
    <t>Proceso de calidad</t>
  </si>
  <si>
    <t>Trámite o servicio</t>
  </si>
  <si>
    <t>Es trámite</t>
  </si>
  <si>
    <t>Adjunto</t>
  </si>
  <si>
    <t>Tiene procedencia</t>
  </si>
  <si>
    <t>Entidad procedencia</t>
  </si>
  <si>
    <t>Radicado de procedencia</t>
  </si>
  <si>
    <t>Es copia</t>
  </si>
  <si>
    <t>Entidad fuente</t>
  </si>
  <si>
    <t>Nota</t>
  </si>
  <si>
    <t>Localidad de los hechos</t>
  </si>
  <si>
    <t>UPZ de los hechos</t>
  </si>
  <si>
    <t>Barrio de los hechos</t>
  </si>
  <si>
    <t>Estrato de los hechos</t>
  </si>
  <si>
    <t>Longitud de los hechos</t>
  </si>
  <si>
    <t>Latitud de los hechos</t>
  </si>
  <si>
    <t>Longitud de registro de la petición</t>
  </si>
  <si>
    <t>Latitud de registro de la petición</t>
  </si>
  <si>
    <t>Fecha ingreso</t>
  </si>
  <si>
    <t>Fecha registro</t>
  </si>
  <si>
    <t>Fecha asignación</t>
  </si>
  <si>
    <t>Fecha inicio términos</t>
  </si>
  <si>
    <t>Número radicado entrada</t>
  </si>
  <si>
    <t>Fecha radicado entrada</t>
  </si>
  <si>
    <t>Fecha solicitud aclaración</t>
  </si>
  <si>
    <t>Fecha solicitud ampliación</t>
  </si>
  <si>
    <t>Fecha respuesta aclaración</t>
  </si>
  <si>
    <t>Fecha respuesta ampliación</t>
  </si>
  <si>
    <t>Fecha reinicio de términos</t>
  </si>
  <si>
    <t>Fecha vencimiento</t>
  </si>
  <si>
    <t>Días para el vencimiento</t>
  </si>
  <si>
    <t>Número radicado salida</t>
  </si>
  <si>
    <t>Fecha radicado salida</t>
  </si>
  <si>
    <t>Fecha finalización</t>
  </si>
  <si>
    <t>Fecha cierre</t>
  </si>
  <si>
    <t>Días gestión</t>
  </si>
  <si>
    <t>Días vencimiento</t>
  </si>
  <si>
    <t>Actividad</t>
  </si>
  <si>
    <t>Responsable actividad</t>
  </si>
  <si>
    <t>Fecha fin actividad</t>
  </si>
  <si>
    <t>Días de la actividad</t>
  </si>
  <si>
    <t>Días vencimiento actividad</t>
  </si>
  <si>
    <t>Comentario</t>
  </si>
  <si>
    <t>Observaciones</t>
  </si>
  <si>
    <t>Tipo persona</t>
  </si>
  <si>
    <t>Tipo de peticionario</t>
  </si>
  <si>
    <t>Tipo usuario</t>
  </si>
  <si>
    <t>Login de usuario</t>
  </si>
  <si>
    <t>Tipo de solicitante</t>
  </si>
  <si>
    <t>Tipo de documento</t>
  </si>
  <si>
    <t>Nombre peticionario</t>
  </si>
  <si>
    <t>Número de documento</t>
  </si>
  <si>
    <t>Condición del ciudadano</t>
  </si>
  <si>
    <t>Correo electrónico peticionario</t>
  </si>
  <si>
    <t>Teléfono fijo peticionario</t>
  </si>
  <si>
    <t>Celular peticionario</t>
  </si>
  <si>
    <t>Dirección residencia peticionario</t>
  </si>
  <si>
    <t>Localidad del ciudadano</t>
  </si>
  <si>
    <t>UPZ del ciudadano</t>
  </si>
  <si>
    <t>Barrio del ciudadano</t>
  </si>
  <si>
    <t>Estrato del ciudadano</t>
  </si>
  <si>
    <t>Notificación física</t>
  </si>
  <si>
    <t>Notificación electrónica</t>
  </si>
  <si>
    <t>Entidad que recibe</t>
  </si>
  <si>
    <t>Entidad que traslada</t>
  </si>
  <si>
    <t>Transacción entidad</t>
  </si>
  <si>
    <t>Tipo de ingreso</t>
  </si>
  <si>
    <t>Tipo de registro</t>
  </si>
  <si>
    <t>Comunes</t>
  </si>
  <si>
    <t>Periodo</t>
  </si>
  <si>
    <t>Tipo de gestión</t>
  </si>
  <si>
    <t>Tipo de pendiente</t>
  </si>
  <si>
    <t>Gestión en rango días</t>
  </si>
  <si>
    <t>Tipo reporte</t>
  </si>
  <si>
    <t>Tipo reporte por entidad</t>
  </si>
  <si>
    <t>Tipo de Re-ingreso</t>
  </si>
  <si>
    <t>Estado del reingreso</t>
  </si>
  <si>
    <t>Número de veces de reingreso</t>
  </si>
  <si>
    <t>Tipo de traslado</t>
  </si>
  <si>
    <t>Excluir</t>
  </si>
  <si>
    <t>Observación petición</t>
  </si>
  <si>
    <t>Cruce</t>
  </si>
  <si>
    <t>INTEGRACION SOCIAL</t>
  </si>
  <si>
    <t>ENTIDADES DISTRITALES</t>
  </si>
  <si>
    <t>SECRETARIA DISTRITAL DE INTEGRACION SOCIAL</t>
  </si>
  <si>
    <t>Puede Consolidar | Trasladar Entidades</t>
  </si>
  <si>
    <t>DIRECCION DE TRANSFERENCIAS ECONOMICAS IMG</t>
  </si>
  <si>
    <t>FAMILIA</t>
  </si>
  <si>
    <t>TRANSFERENCIAS MONETARIAS</t>
  </si>
  <si>
    <t>Ingreso Minimo Garantizado</t>
  </si>
  <si>
    <t>ALISSON LIZETH MANCERA NARVAEZ</t>
  </si>
  <si>
    <t>Activo</t>
  </si>
  <si>
    <t>WEB</t>
  </si>
  <si>
    <t>SOLICITUD DE ACCESO A LA INFORMACION</t>
  </si>
  <si>
    <t>En tramite - Por asignacion</t>
  </si>
  <si>
    <t>Solucionado - Por respuesta definitiva</t>
  </si>
  <si>
    <t>CONSULTAR PORQUE NO VOLVI A RECIBIR EL PAGO DE IMG ESTE LO RECIBI HASTA PRINCIPIOS DEL ANO 2025</t>
  </si>
  <si>
    <t>MISIONAL</t>
  </si>
  <si>
    <t>false</t>
  </si>
  <si>
    <t>19 - CIUDAD BOLIVAR</t>
  </si>
  <si>
    <t>66 - SAN FRANCISCO</t>
  </si>
  <si>
    <t>SAN FRANCISCO</t>
  </si>
  <si>
    <t xml:space="preserve"> </t>
  </si>
  <si>
    <t>S2026005282</t>
  </si>
  <si>
    <t>Clasificacion</t>
  </si>
  <si>
    <t>Cordial saludo. Apreciado ciudadano(a)  nos permitimos informar que su peticion radicada con el numero 38612026 y atendida por medio del radicado de salida S2026005282 puede consultarla ingresando al Sistema Distrital de Quejas y Peticiones Bogota Te Escucha https //bogota.gov.co/sdqs/. Cualquier inquietud adicional estaremos atentos a resolverla. ysepulveda.</t>
  </si>
  <si>
    <t>Natural</t>
  </si>
  <si>
    <t>Peticionario Identificado</t>
  </si>
  <si>
    <t>amancera59</t>
  </si>
  <si>
    <t>En nombre propio</t>
  </si>
  <si>
    <t>Cedula de ciudadania</t>
  </si>
  <si>
    <t>MARIA DEL PILAR VARGAS CADENA</t>
  </si>
  <si>
    <t>No brinda informacion</t>
  </si>
  <si>
    <t>pilar.vargas2406@gmail.com</t>
  </si>
  <si>
    <t>true</t>
  </si>
  <si>
    <t>Ingresada</t>
  </si>
  <si>
    <t>Por el ciudadano</t>
  </si>
  <si>
    <t>PERIODO ACTUAL</t>
  </si>
  <si>
    <t>Gestion oportuna (DTL)</t>
  </si>
  <si>
    <t>4-5.</t>
  </si>
  <si>
    <t>GESTIONADOS</t>
  </si>
  <si>
    <t>GESTIONADO</t>
  </si>
  <si>
    <t>Recibida</t>
  </si>
  <si>
    <t xml:space="preserve">YO  VERONICA SANCHEZ RUEDA  IDENTIFICADA CON CEDULA DE CIUDADANIA NO. 1018502506  EN CALIDAD DE MADRE  ME PERMITO PRESENTAR LA SIGUIENTE SOLICITUD   MI HIJO SAMUEL SANTIZ SANCHEZ  IDENTIFICADO CON REGISTRO CIVIL NO. 1023087412  SE ENCUENTRA INSCRITO Y ACTIVO EN EL JARDIN DE INTEGRACION SOCIAL ?EL NOGAL DE LA ESPERANZA?.  DE ACUERDO CON LA INFORMACION SUMINISTRADA POR EL JARDIN  DURANTE LOS MESES DE DICIEMBRE Y ENERO  EN LOS CUALES NO SE PRESTA EL SERVICIO EDUCATIVO PRESENCIAL  LA SECRETARIA DISTRITAL DE INTEGRACION SOCIAL REALIZA LA ENTREGA DE UN BONO DE ALIMENTACION PARA LOS NINOS BENEFICIARIOS.  SIN EMBARGO  A LA FECHA NO HEMOS RECIBIDO EL BONO CORRESPONDIENTE NI AL MES DE DICIEMBRE NI AL MES DE ENERO  POR LO CUAL SOLICITO RESPETUOSAMENTE A LA DIRECCION DE INTEGRACION SOCIAL ? IMG   1. INFORMACION CLARA SOBRE EL ESTADO DEL BONO DE ALIMENTACION CORRESPONDIENTE A LOS MESES DE DICIEMBRE Y ENERO.  2. CONFIRMACION DE QUE MI HIJO SE ENCUENTRA CORRECTAMENTE REGISTRADO COMO BENEFICIARIO DE DICHO APOYO.  3. EN CASO DE EXISTIR ALGUNA NOVEDAD  SE ME INDIQUE EL PROCEDIMIENTO A SEGUIR PARA LA ENTREGA DEL BONO.  AGRADEZCO SU PRONTA ATENCION Y GESTION  TENIENDO EN CUENTA QUE ESTE APOYO ES FUNDAMENTAL PARA LA ALIMENTACION DEL MENOR.  QUEDO ATENTA A UNA RESPUESTA OPORTUNA POR LOS MEDIOS DE CONTACTO REGISTRADOS.  CORDIALMENTE   VERONICA SANCHEZ RUEDA CEDULA  1018502506 </t>
  </si>
  <si>
    <t>12 - BARRIOS UNIDOS</t>
  </si>
  <si>
    <t>22 - DOCE DE OCTUBRE</t>
  </si>
  <si>
    <t>DOCE DE OCTUBRE</t>
  </si>
  <si>
    <t>S2026009515</t>
  </si>
  <si>
    <t>Cordial saludo  Apreciado ciudadano(a)  nos permitimos informar que  su peticion radicada con el numero 116662026 atendida por medio del Radicado de salida S2026009515. Puede consultarla ingresando al Sistema Distrital de Quejas y Peticiones Bogota Te Escucha https //bogota.gov.co/sdqs/. Cualquier inquietud adicional estaremos atentos a resolverla.  nquevedo</t>
  </si>
  <si>
    <t xml:space="preserve">Cordial saludo  Apreciado ciudadano(a)  nos permitimos informar que  su peticion radicada con el numero 116662026 atendida por medio del Radicado de salida S2026009515. Puede consultarla ingresando al Sistema Distrital de Quejas y Peticiones Bogota Te Escucha https //bogota.gov.co/sdqs/. Cualquier inquietud adicional estaremos atentos a resolverla.  nquevedo </t>
  </si>
  <si>
    <t>En representacion de</t>
  </si>
  <si>
    <t>Veronica  Sanchez RUEDA</t>
  </si>
  <si>
    <t>Vero.sanchezrd@hotmail.es</t>
  </si>
  <si>
    <t>21 - LOS ANDES</t>
  </si>
  <si>
    <t>LA PATRIA</t>
  </si>
  <si>
    <t>6-10.</t>
  </si>
  <si>
    <t>Registrada</t>
  </si>
  <si>
    <t>SUBDIRECCION PARA LA VEJEZ</t>
  </si>
  <si>
    <t>VEJEZ</t>
  </si>
  <si>
    <t>CENTROS DIA PARA ADULTO MAYOR</t>
  </si>
  <si>
    <t>GERARDO ANDRES MUNOZ ALVAREZ</t>
  </si>
  <si>
    <t>SERVICIO INTEGRAL DE ATENCION A LA CIUDADANIA</t>
  </si>
  <si>
    <t>E-MAIL</t>
  </si>
  <si>
    <t>Registro - con preclasificacion</t>
  </si>
  <si>
    <t>BUEN DIA ME PERMITO ESCRIBIRLES PARA SOLICITAR  DE MANERA RESPETUOSA EL CORREO ELECTRONICO Y/O MEDIO DE CONTACTO DIRECTO DEL CENTRO DIA CASA DE LA SABIDURIA LOS CEREZOS UBICADO EN LA LOCALIDAD DE ENGATIVA. LA INFORMACION ES REQUERIDA CON EL FIN DE REALIZAR UNA CONSULTA RELACIONADA CON LOS SERVICIOS QUE PRESTA EL CENTRO PARA QUE ASISTA MI MADRE DE 60 ANOS. QUEDO ATENTA A CUALQUIER INQUIETUD Y/O COMENTARIO MUCHAS GRACIAS CORDIALMENTE LAURA KATHERINE GOMEZ MARINO ING. INDUSTRIAL CEL. 3133973682</t>
  </si>
  <si>
    <t>PROYECTOS Y SERVICIOS SOCIALES DE  LA SDIS</t>
  </si>
  <si>
    <t>E2026000866</t>
  </si>
  <si>
    <t>S2026005008</t>
  </si>
  <si>
    <t>Registro para atencion</t>
  </si>
  <si>
    <t>Respetada Senora Laura K. Gomez  reciba un cordial saludo.  De manera atenta y acorde con la solicitud  la cual fue trasladada a la Subdireccion para la Vejez  se indica que  en estricta observancia del ordenamiento juridico  de acuerdo con la misionalidad y funciones administrativas establecidas en el articulo 1∞ del Decreto Distrital 607 de 2007  emite respuesta a su requerimiento. Muchas gracias.</t>
  </si>
  <si>
    <t>gmunoz2887</t>
  </si>
  <si>
    <t>LAURA KATHERINE GOMEZ MARINO</t>
  </si>
  <si>
    <t>laukathe1509@gmail.com</t>
  </si>
  <si>
    <t>Propios</t>
  </si>
  <si>
    <t>0-3.</t>
  </si>
  <si>
    <t>ASISTENCIA SOCIAL</t>
  </si>
  <si>
    <t>FORTALECIMIENTO SOCIAL Y COMUNITARIO</t>
  </si>
  <si>
    <t>ENLACE SOCIAL</t>
  </si>
  <si>
    <t>MI NOMBRE ES LISSETH ESCALANTE  ESTUDIANTE DE DOCTORADO EN ECONOMIA DE LA UNIVERSIDAD DE TEXAS EN AUSTIN. POR MEDIO DE LA PRESENTE SOLICITO RESPETUOSAMENTE INFORMACION CON FINES EXCLUSIVAMENTE ACADEMICOS  EN EL MARCO DE MI INVESTIGACION DOCTORAL (PHD) EN ECONOMIA  ACERCA DE  CENTROS DIA ? CASAS DE LA SABIDURIA EN BOGOTA D.C. SOLICITO  EN LA MEDIDA DE LO DISPONIBLE  LA FECHA DE INAUGURACION (MES Y ANO  O AL MENOS EL ANO) DE CADA CENTRO EL LISTADO COMPLETO Y ACTUALIZADO DE LOS CENTROS ACTIVOS  INCLUYENDO NOMBRE Y DIRECCION. HE CONSULTADO EL VISOR DE IDECA DISPONIBLE EN HTTPS //WWW.IDECA.GOV.CO/RECURSOS/MAPAS/CENTRO-DIA-CASA-DE-LA-SABIDURIA-BOGOTA-DC  EN EL CUAL SE IDENTIFICAN 29 CENTROS. SIN EMBARGO  TENGO ENTENDIDO QUE EL TOTAL VIGENTE SERIA DE 30  POR LO QUE SOLICITO CONFIRMAR SI EL CENTRO CAMPO VERDE (LOCALIDAD DE BOSA) HACE PARTE DE LA RED Y  EN CASO AFIRMATIVO  SU RESPECTIVA FECHA DE INAUGURACION. EL OBJETIVO ES CONSTRUIR UNA BASE HISTORICA DE APERTURA Y DISPONIBILIDAD TERRITORIAL DE ESTOS CENTROS PARA EVALUAR SU RELACION CON INDICADORES DE BIENESTAR Y SALUD MENTAL DE PERSONAS ADULTAS MAYORES A NIVEL LOCAL.  ATENTAMENTE  LISSETH ESCALANTE ESTUDIANTE DE DOCTORADO EN ECONOMIA (PHD) UNIVERSITY OF TEXAS AT AUSTIN LISSETHESCALANTE@UTEXAS.EDU</t>
  </si>
  <si>
    <t>S2026008473</t>
  </si>
  <si>
    <t>Respetado senor Martin Gutierrez  reciba un cordial saludo. De manera atenta  y acorde a la solicitud de ingreso  realizada mediante oficio con numero de requerimiento BTE 182722026 la Subdireccion para la Vejez  en estricta observancia del ordenamiento juridico  de acuerdo con la misionalidad y funciones administrativas establecidas en el articulo 1∞ del Decreto Distrital 607 de 2007  emite respuesta a su requerimiento en los siguientes terminos. Muchas gracias.</t>
  </si>
  <si>
    <t>Pasaporte</t>
  </si>
  <si>
    <t xml:space="preserve">LISSETH  ESCALANTE </t>
  </si>
  <si>
    <t>lissethescalante@utexas.edu</t>
  </si>
  <si>
    <t xml:space="preserve">SOLICITUD DE INGRESO MINIMO GARANTIZADO ? MES DE DICIEMBRE YO  LUZDARY DIAZ  IDENTIFICADA CON CEDULA DE CIUDADANIA NO. 52.228.257  EXPEDIDA EL 7 DE FEBRERO DE 1994  DE MANERA RESPETUOSA ME DIRIJO A USTEDES CON EL FIN DE SOLICITAR INFORMACION Y PRONTA SOLUCION FRENTE AL PAGO DEL INGRESO MINIMO GARANTIZADO CORRESPONDIENTE AL MES DE DICIEMBRE.  CABE ACLARAR QUE ANTERIORMENTE YA HABIA REALIZADO LA SOLICITUD Y SE ME INFORMO QUE EL PAGO SE ENCONTRABA EN ESTADO DE DISPERSION SIN EMBARGO  A LA FECHA EL RECURSO NO HA SIDO RECIBIDO POR EL OPERADOR NEQUI  ASOCIADO AL NUMERO DE CONTACTO +57 300 705 5107.  POR LO ANTERIOR  SOLICITO MUY RESPETUOSAMENTE SE VERIFIQUE EL ESTADO REAL DEL DESEMBOLSO Y SE REALICEN LAS GESTIONES NECESARIAS PARA QUE EL APOYO ECONOMICO SEA EFECTIVAMENTE CONSIGNADO  YA QUE DICHO INGRESO ES DE VITAL IMPORTANCIA PARA MI SOSTENIMIENTO.  AGRADEZCO DE ANTEMANO LA ATENCION PRESTADA Y QUEDO ATENTA A CUALQUIER INFORMACION ADICIONAL QUE SE REQUIERA.    ATENTAMENTE    LUZDARY DIAZ C.C. 52.228.257 FECHA DE EXPEDICION  7 DE FEBRERO DE 1994 OPERADOR NEQUI  +57 300 705 5107 </t>
  </si>
  <si>
    <t>03 - SANTA FE</t>
  </si>
  <si>
    <t>95 - LAS CRUCES</t>
  </si>
  <si>
    <t>LAS CRUCES</t>
  </si>
  <si>
    <t>S2026010617</t>
  </si>
  <si>
    <t>Cordial saludo  Apreciado ciudadano(a)  nos permitimos informar que  su peticion radicada con el numero 218522026 atendida por medio del Radicado de salida S2026010617. Puede consultarla ingresando al Sistema Distrital de Quejas y Peticiones Bogota Te Escucha https //bogota.gov.co/sdqs/. Cualquier inquietud adicional estaremos atentos a resolverla.  Ysalamanca</t>
  </si>
  <si>
    <t>JHON ANDERSON GUTIERREZ DIAZ</t>
  </si>
  <si>
    <t>Habitante de la calle</t>
  </si>
  <si>
    <t>jhontendenciastecnologicas@gmail.com</t>
  </si>
  <si>
    <t>KR 3A 1D 36</t>
  </si>
  <si>
    <t>SUBDIRECCION ADMINISTRATIVA Y FINANCIERA Y APOYO LOGISTICO</t>
  </si>
  <si>
    <t>JOHN JAIRO GONZALEZ RODRIGUEZ</t>
  </si>
  <si>
    <t>SOLICITUD CERTIFICADO DE INGRESOS Y RETENCIONES 2025 DE MANERA ATENTA SOLICITO CERTIFICADO DE INGRESOS Y RETENCIONES DE MI PERSONA  CHARLES ERASMO DAZA MALAGON CON CEDULA DE CIUDADANIA 7.176.468 EN MI CALIDAD DE CONTRATISTA DE INTEGRACION SOCIAL  ESTO PARA LA DECLARACION DE ICA 2025. GRACIAS POR SU ATENCION</t>
  </si>
  <si>
    <t xml:space="preserve">Senor  CHARLES ERASMO DAZA MALAGON  Cordial saludo.  De manera atenta remito respuesta al derecho de peticion No 219142026 †registrado por la plataforma SDQS- Bogota te Escucha  mediante radicado de salida No.†S2026008365.  De acuerdo a los tiempos establecidos en la ley 1755 de 2015  la Secretaria Distrital de Integracion Social brinda respuesta a su solicitud de manera completa  oportuna y suficiente  en el marco de su solicitud  manifestando plena disposicion de entregar informacion adicional en caso de requerirse. </t>
  </si>
  <si>
    <t>jgonzalez80899187</t>
  </si>
  <si>
    <t>CHARLES ERASMO DAZA MALAGON</t>
  </si>
  <si>
    <t>charlesedaza@gmail.com</t>
  </si>
  <si>
    <t>09 - FONTIBON</t>
  </si>
  <si>
    <t>110 - CIUDAD SALITRE OCCIDENTAL</t>
  </si>
  <si>
    <t>SALITRE OCCIDENTAL</t>
  </si>
  <si>
    <t>SUBDIRECCION DE GESTION Y DESARROLLO DEL TALENTO HUMANO</t>
  </si>
  <si>
    <t>TALENTO HUMANO Y CONTRATACION</t>
  </si>
  <si>
    <t>GESTION DEL TALENTO HUMANO</t>
  </si>
  <si>
    <t>DIEGO SMITH HERRERA HERNANDEZ</t>
  </si>
  <si>
    <t>DERECHO DE PETICION -SOLICITUD DE INFORMACION VACANTES REPORTADAS A LA CNSC EMPLEO (CODIGO219-11)</t>
  </si>
  <si>
    <t>ESTRATEGICO</t>
  </si>
  <si>
    <t>Buenas tardes  Se genera cierre por duplicidad con el SDQS 290962026 el cual ya se encuentra asignado al equipo profesional para atencion dentro de los tiempos de ley.</t>
  </si>
  <si>
    <t>dherrera921</t>
  </si>
  <si>
    <t>LIZETH JOHANNA ESCOBAR VEGA</t>
  </si>
  <si>
    <t>johanna1763@hotmail.com</t>
  </si>
  <si>
    <t>CL 49ABIS S 10D 20</t>
  </si>
  <si>
    <t>18 - RAFAEL URIBE URIBE</t>
  </si>
  <si>
    <t>54 - MARRUECOS</t>
  </si>
  <si>
    <t>GUIPARMA</t>
  </si>
  <si>
    <t>CENTROS DE PROTECCION PARA ADULTO MAYOR</t>
  </si>
  <si>
    <t>BUENOS DIAS CORDIALMENTE SOLICITO POR FAVOR EL DIRECTORIO ACTUALIZADO CON LOS TELEFONOS Y DIRECCIONES DE LAS CASAS DE SABIDURIA TODA VEZ QUE LOS NUMEROS DE CELULARES QUE APARECEN EN ALGUNAS CASAS EN EL DIRECTORIO YA NO CORRESPONDEN Y LA PERSONA QUE CONTESTA DICE QUE YA NO TRABAJA ALLI Y NO SUMINISTRA NINGUNA INFORMACION. CORDIALMENTE  ESPERANZA OVALLE CEL 3125805976</t>
  </si>
  <si>
    <t>E2026003557</t>
  </si>
  <si>
    <t>S2026011713</t>
  </si>
  <si>
    <t>Respetada senora Esperanza Ovalle  reciba un cordial saludo. En atencion a la solicitud allegada a la Secretaria Distrital de Integracion Social  respecto a la solicitud de informacion para la oferta de servicio sociales en la Casa de la Sabiduria Los Cerezos en la localidad de Engativa  da respuesta a su requerimiento. Muchas gracias.</t>
  </si>
  <si>
    <t>ESPERANZA  OVALLE MASMELA</t>
  </si>
  <si>
    <t>esperanzaovallemasmela@hotmail.com</t>
  </si>
  <si>
    <t>BUEN DIA EN RESPUESTA ENVIADA POR USTEDES   SDQS 249712026.      DOCUMENTO / ACUERDO   S2026009024. ENVIO DOCUMENTO SOLICITADO POR USTEDES AGRADEZCO SU ATENCION Y PRONTA REPUESTA.</t>
  </si>
  <si>
    <t>05 - USME</t>
  </si>
  <si>
    <t>57 - GRAN YOMASA</t>
  </si>
  <si>
    <t>SANTA MARTA</t>
  </si>
  <si>
    <t>S2026012437</t>
  </si>
  <si>
    <t>Cordial saludo  Apreciado ciudadano(a)  nos permitimos informar que  su peticion radicada con el numero 404542026  atendida por medio del Radicado de salida S2026012437. Puede consultarla ingresando al Sistema Distrital de Quejas y Peticiones Bogota Te Escucha https //bogota.gov.co/sdqs/. Cualquier inquietud adicional estaremos atentos a resolverla.  MEHC</t>
  </si>
  <si>
    <t>SANTIAGO  ACUNA LOZANO</t>
  </si>
  <si>
    <t>santiman.26@hotmail.com</t>
  </si>
  <si>
    <t xml:space="preserve">QUISIERA SABER SI PUEDO SER BENEFICIARIA DE ALGUN SUBSIDIO </t>
  </si>
  <si>
    <t>S2026012433</t>
  </si>
  <si>
    <t>Cordial saludo  Apreciado ciudadano(a)  nos permitimos informar que  su peticion radicada con el numero 406412026 atendida por medio del Radicado de salida S2026012433. Puede consultarla ingresando al Sistema Distrital de Quejas y Peticiones Bogota Te Escucha https //bogota.gov.co/sdqs/. Cualquier inquietud adicional estaremos atentos a resolverla.  MEHC</t>
  </si>
  <si>
    <t>Tarjeta de Identidad</t>
  </si>
  <si>
    <t>SOFIA  PERALTA BARBOSA</t>
  </si>
  <si>
    <t>sofia7550822@gmail.com</t>
  </si>
  <si>
    <t>COMISARIA DE FAMILIA USAQUEN 1 TURNO 2</t>
  </si>
  <si>
    <t>COMISARIAS DE FAMILIA</t>
  </si>
  <si>
    <t>OSCAR YOBANY FORERO TORRES</t>
  </si>
  <si>
    <t>Inactivo</t>
  </si>
  <si>
    <t xml:space="preserve">DOCTORA  CLAUDIA DANID PEREZ MEDINA COMISARIA PRIMERA DE FAMILIA USAQUEN 1 - BOGOTA D.C.  MP 125-2021 RUG 258-2021 ACCIONANTE  YERIKA ALEXANDRA SAMANIEGO ARANGO ACCIONADO  FELIPE GIOVANNI OVIEDO CIBRIAN  FELIPE GIOVANNI OVIEDO CIBRIAN  IDENTIFICADO CON CEDULA DE CIUDADANIA NO. 79948239 DE BOGOTA DC EN EJERCICIO DEL DERECHO FUNDAMENTAL DE PETICION CONSAGRADO EN EL ARTICULO 23∞ DE LA CONSTITUCION POLITICA Y CON FUNDAMENTO EN LA LEY 1755 DE 2015 ?POR MEDIO DE LA CUAL SE REGULA EL DERECHO FUNDAMENTAL DE PETICION? Y DEMAS NORMAS APLICABLES RESPETUOSAMENTE ME DIRIJO A SU DESPACHO A FIN DE SOLICITAR RESPUESTA DE FONDO A LAS SIGUIENTES PETICIONES Y/O SOLICITUDES   SOLICITUDES Y/O PETICIONES        01.  PRIMERA  SOLICITO RESPETUOSAMENTE A LA COMISARIA DE FAMILIA USAQUEN 1 DE BOGOTA DC  ADJUNTAR AL EXPEDIENTE DE LA MP 125-2021 RUG 258 LA SENTENCIA DE FALLO DE SENTENCIA PROCESO PENAL NO. 11001650001120210612000 EL CUAL CONSTA DE 141 FOLIOS.     02.  SEGUNDA  SOLICITO RESPETUOSAMENTE A LA COMISARIA DE FAMILIA USAQUEN 1 DE BOGOTA DC  ADJUNTAR AL EXPEDIENTE DE LA MP 125-2021 RUG 258 DOCUMENTO NOTIFICA SENTENCIA PROCESO PENAL NO. 11001650001120210612000 (NI 415918) EL CUAL CONSTA DE 02 FOLIOS.    03. TERCERA  DOCTORA CLAUDIA DANID PEREZ MEDINA  LA INVITO A VER ESTE VIDEO  LA CIUDADANA YERIKA ALEXANDRA SAMANIEGO ARANGO ESTA HACIENDO LO MISMO CON LA JUSTICIA      HTTPS //YOUTU.BE/XBEXU13U5SC?SI=KEVAZUW2LMI8MMWN    RESPETUOSAMENTE     FELIPE GIOVANNI OVIEDO CIBRIAN C.C. NO. 79.948.239 DE BOGOTA D.C.  </t>
  </si>
  <si>
    <t>SE ANEXA E3N ARCHIVO ADJUNTO LA RESPUESTA A LA PRESENTE PETICION</t>
  </si>
  <si>
    <t>otorres25677</t>
  </si>
  <si>
    <t>FELIPE GIOVANNI OVIEDO CIBRIAN</t>
  </si>
  <si>
    <t>pipecibrian@gmail.com</t>
  </si>
  <si>
    <t>KR 101 148 56</t>
  </si>
  <si>
    <t>11 - SUBA</t>
  </si>
  <si>
    <t>27 - SUBA</t>
  </si>
  <si>
    <t>SALITRE SUBA</t>
  </si>
  <si>
    <t>PERIODO ANTERIOR</t>
  </si>
  <si>
    <t>Periodos anteriores</t>
  </si>
  <si>
    <t>SUBDIRECCION DE CONTRATACION</t>
  </si>
  <si>
    <t>CONTRATACION</t>
  </si>
  <si>
    <t>MARYI MILENA MARINO GARCIA</t>
  </si>
  <si>
    <t>SOLICITUD DE CERTIFICADO LABORAL  CORDIAL SALUDO.  POR MEDIO DEL PRESENTE  ME PERMITO SOLICITAR EL CERTIFICADO LABORAL DE LA EJECUCION DEL CONTRATO DE PRESTACION DE SERVICIOS NO. CPS-365-2024  CELEBRADO ENTRE EL FONDO DE DESARROLLO LOCAL DE KENNEDY Y LA PROFESIONAL ALEJANDRA BERDUGO LOPEZ IDENTIFICADA CON CEDULA DE CIUDADANIA NO. 1.013.656.823†DE BOGOTA.  AGRADEZCO SU RESPUESTA.  ATENTAMENTE.  ALEJANDRA BERDUGO LOPEZ CC. 1.013.656.823 TEL. 300 554 5256</t>
  </si>
  <si>
    <t>S2026015133</t>
  </si>
  <si>
    <t>Bogota D.C.  enero de 2026 Senores  ALCALDIA LOCAL DE KENNEDY KARLA TATHYANNA MARIN OSPINA Alcaldesa ventanillaelectronica@alcaldiabogota.gov.co alcalde.Kennedy@gobiernobogota.gov.co Ciudad Asunto  Traslado por competencia Derecho de peticion SDQS 481432026. Por medio del presente  me permito trasladar por competencia a su despacho  el derecho de peticion segun mencionado en asunto  presentado por la senora Alejandra Berdugo Lopez</t>
  </si>
  <si>
    <t>mmarino2028</t>
  </si>
  <si>
    <t>ALEJANDRA  BERDUGO LOPEZ</t>
  </si>
  <si>
    <t>alejandraberdugol02@gmail.com</t>
  </si>
  <si>
    <t>Null 24C 30</t>
  </si>
  <si>
    <t>15 - ANTONIO NARINO</t>
  </si>
  <si>
    <t>38 - RESTREPO</t>
  </si>
  <si>
    <t>RESTREPO OCCIDENTAL</t>
  </si>
  <si>
    <t>Oficina de Atencion a la Ciudadania | Puede Consolidar | Trasladar Entidades</t>
  </si>
  <si>
    <t>EMILSE ELENA DIAZ DAZA</t>
  </si>
  <si>
    <t>Solucionado - Por traslado</t>
  </si>
  <si>
    <t>Por medio de la  presente  solicito informacion acerca del proceso o paso a paso para recibir atencion por psicologia  ya que por medio de la comisaria de familia de Ciudad Bolivar fui remitida para este servicio en terapia familiar. Gracias</t>
  </si>
  <si>
    <t>Se intenta establecer comunicacion telefonica con la peticionaria en varias oportunidades a los telefonos registrados en su solicitud para establecer el numero de documento del senor Jose Antonio Rodriguez Moreno pero no respondio al llamado. Se realiza Aclaracion por el aplicativo BTE.</t>
  </si>
  <si>
    <t>68 - EL TESORO</t>
  </si>
  <si>
    <t>EL TESORO</t>
  </si>
  <si>
    <t>ediaz312455</t>
  </si>
  <si>
    <t>NELLY RAQUEL PENA PENA</t>
  </si>
  <si>
    <t>Penan579@gmail.com</t>
  </si>
  <si>
    <t>Null 18H 24</t>
  </si>
  <si>
    <t>SECRETARIA DISTRITAL DE SALUD</t>
  </si>
  <si>
    <t>SUBDIRECCION LOCAL TUNJUELITO</t>
  </si>
  <si>
    <t>PRIMERA INFANCIA Y ADOLESCENCIA</t>
  </si>
  <si>
    <t>JARDIN INFANTIL DIURNO</t>
  </si>
  <si>
    <t>MARIA ANGELICA SELLA GARZON</t>
  </si>
  <si>
    <t>ESCRITO</t>
  </si>
  <si>
    <t>DERECHO DE PETICION INFORMACION JARDIN INFANTIL RAFAEL BARBERI</t>
  </si>
  <si>
    <t xml:space="preserve">ATENCION INTEGRAL A LA PRIMERA INFANCIA EN AMBITO INSTITUCIONAL </t>
  </si>
  <si>
    <t>E2026004841</t>
  </si>
  <si>
    <t>En atencion a su solicitud formulada mediante Derecho de Peticion  me permito dar respuesta en los siguientes terminos. En el marco del Plan de Desarrollo de Bogota 2024 -2027 Bogota Camina Seguro  la Secretaria de Integracion Social formulo el proyecto de inversion ?Desarrollo de capacidades para las gestantes  ninas  ninos  adolescentes y sus familias que promuevan su desarrollo integral en Bogota D.C.?  que para diciembre del 2023  con relacion a los ninos en Bogota  cifras e indicadores de atencion a ninas  ninos y adolescentes desde la gestacion  se contaba con 66.393 gestantes  ninas y ninos atendidos en jardines infantiles diurnos  nocturnos  Casas de Pensamiento Intercultural  espacios rurales  creciendo juntos y creciendo en la Ruralidad con permanencia minima de 90 dias (SEGPLAN  2023). Este servicio es liderado por la Subdireccion para la Infancia y se implementa en las 19 localidades de Bogota.</t>
  </si>
  <si>
    <t>msella1</t>
  </si>
  <si>
    <t>WILLIAM XAVIER POVEDA ORTEGA</t>
  </si>
  <si>
    <t>williamx.poveda@gobiernobogota.gov.co</t>
  </si>
  <si>
    <t>Null 50A 03 S</t>
  </si>
  <si>
    <t>ATENDIDO</t>
  </si>
  <si>
    <t>VERIFICACION DE MI INFORMACION EN EL SISBEN  CON EL FIN DE SER CONSIDERADA COMO POSIBLE BENEFICIARIA DEL PROGRAMA INGRESO MINIMO GARANTIZADO (IMG) Y DEMAS AYUDAS OFRECIDAS POR LA ENTIDAD DE INTEGRACION SOCIAL.</t>
  </si>
  <si>
    <t>58 - COMUNEROS</t>
  </si>
  <si>
    <t>ANTONIO JOSE DE SUCRE</t>
  </si>
  <si>
    <t>S2026016299</t>
  </si>
  <si>
    <t>Cordial saludo  Apreciado ciudadano(a)  nos permitimos informar que  su peticion radicada con el numero 490162026 atendida por medio del Radicado de salida S2026016299. Puede consultarla ingresando al Sistema Distrital de Quejas y Peticiones Bogota Te Escucha https //bogota.gov.co/sdqs/. Cualquier inquietud adicional estaremos atentos a resolverla.  madiazn</t>
  </si>
  <si>
    <t>MARIA PAULA ALVARADO ORDUZ</t>
  </si>
  <si>
    <t>zenaidaorduz1404@gmail.com</t>
  </si>
  <si>
    <t>KR 3B ESTE 112A 36 SUR</t>
  </si>
  <si>
    <t>BUEN DIA  SOLICITO DE MANERA CORDIAL ACTUALIZAR MIS DATOS PARA PODER REALIZAR EL RETIRO DEL INGRESO SOLIDARIO POR MEDIO DE LA PLATAFORMA DE NEQUI  YA QUE EN LOS DIFERENTES PUNTOS DONDE REALIZO EL RETIRO ME HA SIDO DE GRAN DIFICULTAD POR LAS HUELLAS.  NEQUI 3208810659 JOSE HERNANDO ZULETA  ADJUNTO ENVIO COPIA DE CEDULA Y CERTIFICADO BANCARIO</t>
  </si>
  <si>
    <t>S2026022238</t>
  </si>
  <si>
    <t xml:space="preserve">Cordial saludo  Apreciado ciudadano(a)  nos permitimos informar que  su peticion radicada con el numero 638502026. atendida por medio del Radicado de salida S2026022238. Puede consultarla ingresando al Sistema Distrital de Quejas y Peticiones Bogota Te Escucha https //bogota.gov.co/sdqs/. Cualquier inquietud adicional estaremos atentos a resolverla.  lygarciag  </t>
  </si>
  <si>
    <t xml:space="preserve">JOSE  HERNANDO ZULETA </t>
  </si>
  <si>
    <t>zuletahernando310@gmail.com</t>
  </si>
  <si>
    <t>KR 12C ESTE 89 48 SUR</t>
  </si>
  <si>
    <t>SUBDIRECCION PARA LA IDENTIFICACION  CARACTERIZACION E INTEGRACION</t>
  </si>
  <si>
    <t>INGRID SAMANTHA NORATO VARGAS</t>
  </si>
  <si>
    <t xml:space="preserve">SENORES  SECRETARIA DE INTEGRACION SOCIAL ATENCION TRANSITORIA AL MIGRANTE EXTRANJERO CARRERA 7 NO.32-16 ? CIUDADELA COMERCIAL SAN MARTIN LA CIUDAD.  EN MI CALIDAD DE PROFESIONAL ESPECIALIZADO EN INVESTIGACION  ADSCRITO AL GRUPO INTERNO DE TRABAJO DE INVESTIGACION PARA LA DEFENSA DEL SISTEMA NACIONAL DE DEFENSORIA PUBLICA DE LA DEFENSORIA DEL PUEBLO ME PERMITO ALLEGAR PETICION DE FECHA 19-02-2026  RELACIONADA CON EL USUARIO DEL SNDP   SENOR JAIDER JOSE ESPINOSA SALCEDO CEDULA DE IDENTIDAD VENEZOLANA NO.28290745  CON LA FINALIDAD SE NOS ALLEGUE LA INFORMACION ALLI REQUERIDA  DENTRO DEL ASUNTO  PROCESO NO. 110016000013202402155 M.T. NO. 2026-00313  G.I.I.P.D.         DELITO  FABRICACION  PORTE O TRAFICO DE ESTUPEFACIENTES. </t>
  </si>
  <si>
    <t>Respuesta</t>
  </si>
  <si>
    <t>inorato1</t>
  </si>
  <si>
    <t>GERMAN FERNANDO BAQUERO PARDO</t>
  </si>
  <si>
    <t>gbaquero@defensoria.gov.co</t>
  </si>
  <si>
    <t>CL 55 10 32</t>
  </si>
  <si>
    <t>EL MOTIVO DE ESTE REQUERIMIENTO ES EL ANO PASADO Y ANOS ATRAS ESTABA CONTANDO CON EL INGRESO MINIMO GARANTIZADO EL CUAL ES VITAL PARA MI HOGAR Y ESTE ANO 2026 NO HE RECIBIDO EL PAGO DE ENERO Y POR CONSIGUIENTE NO SE SI FUE QUE ME SACARON DEL PROGRAMA AUN CUENTO CON LAS MISMAS CONDICIONES REGISTRADAS EN EL SISBEN EN EL ANO 2022 Y ESTOY EN ESTADO DE GESTACION DE 1 A 3 MESES SOLICITO DE MANERA ATENTA SE ESTUDIE MI CASO Y SE REEVALUE QUE HA SUCEDIDO CON LOS PAGOS O CON EL PAGO CORRESPONDIENTE AL MES DE ENERO Y SE EVALUE SI SE ME ESTA SACANDO EL PROGRAMA LAS RAZONES POR LAS CUALES ESTAN SACANDO DEBIDO A QUE SOY MADRE SOLTERA EN ESTADO DE Y CON DOS MENORES A MI CARRO GRACIAS</t>
  </si>
  <si>
    <t>S2026020362</t>
  </si>
  <si>
    <t>Cordial saludo  Apreciado ciudadano(a)  nos permitimos informar que  su peticion radicada con el numero 703712026 fue atendida por medio del Radicado de salida S2026020362. Puede consultarla ingresando al Sistema Distrital de Quejas y Peticiones Bogota Te Escucha https //bogota.gov.co/sdqs/. Cualquier inquietud adicional estaremos atentos a resolverla.  Llealc</t>
  </si>
  <si>
    <t>YURANI YERALDIN OSPITIA MORENO</t>
  </si>
  <si>
    <t>ospitiayurani@gmail.com</t>
  </si>
  <si>
    <t>KR 98C 42A 21 SUR</t>
  </si>
  <si>
    <t>SOLICITO AMABLEMENTE CONSULTAR  Y SABER PORQUE NO OBTUVE SUBSIDIO DE  IMG DEL MES DE ENERO NI FEBRERO Y TAMPOCO DEL AUXILIO QUE GENERAN PARA MENLR DE EDAD SI PERTENEZCO A POBREZA EXTREMA DEL GRUPO 4 DEL SISBEN DONDE AFECTA TOTALMENTE EL NO RECIBIR A MI HOGAR YA QUE SOY MADRE CABEZA DE FAMILIA DE 3 HIJOS Y RSETR SUBSIDIO CONTRIBUYE A UNA MEJOR CALIDAD DE VIDA  ADICIONAL DEBO CANCELAR TRANSPORTES A MI JIJO PARA TRANSPORTARSE AL COLEGIO YA QUE MUNCA OBTUVE  BENEFICIO DE MOVILIDAD . AL CONSULTAR POR INTEGRACION SOCIAL POR DOC NO SALE NADA</t>
  </si>
  <si>
    <t>S2026037874</t>
  </si>
  <si>
    <t>Cordial saludo  Apreciado ciudadano(a)  nos permitimos informar que  su peticion radicada con el numero 1230362026 atendida por medio del Radicado de salida S2026037874. Puede consultarla ingresando al Sistema Distrital de Quejas y Peticiones Bogota Te Escucha https //bogota.gov.co/sdqs/. Cualquier inquietud adicional estaremos atentos a resolverla.  Ysalamanca</t>
  </si>
  <si>
    <t>YADDY JOHANNA ROJAS ARIZA</t>
  </si>
  <si>
    <t>rojitasjoha1224@gmail.com</t>
  </si>
  <si>
    <t>CL 57C SUR 78H 17</t>
  </si>
  <si>
    <t>SUBDIRECCION PARA LA ADULTEZ</t>
  </si>
  <si>
    <t>ANGIE MARCELA PESCADOR SUPELANO</t>
  </si>
  <si>
    <t>SOLICITUD DEFENSORIA DEL PUEBLO- M.T. 2025-3599 . USUARIO   JEISON DAVID SANABRIA GIRALDO</t>
  </si>
  <si>
    <t xml:space="preserve">RESPETADO PETICIONARIO SE ADJUNTA RESPUESTA EN LOS TERMINOS DE LEY ESTABLECIDOS  </t>
  </si>
  <si>
    <t>apescador3</t>
  </si>
  <si>
    <t>DANIEL  RODRIGUEZ HERRERA</t>
  </si>
  <si>
    <t>darodriguez@defensoria.gov.co</t>
  </si>
  <si>
    <t>02 - CHAPINERO</t>
  </si>
  <si>
    <t>99 - CHAPINERO</t>
  </si>
  <si>
    <t>MARLY</t>
  </si>
  <si>
    <t>SOY DEISY JOHANNA OTERO CABEZAS CC 1033768438 ACTUALMENTE BENEFICIARIA DEL PROGRAMA IMG  POR ESTE MEDIO QUIERO SOLICITAR POR FAVOR LA VERIFICACION DEL PAGO DE RENTA BASICA DEL MES DE DICIEMBRE YA QUE NO SE HA VISTO REFLEJADO. MORE POR LA PAGINA Y APARECE EN ESTADO PENDIENTE Y QUISIERA VALIDAR CON USTEDES SI ESE PAGO SE VA A REALIZAR.</t>
  </si>
  <si>
    <t>06 - TUNJUELITO</t>
  </si>
  <si>
    <t>62 - TUNJUELITO</t>
  </si>
  <si>
    <t>TUNJUELITO</t>
  </si>
  <si>
    <t>S2026024890</t>
  </si>
  <si>
    <t>Cordial saludo  Apreciado ciudadano(a)  nos permitimos informar que  su peticion radicada con el numero 756232026 atendida por medio del Radicado de salida S2026024890 ha sido resuelta. Puede consultarla ingresando al Sistema Distrital de Quejas y Peticiones Bogota Te Escucha https //bogota.gov.co/sdqs/. Cualquier inquietud adicional estaremos atentos a resolverla.   Jbenavides</t>
  </si>
  <si>
    <t>Anonimo</t>
  </si>
  <si>
    <t>ANONIMO</t>
  </si>
  <si>
    <t>En tramite por asignar - trasladar</t>
  </si>
  <si>
    <t>CORDIAL SALUDO  POR MEDIO DEL PRESENTE SOLICITO DE MANERA RESPETUOSA LA ACTUALIZACION DE MIS DATOS EN EL PROGRAMA INGRESO MINIMO GARANTIZADO. ACTUALMENTE ME ENCUENTRO SEPARADA DEL PADRE DE MIS HIJOS  POR LO CUAL SOLICITO QUE DICHA PERSONA DEJE DE FIGURAR COMO BENEFICIARIO DENTRO DE MI NUCLEO FAMILIAR  YA QUE NO CONVIVIMOS NI COMPARTIMOS INGRESOS. DE IGUAL MANERA  SOLICITO RETIRAR A MI SOBRINO DEL NUCLEO FAMILIAR  TENIENDO EN CUENTA QUE EN LA ACTUALIDAD VIVO UNICAMENTE CON MIS HIJOS. AGRADEZCO SE REALICE LA REVISION Y ACTUALIZACION CORRESPONDIENTE EN EL SISTEMA. QUEDO ATENTA A CUALQUIER INFORMACION ADICIONAL O DOCUMENTACION QUE DEBA APORTAR PARA CONTINUAR CON EL PROCESO. MUCHAS GRACIAS POR LA ATENCION PRESTADA. ATENTAMENTE  LEIDY ZULEY DIAZ REINA  C.C. 1033750620 TELEFONO  3102712602</t>
  </si>
  <si>
    <t>S2026026682</t>
  </si>
  <si>
    <t>Cordial saludo  Apreciado ciudadano(a)  nos permitimos informar que  su peticion radicada con el numero 769942026 atendida por medio del Radicado de salida S2026026682. Puede consultarla ingresando al Sistema Distrital de Quejas y Peticiones Bogota Te Escucha https //bogota.gov.co/sdqs/. Cualquier inquietud adicional estaremos atentos a resolverla.  nquevedo</t>
  </si>
  <si>
    <t>Accion Colectiva sin persona juridica</t>
  </si>
  <si>
    <t>LEIDY ZULEY DIAZ REINA</t>
  </si>
  <si>
    <t>Victimas - Conflicto Armado</t>
  </si>
  <si>
    <t>ladyygraaz.22@gmail.com</t>
  </si>
  <si>
    <t>HOLA EL MOTIVO DE MI COMUNICACION ES REPORTAR UNA NOVEDAD CON MIS PAGOS. HE RECIBIDO EL SUBSIDIO DE MANERA REGULAR HASTA EL MES DE OCTUBRE (MES 10) SIN EMBARGO  LOS PAGOS CORRESPONDIENTES A LOS MESES DE NOVIEMBRE Y DICIEMBRE NO HAN SIDO DEPOSITADOS EN MI CUENTA.  CABE RESALTAR QUE  AL CONSULTAR EL ESTADO EN LA PLATAFORMA  ESTOS MESES ME APARECEN CON ESTADO  EXITOSO  A PESAR DE QUE EL DINERO NUNCA INGRESO. ADJUNTO A ESTE CORREO ENVIO LA FOTOGRAFIA/CAPTURA DE PANTALLA COMO EVIDENCIA DE LO QUE REGISTRA EL SISTEMA.</t>
  </si>
  <si>
    <t>S2026031376</t>
  </si>
  <si>
    <t>Cordial saludo  Apreciado ciudadano(a)  nos permitimos informar que  su peticion radicada con el numero 851152026 atendida por medio del Radicado de salida S2026031376. Puede consultarla ingresando al Sistema Distrital de Quejas y Peticiones Bogota Te Escucha https //bogota.gov.co/sdqs/. Cualquier inquietud adicional estaremos atentos a resolverla.  Ysalamanca</t>
  </si>
  <si>
    <t>Diana Marcela  Bernal gonzalez</t>
  </si>
  <si>
    <t>Diana27bernal@gmail.com</t>
  </si>
  <si>
    <t>BUENOS DIAS. SOLICITO RESPETUOSAMENTE A USTEDES SE VERIFIQUE EL CAMBIO DE NIVEL O PUNTUACION DE SISBEN  YA QUE ME RETIRARON EL BENEFICIO DEL SUBSIDIO DE INTEGRACION SOCIAL Y YO SOY MADRE CUIDADORA Y ADEMAS ENFERMA SIN DIAGNOSTICO POR LE MOMENTO. SIN MAS AGRADEZCO SU ATENCION Y COLABORACION.</t>
  </si>
  <si>
    <t>LAS MERCEDES I</t>
  </si>
  <si>
    <t>S2026028882</t>
  </si>
  <si>
    <t>Cordial saludo  Apreciado ciudadano(a)  nos permitimos informar que  su peticion radicada con el numero 856332026 atendida por medio del Radicado de salida S2026028882. Puede consultarla ingresando al Sistema Distrital de Quejas y Peticiones Bogota Te Escucha https //bogota.gov.co/sdqs/. Cualquier inquietud adicional estaremos atentos a resolverla.  Ysalamanca</t>
  </si>
  <si>
    <t>GRACIELA VIVIANA PERDOMO PERDOMO</t>
  </si>
  <si>
    <t>perdomogravi@gmail.com</t>
  </si>
  <si>
    <t>KR 114A 152B 07  AP 302</t>
  </si>
  <si>
    <t>LAS MERCEDES SUBA</t>
  </si>
  <si>
    <t>SUBSECRETARIA DISTRITAL DE INTEGRACION SOCIAL</t>
  </si>
  <si>
    <t>PRESENCIAL</t>
  </si>
  <si>
    <t>LA CIUDADANA ROSA HERSILIA QUEMBA GONZALEZ IDENTIFICADA CON CEDULA DE CIUDADANIA  39681264 SOLICITA DESBLOQUEO DE TM POR PM POR NO ACTIVAR LOS PASAJES 3 MESES CONSECUTIVOS.</t>
  </si>
  <si>
    <t>S2026037417</t>
  </si>
  <si>
    <t>Cordial saludo  Apreciado ciudadano  nos permitimos informar que  su peticion radicada con el numero 1200052026 atendida por medio del Radicado de salida S2026037417. Puede consultarla ingresando al Sistema Distrital de Quejas y Peticiones Bogota Te Escucha https //bogota.gov.co/sdqs/. Cualquier inquietud adicional estaremos atentos a resolverla.   pvgarcia</t>
  </si>
  <si>
    <t>ROSA HERSILIA QUEMBA GONZALEZ</t>
  </si>
  <si>
    <t>rositahquemba@gmail.com</t>
  </si>
  <si>
    <t>AK 9 159 03</t>
  </si>
  <si>
    <t>SOLICITUD DE INCLUSION BENEFICIARIO</t>
  </si>
  <si>
    <t>07 - BOSA</t>
  </si>
  <si>
    <t>86 - EL PORVENIR</t>
  </si>
  <si>
    <t>EL CORZO</t>
  </si>
  <si>
    <t>S2026032441</t>
  </si>
  <si>
    <t>Cordial saludo  Apreciado ciudadano(a)  nos permitimos informar que  su peticion radicada con el numero 929862026 atendida por medio del Radicado de salida S2026032441. Puede consultarla ingresando al Sistema Distrital de Quejas y Peticiones Bogota Te Escucha https //bogota.gov.co/sdqs/. Cualquier inquietud adicional estaremos atentos a resolverla. madiazn</t>
  </si>
  <si>
    <t>LEWIS ALIRIO FIGUEREDO CASTILLO</t>
  </si>
  <si>
    <t>lewisfigueredo2020@gmail.com</t>
  </si>
  <si>
    <t>CL 54C SUR 97 20</t>
  </si>
  <si>
    <t>HICE LA SOLICITUD PRESENCIAL EN LA LOCALIDAD DE KENNEDY PARA QUE POR FAVOR ME HICIERAN LOS. PAGOS POR NEQUI PERO NO SE QUE PASO QUE NO SE VE REFLEJADO LOS PAGOS. GRACIAS POR LA INFORMACION..</t>
  </si>
  <si>
    <t>S2026031746</t>
  </si>
  <si>
    <t>Cordial saludo  Apreciado ciudadano(a)  nos permitimos informar que  su peticion radicada con el numero 958092026 atendida por medio del Radicado de salida S2026031746. Puede consultarla ingresando al Sistema Distrital de Quejas y Peticiones Bogota Te Escucha https //bogota.gov.co/sdqs/. Cualquier inquietud adicional estaremos atentos a resolverla. madiazn</t>
  </si>
  <si>
    <t xml:space="preserve">CARLOS ALBERTO LEAL </t>
  </si>
  <si>
    <t>lealcarlosalberto874@gmail.com</t>
  </si>
  <si>
    <t>08 - KENNEDY</t>
  </si>
  <si>
    <t>81 - GRAN BRITALIA</t>
  </si>
  <si>
    <t>CLASS</t>
  </si>
  <si>
    <t>SOLICITUD INFORMACION DEFENSORIA DEL PUEBLO. USUARIO(S) DEFENSORIA DEL PUEBLO M.T. 2025-3471 CUI  110016000017202505990. USUARIO  YAIR SMITH CORTEZ TORRES</t>
  </si>
  <si>
    <t>COMISARIA DE FAMILIA ENGATIVA 2 turno 1</t>
  </si>
  <si>
    <t>ZULMA TATIANA HERRERA AGUILAR</t>
  </si>
  <si>
    <t>COMISARIA DE FAMILIA ENGATIVA 2</t>
  </si>
  <si>
    <t>Registro para traslado</t>
  </si>
  <si>
    <t>SOLICITUD DE INFORMACION  DATOS DE CIUDADANA TRABAJADORA SEXUAL A PARTIR DE CARACTERIZACION DE ACOMPANAMIENTO EN SALUD</t>
  </si>
  <si>
    <t>Proceso misional</t>
  </si>
  <si>
    <t>S2026018045</t>
  </si>
  <si>
    <t>Juridica</t>
  </si>
  <si>
    <t>zherrera102</t>
  </si>
  <si>
    <t>NIT</t>
  </si>
  <si>
    <t xml:space="preserve">Comisaria de Familia Engativa 2   </t>
  </si>
  <si>
    <t>zherrera@sdis.gov.co</t>
  </si>
  <si>
    <t>AC 72 110D 13</t>
  </si>
  <si>
    <t>SUBRED INTEGRADA DE SERVICIOS DE SALUD CENTRO ORIENTE E.S.E.</t>
  </si>
  <si>
    <t>SUBDIRECCION PARA LA INFANCIA</t>
  </si>
  <si>
    <t>YULENY FERNANDA ACEVEDO MARTIN</t>
  </si>
  <si>
    <t xml:space="preserve"> BUENAS TARDES SOLICITO EL RETIRO  DEL PROGRAMA CRECIENDO JUNTOS DE MI HIJOS DERECK ALEXANDER FERIA LUQUEZ RC 1031190881 DE LA CIUDAD DE BOGOTA LOCALIDAD RAFAEL URIBE URIBE HAGO LA SOLICITUD YA QUE EL MENOR NECESITO INGRESAR A UN JARDIN INFANTIL CLAUDIA CAROLINA LUQUEZ 1034284901 Y SI NO ESTA RETIRADO DEL PROGRAMA NO ME LO RECIBEN   </t>
  </si>
  <si>
    <t>S2026035120</t>
  </si>
  <si>
    <t xml:space="preserve">Buen dia.  De manera atenta se adjunta traslado por competencia a CAFAM con Rad. S2026035120 firmado por la Subdirectora para la Infancia para su conocimiento y fines pertinentes  Cordialmente  </t>
  </si>
  <si>
    <t>yacevedo30</t>
  </si>
  <si>
    <t>CLAUDIA CAROLINA LUQUEZ QUINTERO</t>
  </si>
  <si>
    <t>CLAUDIA175837@HOTMAIL.COM</t>
  </si>
  <si>
    <t>KR 13K 33 42 SUR</t>
  </si>
  <si>
    <t>53 - MARCO FIDEL SUAREZ</t>
  </si>
  <si>
    <t>GRANJAS SAN PABLO</t>
  </si>
  <si>
    <t>ENTIDAD NACIONAL</t>
  </si>
  <si>
    <t>DIRECCION DE ANALISIS Y DISENO ESTRATEGICO</t>
  </si>
  <si>
    <t>LINA DAIRY FORERO RODRIGUEZ</t>
  </si>
  <si>
    <t>RESPETADOS SENORES DE LA SECRETARIA DISTRITAL DE INTEGRACION SOCIAL   POR MEDIO DEL PRESENTE  ME PERMITO RADICAR UN DERECHO DE PETICION CON EL PROPOSITO DE SOLICITAR INFORMACION DE CARACTER PUBLICO Y ESTADISTICO  CORRESPONDIENTE A LAS VIGENCIAS 2024 Y 2025  RELACIONADA CON PROGRAMAS Y ATENCION A MUJERES EN EL DISTRITO CAPITAL.  DESEO ACLARAR EXPRESAMENTE QUE NO SE SOLICITA INFORMACION QUE IMPLIQUE DATOS PERSONALES  SENSIBLES NI INFORMACION DE CARACTER INDIVIDUAL DE NINGUN PROCESO  SINO UNICAMENTE INFORMACION CUANTITATIVA Y ESTADISTICAS AGREGADAS  CON EL FIN DE REALIZAR UN EJERCICIO DE VEEDURIA CIUDADANA SOBRE LA COBERTURA  FUNCIONAMIENTO Y RESULTADOS DE LOS PROGRAMAS DIRIGIDOS A MUJERES  INCLUYENDO POBLACION QUE EJERCE ACTIVIDAD SEXUAL PAGADA (ASP).  ADJUNTO AL PRESENTE ESCRITO MIS PETICIONES DE INFORMACION DETALLADAS  CON LA SOLICITUD DE QUE SEAN RESPONDIDAS CONFORME A LOS TERMINOS ESTABLECIDOS EN LA LEY 1755 DE 2015 Y LA LEY 1712 DE 2014.  AGRADEZCO DE ANTEMANO LA ATENCION PRESTADA Y LA INFORMACION QUE PUEDAN SUMINISTRAR DENTRO DEL TERMINO LEGAL.  ATENTAMENTE  VEEDURIA CIUDADANA ? SOLICITUD ANONIMA</t>
  </si>
  <si>
    <t>S2026041324</t>
  </si>
  <si>
    <t>SE ENTREGA RESPUESTA DEFINITIVA AL PETICIOBNARIO CON EL OFICIO RADICADO No. S2026041324. FECHA  2/03/2026. FOLIOS  31. ANEXOS  PDF  14. EXCEL  7</t>
  </si>
  <si>
    <t>lforero36418</t>
  </si>
  <si>
    <t>INTEGRAR EN PROGRAMA IMG</t>
  </si>
  <si>
    <t>Cordial saludo  Apreciado ciudadano(a)  nos permitimos informar que  su peticion radicada con el numero 1242122026 atendida por medio del Radicado de salida S2026041664. Puede consultarla ingresando al Sistema Distrital de Quejas y Peticiones Bogota Te Escucha https //bogota.gov.co/sdqs/. Cualquier inquietud adicional estaremos atentos a resolverla.  Ssevilla</t>
  </si>
  <si>
    <t>MELANNIE MELANNIE REYES CHARRIS</t>
  </si>
  <si>
    <t>melannierch@hotmail.com</t>
  </si>
  <si>
    <t>HOLA BUENAS TARDES  QUISIERA SABER SI ESTE ANO SIGO SIENDO PARTICIPE DEL SUBSIDIO DE INGRESO MINIMO GARANTIZADO YA QUE ES DE BASTANTE AYUDA YA QUE NO CUENTO CON TRABAJO FORMAL</t>
  </si>
  <si>
    <t>Cordial saludo  Apreciado ciudadano(a)  nos permitimos informar que  su peticion radicada con el numero 1266262026 atendida por medio del Radicado de salida S2026041669. Puede consultarla ingresando al Sistema Distrital de Quejas y Peticiones Bogota Te Escucha https //bogota.gov.co/sdqs/. Cualquier inquietud adicional estaremos atentos a resolverla.  Ssevilla</t>
  </si>
  <si>
    <t>DIEGO ALEJANDRO GONZALEZ RUIZ</t>
  </si>
  <si>
    <t>diegornelon@gmail.com</t>
  </si>
  <si>
    <t>CL 14 CA 229</t>
  </si>
  <si>
    <t>77 - ZONA FRANCA</t>
  </si>
  <si>
    <t>SABANA GRANDE</t>
  </si>
  <si>
    <t>SOY BENEFICIARIA DEL INGRESO MINIMO GARANTIZADO QUISIERA SABER EN CUAL DE LAS DOS CUENTAS VAN A SEGUIR PAGANDO EN DIC FUE MOVII Y AHORA FUE EN DAVIPLATA Y NO FUE EL MISMO VALOR DE 610 MIL CONSIGNARON 322MIL QUISIERA SABER PORQUE GRACIAS</t>
  </si>
  <si>
    <t>S2026043263</t>
  </si>
  <si>
    <t>Cordial saludo  Apreciado ciudadano(a)  nos permitimos informar que  su peticion radicada con el numero 1357162026 atendida por medio del Radicado de salida S2026043263. Puede consultarla ingresando al Sistema Distrital de Quejas y Peticiones Bogota Te Escucha https //bogota.gov.co/sdqs/. Cualquier inquietud adicional estaremos atentos a resolverla. Y G.</t>
  </si>
  <si>
    <t xml:space="preserve">Cordial saludo  Apreciado ciudadano(a)  nos permitimos informar que  su peticion radicada con el numero 1357162026 atendida por medio del Radicado de salida S2026043263. Puede consultarla ingresando al Sistema Distrital de Quejas y Peticiones Bogota Te Escucha https //bogota.gov.co/sdqs/. Cualquier inquietud adicional estaremos atentos a resolverla. Y G. </t>
  </si>
  <si>
    <t>LINDA CATERIN PAVA SOTO</t>
  </si>
  <si>
    <t>pavakaterine6@gmail.com</t>
  </si>
  <si>
    <t>84 - BOSA OCCIDENTAL</t>
  </si>
  <si>
    <t>SAN BERNARDINO POTRERITOS</t>
  </si>
  <si>
    <t>INSPECCION Y VIGILANCIA</t>
  </si>
  <si>
    <t>INSPECCION VIGILANCIA Y CONTROL</t>
  </si>
  <si>
    <t>JARDINES INFANTILES Y CENTROS DE PROTECCION PARA ADULTO MAYOR PRIVADOS</t>
  </si>
  <si>
    <t>LAURA VANESSA SANCHEZ CIFUENTES</t>
  </si>
  <si>
    <t>JGEC 007 FEBRERO 24 DE 2026     SENOR  JULIANA SANCHEZ CALDERON  SUBSECRETARIA TECNICA  SECRETARIA DISTRITAL DE INTEGRACION SOCIAL  JUSANCHEZ@SDIS.GOV.CO     COPIA A  INSPECCION Y VIGILANCIA  INSPECCIONYVIGILANCIADESS@SDIS.GOV.CO     ASUNTO  DERECHO DE PETICION SOLICITUD DE INFORMACION POR LOCALIDAD DEL NUMERO DE INSTITUCIONES INSCRITAS Y CERRADAS. LA INFORMACION SE REQUIERE DESAGREGADA PARA LA ATENCION DE CARACTER PUBLICO SDIS  JARDINES PRIVADOS  CAJAS DE COMPENSACION Y JARDINES COFINANCIADOS. EL INFORME SE SOLICITA DEL REPORTE EN EL SISTEMA DE INFORMACION Y REGISTRO DE SERVICIOS SOCIALES ? SIRSS  PARA LOS ANOS 2019 2020 2021 2022 2023 2024 2025 QUE  NUESTRA SOLICITUD DE INFORMACION OBEDECE A LA NECESIDAD QUE HAY DE CONTRIBUIR DESDE LAS ORGANIZACIONES A LA MEJORA DE LA CALIDAD DE LAS INSTITUCIONES  A PARTIR DE LOS RETOS QUE SURGEN PARA LA IMPLEMENTACION DE LAS POLITICAS PUBLICAS.  JARDINCO  BUSCA TENER INFORMACION OFICIAL PARA COADYUVAR A QUE EL SISTEMA EDUCATIVO AVANCE EN LOS RETOS DE IMPLEMENTACION DE LAS POLITICAS PUBLICAS  DEL ORDEN NACIONAL  DISTRITAL Y LOCAL  CUYA COMPRENSION Y TRANSVERSALIDAD IMPLICARAN CAMBIOS EN LAS ORGANIZACIONES DEDICADAS A LA PRIMERA INFANCIA.  CORDIAL SALUDO  Y ATENTOS A SUS INDICACIONES.     -- CORDIAL SALUDO  RUTH DOMINGUEZ  JARDINCO | ARTICULACION@JARDINCO.ORG | WWW.JARDINCO.ORG  APOYE LA EDUCACION DE CALIDAD  EN JARDINCO OFRECEMOS HERRAMIENTAS Y ESTUDIOS GRATUITOS PARA TODAS LAS ENTIDADES EDUCATIVAS DEL PAIS  SIN COBRAR CUOTAS DE AFILIACION. DONE AQUI  WWW.JARDINCO.ORG/DONACIONES</t>
  </si>
  <si>
    <t>INSCRIPCION Y REGISTRO DE  INSTITUCIONES O ESTABLECIMIENTOS QUE PRESTEN SERVICIO DE EDUCACION INICIAL</t>
  </si>
  <si>
    <t>Cordialmente nos permitimos dar respuesta a su requerimiento  mediante oficio No. S2026047610 en el cual le informamos... La informacion detallada  desagregada por localidad y tipo de institucion  publicas (SDIS)  jardines privados  cajas de compensacion y jardines cofinanciados  inscritas  no inscritas y cerradas  se remite como anexo en matriz en formato Excel  elaborada de acuerdo a los reportes del Sistema de Informacion y Registro de Servicios Sociales ? SIRSS para el periodo comprendido entre el ano 2019 y febrero de 2026....</t>
  </si>
  <si>
    <t>lsanchez103083</t>
  </si>
  <si>
    <t xml:space="preserve">RUTH  DOMINGUEZ </t>
  </si>
  <si>
    <t>jardinco99@gmail.com</t>
  </si>
  <si>
    <t>OFICINA ASESORA JURIDICA</t>
  </si>
  <si>
    <t>DATOS ABIERTOS</t>
  </si>
  <si>
    <t>ACTUALIZACION DE DATOS ABIERTOS</t>
  </si>
  <si>
    <t>NIDIA AYDEE SANTANA DEAZA</t>
  </si>
  <si>
    <t>DOCTORA  ADRIANA GONZALEZ GOMEZ  SUBDIRECTORA PARA LA INFANCIA  AGONZALEZG1@SDIS.GOV.CO  DOCTORA  BEATRIZ JULIANA SANCHEZ CALDERON  SUBSECRETARIA TECNICA  SECRETARIA DISTRITAL DE INTEGRACION SOCIAL  JUSANCHEZ@SDIS.GOV.CO  DOCTORA  LAURA ALEJANDRA CONTRERAS SALAZAR  JEFE OFICINA JURIDICA  SECRETARIA DISTRITAL DE INTEGRACION SOCIAL  LCONTRERASS@SDIS.GOV.CO  ASUNTO  DERECHO DE PETICION  SOLICITUD DE INFORMACION DEL BANCO DE PREGUNTAS Y  RESPUESTAS DE LA CONSULTA CIUDADANA EFECTUADA PARA EL ?PROYECTO DE ACTO  ADMINISTRATIVO ?POR MEDIO DEL CUAL SE ADICIONA EL TITULO 9 A LA PARTE 2 DEL LIBRO 3 DEL  DECRETO UNICO DISTRITAL 650 DE 2025 DEL SECTOR EDUCACION  SE CREA EL SISTEMA  DISTRITAL DE ATENCION INTEGRAL A LA PRIMERA INFANCIA Y SE DICTAN OTRAS DISPOSICIONES.   DE ACUERDO CON LA META 168 QUE BUSCA DISENAR E IMPLEMENTAR EL SISTEMA SE  ASEGURAMIENTO DE LA CALIDAD PARA LA ATENCION A LA PRIMERA INFANCIA DE LOS  PRESTADORES PUBLICOS Y PRIVADOS  ES NECESARIO CONOCER EL IMPACTO QUE TIENEN LAS  PROPUESTAS CIUDADANAS PARA LA CONSTRUCCION COLECTIVA DE LAS POLITICAS PUBLICAS. ASI  MISMO PARTICIPAR ASERTIVAMENTE SOBRE EL AJUSTE AL PROYECTO A PARTIR DE LAS  CONCLUSIONES DE LAS CONSULTAS CIUDADANAS.  JARDINCO  CONTRIBUYE PARA QUE LAS ORGANIZACIONES DEDICADAS A LA PRIMERA INFANCIA  IMPLEMENTEN LAS RUTAS DE CALIDAD QUE PROPONEN LAS POLITICAS PUBLICAS  DEL ORDEN  NACIONAL  DISTRITAL Y LOCAL.  A PARTIR DE MEJOR INFORMACION Y TRANSPARECIA EN LOS  PROCESOS Y LOS RESULTADOS DE LAS MODIFICACIONES REGULATORIAS  LAS ORGANIZACIONES  GREMIALES PODREMOS REALIZAR MEJORES INTERVENCIONES PARA QUE LOS NINOS  LAS NINAS  LAS  MAESTRAS Y LA COMUNIDAD COMPRENDAN LOS OBJETIVOS Y ALCANCES DE LA  REGLAMENTACION.  CORDIAL SALUDO  Y ATENTOS A SUS INDICACIONES.  CONOCE MAS  HTTPS //WWW.JARDINCO.ORG/</t>
  </si>
  <si>
    <t>PROCESO MISIONAL</t>
  </si>
  <si>
    <t>Doctora  RUTH DOMINGUEZ Directora Asociacion Colombiana de Jardines Infantiles Bogota  D.C  Respetada Dra. Dominguez  reciba un cordial saludo   En atencion a su derecho de peticion  mediante el cual solicita informacion sobre el banco de preguntas y respuestas de la consulta ciudadana adelantada respecto del proyecto de decreto ?Por medio del cual se adiciona el titulo 9 a la parte 2 del libro 3 del Decreto Unico Distrital 650 de 2025 del Sector Educacion  se crea el Sistema Distrital de Atencion Integral a la Primera Infancia y se dictan otras disposiciones?  esta Secretaria de Integracion Social ? SDIS se permite dar respuesta a traves del documento con radicado S2026048104  el cual se adjunta para su conocimiento.  Sin otro particular.</t>
  </si>
  <si>
    <t>nsantana118</t>
  </si>
  <si>
    <t>DERECHO DE PETICION DE INFORMACION BOGOTA  MARZO 3 DE 2026    SUBSECRETARIA DISTRITAL DE INTEGRACION SOCIAL  SUBSECRETARIA TECNICA SDIS      ASUNTO  DERECHO DE PETICION DE INFORMACION SOBRE LAS DENOMINACIONES  DE LOS GRUPOS ETARIOS ATENDIDOS POR PRESTADORES DEL SERVICIO DE  EDUCACION INICIAL PRIVADOS ADSCRITOS A LA SDIS.    CORDIAL SALUDO    EN VIRTUD DEL ARTICULO 23 DE LA CONSTITUCION POLITICA DE COLOMBIA Y  LOS ARTICULOS 13 Y 14 DE LA LEY 1755 DE 2015. YO  CARLOS URBINA  AREVALO  EN CALIDAD DE CIUDADANO COLOMBIANO RESPETUOSAMENTE PRESENTO  A ESTA OFICINA EL SIGUIENTE DERECHO DE PETICION DE INFORMACION       PETICIONO     1. INFORMAR LAS DENOMINACIONES DE LOS NIVELES DE ATENCION EN EL  SERVICIO DE EDUCACION INICIAL QUE OFRECEN LOS JARDINES  INFANTILES PRIVADOS Y ADSCRITOS A ESTA SECRETARIA.     MOTIVOS    1.1 EL ACUERDO 138 DE 2004  QUE DEFINIA LAS DENOMINACIONES  MENCIONADAS FUE DEROGADA POR EL ACUERDO 991 EXPEDIDO EL 9  DE JUNIO DE 2025 POR EL CONSEJO DE BOGOTA.   (?ACUERDO 138 DE 2004  ARTICULO TERCERO- LA EXPEDICION DE LA  LICENCIA DE FUNCIONAMIENTO DE QUE TRATA EL ARTICULO PRIMERO DEL  PRESENTE ACUERDO  EXIGIRA QUE SE REUNAN LAS CONDICIONES  RELACIONADAS CON NIVELES DE ATENCION  UBICACION  INFRAESTRUCTURA   PROCESO PEDAGOGICO  PROCESO NUTRICIONAL  RECURSO HUMANO Y  SEGURIDAD Y SALUBRIDAD  QUE SE INDICAN A CONTINUACION   1. NIVELES. LOS JARDINES INFANTILES DEBERAN ATENDER A LOS NINOS  Y NINAS SEGUN SU EDAD  CON CRITERIOS PEDAGOGICOS DIFERENCIADOS   EN LOS SIGUIENTES NIVELES   A. MATERNO  DE CERO A MENOR DE UN ANO  B. CAMINADORES  DE UNO A MENOR DE DOS ANOS.  C. PARVULOS  DE DOS A MENOR DE TRES ANOS.  D. PREJARDIN  DE TRES A MENOR DE CUATRO ANOS.  E. JARDIN  DE CUATRO A MENOR DE SEIS ANOS.?  1.2 AL MOMENTO DE PRESENTACION DEL PRESENTE DERECHO DE PETICION DE  INFORMACION NO EXISTE UNA NORMA QUE DEFINA DICHAS  DENOMINACIONES POR LO MENOS EN EL MISMO SENTIDO DEL ACUERDO  138 EN SU ARTICULO TERCERO -PRECITADO- PARA LOS PRESTADORES  DEL SERVICIO DE EDUCACION INICIAL PARA NINAS Y NINOS MENORES  DE 6 ANOS.  1.3 LA DEFINICION ES NECESARIA PARA PREVENIR LA APERTURA DE  PROCESOS JURIDICOS EN CONTRA DE LOS JARDINES INFANTILES  PRIVADOS Y ADSCRITOS A LA SDIS POR PARTE DE LA SECRETARIA DE  EDUCACION POR PRESUNTA ILEGALIDAD EN LA OFERTA DE SERVICIOS.     2. INFORMAR  SI EN RAZON DE LA CREACION DEL SISTEMA DISTRITAL DE  ATENCION INTEGRAL A LA PRIMERA INFANCIA  QUE UNIFICA LA  REGULACION DE LAS CONDICIONES PARA LA PRESTACION DEL SERVICIO  DE EDUCACION INICIAL EN LA CIUDAD DE BOGOTA  LOS PROCESOS QUE  OTORGAN HABILITACION Y LEGALIDAD AL FUNCIONAMIENTO DE JARDINES  INFANTILES PRIVADOS ADSCRITOS A LA SECRETARIA DE INTEGRACION  SOCIAL SE MANTIENE -EN LOS TERMINOS DEL TITULO III DE LA  RESOLUCION 2151 DE 2021 DEROGADA POR EL ACUERDO 991 DE 2025-    MOTIVO     2.1 LAS INSTITUCIONES DE EDUCACION INICIAL DE INICIATIVA PRIVADA  ADSCRITAS A LA SDIS HAN RESPALDADO EL SERVICIO DE ATENCION PARA LA PRIMERA  INFANCIA DE LAS DISTINTAS ADMINISTRACIONES DE LA CIUDAD DE BOGOTA EN CUANTO  A COBERTURA  PROTECCION Y PROCESOS DESDE EL ANO 2004 (ACUERDO 138). EN SU  MAYORIA  MUJERES EMPRENDEDORAS Y CON VOCACION DE SERVICIO QUE HAN DISPUESTO  INCLUSO SUS PROPIAS VIVIENDAS PARA TAL FIN.            ATENTO  CARLOS URBINA AREVALO  C.C. 79.694.330            NOTIFICACIONES    DIRECCION ELECTRONICA  CARLOSURBINA.MATH@GMAIL.COM  CONTACTO CELULAR  3228329725 - 3115641684</t>
  </si>
  <si>
    <t>Cordialmente nos permitimos dar respuesta a su requerimiento  mediante oficio No. S2026055300 en el cual le informamos que...Al respecto  nos permitimos informar que  de conformidad con lo dispuesto en el articulo 2.3.3.2.2.1.2. Decreto 1411 de 20222   la educacion inicial en el marco de la Atencion Integral a la Primera Infancia se organiza en dos ciclos  definidos a partir de las etapas de desarrollo y los ritmos de aprendizaje de las ninas y los ninos. El primer ciclo comprende desde el nacimiento hasta antes de los tres (3) anos. En esta etapa  la atencion no se organiza por grados  sino que los grupos se estructuran teniendo en cuenta las caracteristicas  necesidades y procesos de desarrollo de cada nina y nino. Asi mismo  pueden contemplarse acciones dirigidas a mujeres gestantes  orientadas a fortalecer el rol de la familia en los primeros anos de vida. El segundo ciclo abarca desde los tres (3) anos hasta antes de los seis (6) anos de edad y corresponde a los niveles de la educacion preescolar definidos en los articulos 15 y 18 de la Ley 115 de 19943  los cuales son  prejardin  jardin y transicion....</t>
  </si>
  <si>
    <t>CARLOS EDGAR URBINA AREVALO</t>
  </si>
  <si>
    <t>carlosurbina.math@gmail.com</t>
  </si>
  <si>
    <t>CL 140A 110 11  AP 102</t>
  </si>
  <si>
    <t>28 - EL RINCON</t>
  </si>
  <si>
    <t>PUERTA DEL SOL</t>
  </si>
  <si>
    <t>BUENAS NOCHES UN PARA SOLICITAR UNA PETICION POR Q ME COMUNIQUE Y ME DICEN Q ME ENCUENTRO BLOQUEADO POR NO UTILIZAR EL SERVICIO DE RECARGA DE LOS BENEFICIARIOS DEL SISBEN PARA LOS PASAJES DE TRANSMILENIO Y ES PARA Q ME HAGAN EL FAVOR ME DESBLOQUEEN PARA PODER APROVECHAR LA RECARGA Q NOS BRINDA EL GOBIERNO</t>
  </si>
  <si>
    <t>S2026049072</t>
  </si>
  <si>
    <t xml:space="preserve">Cordial saludo  Apreciado ciudadano(a)  nos permitimos informar que  su peticion radicada con el numero 1634912026 atendida por medio del Radicado de salida S2026049072 . Puede consultarla ingresando al Sistema Distrital de Quejas y Peticiones Bogota Te Escucha https //bogota.gov.co/sdqs/. Cualquier inquietud adicional estaremos atentos a resolverla.  lygarciag </t>
  </si>
  <si>
    <t>VIRGILIO  VARGAS GONZALEZ</t>
  </si>
  <si>
    <t>vargasdominicksanti@gmail.com</t>
  </si>
  <si>
    <t>KR 18UBIS 69A 50 S</t>
  </si>
  <si>
    <t>SOLICITUD INFORMACION USUARIO(S) DEFENSORIA DEL PUEBLO  M.T. 2026-0150 CUI .110016000015202506985   USUARIO  JUNIOR JOSE DURAN RUEDA</t>
  </si>
  <si>
    <t>ASUNTO  DERECHO DE PETICION ? SOLICITUD DE INFORMACION SOBRE POLITICA PUBLICA Y PROTOCOLOS DE PROTECCION DE DERECHOS FUNDAMENTALES DE HABITANTES DE CALLE.</t>
  </si>
  <si>
    <t>CLAUDIA PATRICIA ALZATE BETANCUR</t>
  </si>
  <si>
    <t>vajessi01@gmail.com</t>
  </si>
  <si>
    <t>DG 70D 78 35 SUR</t>
  </si>
  <si>
    <t>85 - BOSA CENTRAL</t>
  </si>
  <si>
    <t>JOSE MARIA CARBONEL</t>
  </si>
  <si>
    <t>SUBDIRECCION LOCAL USME - SUMAPAZ</t>
  </si>
  <si>
    <t>SISTEMAS DE INFORMACION</t>
  </si>
  <si>
    <t>CONSULTA DE DATOS HABEAS DATA</t>
  </si>
  <si>
    <t>JUAN DANIEL RAMIREZ PASCAGAZA</t>
  </si>
  <si>
    <t>SOLICITUD DE INFORMACION SOBRE EL ROL QUE JUEGA LA SECRETARIA DE INTEGRACION SOCIAL DENTRO DE LA IMPLEMENTACION DE LA AGRICULTURA URBANA AGROECOLOGICA - DESARROLLO DE TRABAJO DE GRADO PARA MAESTRIA EN GESTION AMBIENTAL</t>
  </si>
  <si>
    <t>S2026065048</t>
  </si>
  <si>
    <t>Cordial saludo  Dando cumplimiento a lo solicitado a traves de la Plataforma Bogota Te Escucha  se adjunta respuesta dada desde esta Subdireccion  con radicado No. S2026065048 de fecha 30/03/2026  donde en respuesta a la solicitud presentada ante esta Subdireccion Local para la Integracion Social de Usme - Sumapaz  y de acuerdo con la misionalidad y funciones administrativas  nos permitimos dar respuesta dentro de los terminos legales establecidos en el Articulo 14 de la Ley 1755 de 2015.</t>
  </si>
  <si>
    <t>Notificacion a la ciudadania a traves del correo electronico.</t>
  </si>
  <si>
    <t>jramirez801</t>
  </si>
  <si>
    <t>JULIAN JULIAN MAURICIO ACUNA REYES</t>
  </si>
  <si>
    <t>jmacre99@hotmail.com</t>
  </si>
  <si>
    <t>DG 23K 96G 50  BL 6 apto 424</t>
  </si>
  <si>
    <t>115 - CAPELLANIA</t>
  </si>
  <si>
    <t>SAN JOSE DE FONTIBON</t>
  </si>
  <si>
    <t xml:space="preserve">SENORES ALCALDIA MAYOR DE BOGOTA BOGOTA D.C.   ASUNTO  SOLICITUD DE INFORMACION PARA LA CONSTRUCCION DE DIAGNOSTICO DE CONFLICTIVIDAD    CORDIAL Y RESPETUOSO SALUDO  ANDRES DIAS ACEVEDO  IDENTIFICADO COMO SE INDICA AL FINAL DEL OFICIO Y EN MI CALIDAD DE REPRESENTANTE LEGAL DE LA ASOCIACION COLOMBIANA PARA LA NEGOCIACION ESTRATEGICA- ACONES  MEDIANTE EL PRESENTE ESCRITO SOLICITO A LA ADMINISTRACION MUNICIPAL ME SEA PROPORCIONADA LA SIGUIENTE INFORMACION   1. CARACTERISTICAS SOCIO ECONOMICAS DEL MUNICIPIO Y DE LA POBLACION OBJETIVO DE LOS SERVICIOS DEL CENTRO  2. IDENTIFICACION DE LOS TIPOS DE CONTROVERSIAS QUE SE PRESENTAN EN EL MUNICIPIO. 3. DESCRIPCION DE LA OFERTA DE SERVICIOS DE JUSTICIA EN EL MUNICIPIO LO ANTERIOR SE SOLICITA YA QUE NUESTRA ASOCIACION VA A APERTURA UN CENTRO DE CONCILIACION  EN LA CIUDAD Y LA INFORMACION QUE SE SOLICITA ES DE VITAL IMPORTANCIA PARA LA ELABORACION DEL DIAGNOSTICO DE CONFLICTIVIDAD  QUE SOLICITA EL MINISTERIO DE JUSTICIA Y DEL DERECHO MEDIANTE LA RESOLUCION 220 DE 2014  QUEDO ATENTO A SU RESPUESTA ATENTAMENTE   ANDRES DIAZ ACEVEDO CC 1140819974 DE BARRANQUILLA REPRESENTANTE LEGAL PRINCIPAL  LA ASOCIACION COLOMBIANA PARA LA NEGOCIACION ESTRATEGICA- ACONES </t>
  </si>
  <si>
    <t>SECRETARIA GENERAL</t>
  </si>
  <si>
    <t>LUIS CARLOS ROJAS PABON</t>
  </si>
  <si>
    <t>SOLICITUD DE COPIA</t>
  </si>
  <si>
    <t>DERECHO DE PETICION - SOLICITUD DE COPIAS AUDIENCIA 2002 - LISED TATIANA GONZALEZ HERNANDEZ</t>
  </si>
  <si>
    <t>01 - USAQUEN</t>
  </si>
  <si>
    <t>14 - USAQUEN</t>
  </si>
  <si>
    <t>USAQUEN</t>
  </si>
  <si>
    <t xml:space="preserve">Bogota D.C. 19 de enero del 2026  SENORA LISED TATIANA GONZALEZ HERNANDEZ lisedpersonal2023@gmail.com   ASUNTO  Respuesta SDQS N∞ 36582026.  Apreciada senora LISED TATIANA GONZALEZ HERNANDEZ  reciba un cordial saludo     Dandole alcance a su peticion allegada a traves de la plataforma SQDS  este despacho le informa las actuaciones realizadas a fin de dar tramite a su requerimiento.  Por medio de la presente me dirijo a usted  a fin de dar respuesta a su solicitud conforme a lo establecido en la Ley 1755 del 2015. De la siguiente manera   1- Revisando su solicitud junto con los datos que fueron suministrados  me permito informarle que una vez consultado el Sistema de Informacion y Registro de Beneficiarios ? SIRBE  plataforma utilizada por la S.D.I.S.  no se evidencian solicitudes de servicio  ni tramites adelantados a favor y/o en contra del senor JAVIER ALEXANDER GONZALEZ SUAREZ  identificado con cedula de ciudadania No. 79.218.424. De igual manera  no se evidencian solicitudes de servicio  ni tramites adelantados a favor y/o en contra de la senora LUZ ANGELA HERNANDEZ ROBLES  identificada con cedula de ciudadania No. 39.678.514.  Se adjuntan pantallazos de las consultas       En atencion a lo anterior  para futuras solicitudes de copias es indispensable que se indiquen datos especificos  como lo son  numero de RUG y/o fechas exactas. Conforme a lo expuesto  le manifiesto que el despacho dio tramite a su requerimiento.   Cordialmente  </t>
  </si>
  <si>
    <t>Se da respuesta a SDQS 36582026 a la cuenta de correo electronico lisedpersonal2023@gmail.com</t>
  </si>
  <si>
    <t>lroja12554</t>
  </si>
  <si>
    <t>LISED TATIANA GONZALEZ HERNANDEZ</t>
  </si>
  <si>
    <t>ltghdb2018@gmail.com</t>
  </si>
  <si>
    <t>COMISARIA DE FAMILIA FONTIBON 1 TURNO 1</t>
  </si>
  <si>
    <t>JULIETH PATRICIA DUQUE MALAGON</t>
  </si>
  <si>
    <t>SOLICITUD COPIA ACTA DE CONCILIACION DE ALIMENTOS ? COMISARIA DE FONTIBON POR MEDIO DE LA PRESENTE ME PERMITO SOLICITAR DE MANERA RESPETUOSA UNA COPIA DEL ACTA DE CONCILIACION DE ALIMENTOS REALIZADA EN LA COMISARIA DE FAMILIA DE FONTIBON  APROXIMADAMENTE EN EL ANO 2013  TENIENDO EN CUENTA QUE EL DOCUMENTO ORIGINAL FUE EXTRAVIADO.  A CONTINUACION  RELACIONO LOS DATOS CORRESPONDIENTES PARA FACILITAR LA BUSQUEDA DEL ACTA   NOMBRE DE LA PETICIONARIA  LINA CLEMENCIA GALLEGO RAMIREZ CEDULA DE CIUDADANIA  52.710.952  NOMBRE DE LA MENOR  MARIA PAULA DUQUE GALLEGO TARJETA DE IDENTIDAD  1.019.075.964  LA COPIA DEL ACTA ES NECESARIA PARA ADELANTAR UN TRAMITE DE REVISION Y/O MODIFICACION DE LA CUOTA DE ALIMENTOS  MOTIVO POR EL CUAL AGRADEZCO SU COLABORACION Y PRONTA RESPUESTA.  QUEDO ATENTA A CUALQUIER INFORMACION ADICIONAL O DOCUMENTACION QUE DEBA APORTAR PARA DAR TRAMITE A LA PRESENTE SOLICITUD.</t>
  </si>
  <si>
    <t>Cordial Saludo  Sra Lina Gallego En respuesta a su peticion No. 116432026M adjunto nos permitimos remitir copia de ACTA de Conciliacion de Alimentos No.10748 del 2014  y correo de respuesta.</t>
  </si>
  <si>
    <t xml:space="preserve">Cordial Saludo  Sra Lina Gallego En respuesta a su peticion No. 116432026M adjunto nos permitimos remitir copia de ACTA de Conciliacion de Alimentos No.10748 del 2014  y correo de respuesta.  </t>
  </si>
  <si>
    <t>jduque215498</t>
  </si>
  <si>
    <t>LINA CLEMENCIA GALLEGO RAMIREZ</t>
  </si>
  <si>
    <t>lina.c.gallego.r@gmail.com</t>
  </si>
  <si>
    <t>Null 8 54</t>
  </si>
  <si>
    <t>COMISARIA DE FAMILIA USME 2</t>
  </si>
  <si>
    <t>ROSA LILIANA GUERRA GARZON</t>
  </si>
  <si>
    <t>SOLICITUD DE COPIA AUTENTICA DE ACTA DE CONCILIACION POR ALIMENTOS COMISARIA QUINTA DE FAMILIA ? USME 2 ? ANO 2013</t>
  </si>
  <si>
    <t>87 - TINTAL SUR</t>
  </si>
  <si>
    <t>SAN BERNARDINO XVIII</t>
  </si>
  <si>
    <t xml:space="preserve">Codigo 12610  Bogota  D.C.  29 de enero de 2026    Senor (es) CLAUDIA PATRICIA ESPITIA MARTINEZ clauesmar@hotmail.com La ciudad   Asunto  Respuesta a solicitud  Referencia  Requerimiento SDQS 370982026  Cordial y respetuoso saludo   En atencion a la solicitud radicada a traves del SDQS  mediante el cual solicita copia del acta conciliacion que  se adelanto entre el senor JORGE ENRIQUE PULIDO SANCHEZ y quien suscribe  en favor de la NNA KAROL STEPHANIE PULIDO ESPITIA  en la cual se fijo una cuota alimentaria mensual   al respecto nos permitimos informar que la misma esta siendo atendida mediante el RUG 280-2026 y se tramitara dentro de las competencias de esta comisaria.   En este sentido  se procedera a adelantar las acciones correspondientes y se remitira la informacion a al correo electronico clauesmar@hotmail.com.  Con lo anterior  doy por atendido su solicitud dentro del termino correspondiente.  Cordialmente     BRAYAN ARLEY AGUILERA RINCON Comisaria de Familia e-mail comisaria_usme2@sdis.gov.co </t>
  </si>
  <si>
    <t>rguerra45</t>
  </si>
  <si>
    <t>CLAUDIA PATRICIA ESPITIA MARTINEZ</t>
  </si>
  <si>
    <t>clauesmar@hotmail.com</t>
  </si>
  <si>
    <t>CL 83 SUR 91 70</t>
  </si>
  <si>
    <t>COMISARIA DE FAMILIA RAFAEL URIBE URIBE TURNO 1</t>
  </si>
  <si>
    <t>IVAN RODRIGO ARDILA VARGAS</t>
  </si>
  <si>
    <t>REQUIERO COPIA DE LAS ACTAS DE CONCILIACION QUE SE LLEVARON A CABO EN LA COMISARIA 18 DE FAMILIA RAFAEL URIBE URIBE DE BOGOTA  UNA SE LLEVO A CABO EL 25 DE FEBRERO DE 2005 Y LA OTRA FUE EN EL ANO 2017 O SIGUIENTES. LO ANTERIOR SE REQUIERE PARA QUE MI HIJA ADOLESCENTE PUEDA REQUERIR AL PAPA PARA QUE CONTINUE CON LA CUOTA DE ALIMENTOS DEBIDO A QUE ELLA ESTA ESTUDIANDO.</t>
  </si>
  <si>
    <t xml:space="preserve">Se brinda respuesta sobre la copia de Acta de Conciliacion. </t>
  </si>
  <si>
    <t>iardila30</t>
  </si>
  <si>
    <t>ANA MARCELA REYES OSPINA</t>
  </si>
  <si>
    <t>ana05.valentina@gmail.com</t>
  </si>
  <si>
    <t>ANDRES FELIPE MANJARRES BUSTOS</t>
  </si>
  <si>
    <t>EN CUMPLIMIENTO DE LAS FUNCIONES JURISDICCIONALES OTORGADAS POR LA LEY   SOLICITO SU COLABORACION EN EXPEDIR COPIA DE LA HOSTORIA CLINICA DE JOSE ISMAEL VEGA LOPEZ NOMBRE IDENTITARIO JOVANA ALEJANDRA VEGA LOPEZ  CON CC  # 1072711390  QUIEN FUERA ATENDIDA POR EL SERVICIO DE URGENCIAS EL DIA 10 DE DICIEMBRE DE 2025</t>
  </si>
  <si>
    <t xml:space="preserve">En comunicacion telefonica numero 3108851885  indican no conocer peticionaria ni paciente </t>
  </si>
  <si>
    <t>amanjarres22</t>
  </si>
  <si>
    <t>CLAUDIA DANID PEREZ MEDINA</t>
  </si>
  <si>
    <t>cdpm5940@gmail.com</t>
  </si>
  <si>
    <t>Null 7F 28</t>
  </si>
  <si>
    <t>COMISARIA DE FAMILIA USME 1</t>
  </si>
  <si>
    <t>OSCAR  GONZALEZ HERRERA</t>
  </si>
  <si>
    <t>BUEN DIA  SOY ANGELA ESTEFANIA CASTELLANOS GARZON CC 1019050055  HACE 5 ANOS OBTUVE EN LA COMISARIA QUINTA DE FAMILIA DE USME PUEBLO   LA RESOLUCION DE LA DEVOLUCION DE LA CUSTODIA DE MIS DOS HIJOS MANUEL ESTEBAN PAYARES CASTELLANOS TI. 1028665665 Y MI HIJA SARA LUZ PAYARES CASTELLANOS TI 1016724862  SOLICITO MUY AMABLEMENTE LA COPIA DE ESTOS DOCUMENTOS. MI CORREO ESTEFANIA33CASTELLANOS@GMAIL.COM</t>
  </si>
  <si>
    <t>se adjunta correo del envio del expediente y copia del expediente</t>
  </si>
  <si>
    <t>SE REMITE COPIA DEL EXPTE SOLICITADO AL CORREO AGREGADO EN LA PETICION DEL LEVANTAMIENTO DE LA MEDIDA DE PROTECCION 179-2018 PARA SU VERIFICACION Y DEMAS FINES PERTINENTES</t>
  </si>
  <si>
    <t>ogonzalez9632</t>
  </si>
  <si>
    <t>ANGELA ESTEFANIA CASTELLANOS GARZON</t>
  </si>
  <si>
    <t>ESTEFANIA33CASTELLANOS@GMAIL.COM</t>
  </si>
  <si>
    <t>Null 7A 05</t>
  </si>
  <si>
    <t xml:space="preserve">BUENAS NOCHES CON EL PERMISO DEL PROGRAMA BOGOTA ME ESCUCHA HAGO NUEVAMENTE ESTA DENUNCIA PUBLICA Q LOS FUNCIONARIOS DE PROGRAMA INGRESO MINIMO GARANTIZADO NO ME AN ESCUCHA NO SE CON Q FI PERO QUIERO Q POR FAVOR SE PONGAN LA MANO EN EL CORAZON YO TENGO DOS HIJOS MIOS PROPIOS Y UNA ADOLESCENTE EN CUSTODIA Y MIS AYUDAS NO SE POR Q MOTIVO POR Q RAZON NO ME LAS QUIEREN DAR ME PIDEN UNA COSA OTRA Y NADA Y ME ENVIA UNOS SOPORTES DE Q CONSIGNAN SEGUN EL DINERO AL NUMERO VIEJO Y SOLO ES LA CANTIDAD DE DICHO MES SON YA 4 MESES LOS CUALES NO HE PODIDO HACER USO DEL DINERO SENOR@ ENCARGADA DE REALIZAR LOS PAGO SEA JUSTA SI SU FAMILIA DEPENDIERA DE ELLO SEGURO CONSIGNARIA TODO PARA Q NO PASA PENURIAS NI ESTE PROGRAMA NI LA UNIDAD PARA VICTIMAS ME QUIEREN AYUDAR LO MIO NO ES JUEGO ES REALIDAD CONSIGUEME ESTE MES LO JUSTO Q YA NO SE Q HACER CON MIS DEUDAS O SERA Q ESPERA Q ME TENGA LA FUERZA DE VOLUNTAD Y ME TIRE DE UN PUENTE POR Q NO PUEDO SOBREVIVIR EN BOGOTA NI CON UNAS AYUDAS BASICAS POR MI SALUD A SIDO DIFICIL CREANDO CONSEGUIR UN TRABAJO DIGNO ESO ES SOLO NO LLAME NOSOTROS LO LLAMAMOS POR Q MIS NECESIDADES SON MIAS MUCHAS GRACIAS ESTE YA ES NO SE Q NUMERO DEL LLAMADO Q HAGO CON LOS PROBLEMAS EN LA NUCA MUCHAS GRACIAS PEDIAN EL CERTIFICADO DE LA CUENTA BANCARIA HAY ESTA  3009602185 DAVIPLATA ESTA CLARO </t>
  </si>
  <si>
    <t xml:space="preserve">SE RECIBE ALCANCE A LA PETICION MEDIANTE RADICADO DE ENTRADA  E2026007158  NO SE PUEDEN ACTUALIZAR LOS ADJUNTOS </t>
  </si>
  <si>
    <t>04 - SAN CRISTOBAL</t>
  </si>
  <si>
    <t>50 - LA GLORIA</t>
  </si>
  <si>
    <t>LA VICTORIA</t>
  </si>
  <si>
    <t>S2026025663</t>
  </si>
  <si>
    <t>Cordial saludo  Apreciado ciudadano(a)  nos permitimos informar que  su peticion radicada con el numero 474512026- 724852026 atendida por medio del Radicado de salida S2026025663. Puede consultarla ingresando al Sistema Distrital de Quejas y Peticiones Bogota Te Escucha https //bogota.gov.co/sdqs/. Cualquier inquietud adicional estaremos atentos a resolverla.  Kala</t>
  </si>
  <si>
    <t>ELIA VICTORIA SEGURA CUERO</t>
  </si>
  <si>
    <t>eliasegura313@gmail.com</t>
  </si>
  <si>
    <t>41B SUR 3c 50 ESTE</t>
  </si>
  <si>
    <t>SOLICITUD DE FOTOCOPIAS.</t>
  </si>
  <si>
    <t>JUAN CAMILO BOLIVAR CARDENAS</t>
  </si>
  <si>
    <t>kardenaskamilo025@gmail.com</t>
  </si>
  <si>
    <t>KR 80A 49A 20</t>
  </si>
  <si>
    <t>47 - KENNEDY CENTRAL</t>
  </si>
  <si>
    <t>CASABLANCA</t>
  </si>
  <si>
    <t>INSTITUTO DISTRITAL PARA LA PROTECCION DE LA NINEZ Y LA JUVENTUD - IDIPRON</t>
  </si>
  <si>
    <t>COMISARIA DE FAMILIA FONTIBON 1 TURNO 2</t>
  </si>
  <si>
    <t>VIVIANA  CUERVO PLATA</t>
  </si>
  <si>
    <t>REITERA PETICION 15 AGOSTO 2025</t>
  </si>
  <si>
    <t>75 - FONTIBON</t>
  </si>
  <si>
    <t>VILLEMAR</t>
  </si>
  <si>
    <t>SE ADJUNTA RESPUESTA</t>
  </si>
  <si>
    <t>vcuervo9</t>
  </si>
  <si>
    <t xml:space="preserve">FERNANDO  URBINA </t>
  </si>
  <si>
    <t>fernandourbina-@hotmail.es</t>
  </si>
  <si>
    <t>SOLICITUD ACCESO A LA INFORMACIÓN PÚBLICA</t>
  </si>
  <si>
    <t>(Todas)</t>
  </si>
  <si>
    <t>Etiquetas de fila</t>
  </si>
  <si>
    <t>Cuenta de Número petición</t>
  </si>
  <si>
    <t>Promedio de Días gestión</t>
  </si>
  <si>
    <t>ene</t>
  </si>
  <si>
    <t>feb</t>
  </si>
  <si>
    <t>Total general</t>
  </si>
  <si>
    <t>mar</t>
  </si>
  <si>
    <t>Mes</t>
  </si>
  <si>
    <t>Cantidad</t>
  </si>
  <si>
    <t>%</t>
  </si>
  <si>
    <t>Número de Petición</t>
  </si>
  <si>
    <t>Días de Gestión</t>
  </si>
  <si>
    <t>Enero</t>
  </si>
  <si>
    <t>Web</t>
  </si>
  <si>
    <t>Febrero</t>
  </si>
  <si>
    <t>Total</t>
  </si>
  <si>
    <t>Marzo</t>
  </si>
  <si>
    <t>IDIPRON</t>
  </si>
  <si>
    <t>Correo electrónico</t>
  </si>
  <si>
    <t>Presencial</t>
  </si>
  <si>
    <t>Escrito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</si>
</sst>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1"/>
      <color theme="1"/>
      <name val="Arial"/>
      <family val="2"/>
    </font>
    <font>
      <b/>
      <sz val="10"/>
      <color theme="0"/>
      <name val="Arial"/>
      <family val="2"/>
    </font>
    <font>
      <sz val="10"/>
      <color rgb="FF000000"/>
      <name val="Arial"/>
      <family val="2"/>
    </font>
    <font>
      <b/>
      <sz val="10"/>
      <color rgb="FF000000"/>
      <name val="Arial"/>
      <family val="2"/>
    </font>
    <font>
      <sz val="8"/>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81434"/>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bottom/>
      <diagonal/>
    </border>
    <border>
      <left/>
      <right style="thin">
        <color theme="0" tint="-0.249977111117893"/>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style="thin">
        <color theme="0" tint="-0.249977111117893"/>
      </right>
      <top style="thin">
        <color theme="0" tint="-0.249977111117893"/>
      </top>
      <bottom style="thin">
        <color theme="0" tint="-0.249977111117893"/>
      </bottom>
      <diagonal/>
    </border>
    <border>
      <left style="thin">
        <color theme="0" tint="-0.14999847407452621"/>
      </left>
      <right style="thin">
        <color theme="0" tint="-0.14999847407452621"/>
      </right>
      <top/>
      <bottom style="thin">
        <color theme="0" tint="-0.14999847407452621"/>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style="thin">
        <color theme="1"/>
      </top>
      <bottom style="thin">
        <color theme="1"/>
      </bottom>
      <diagonal/>
    </border>
    <border>
      <left/>
      <right/>
      <top/>
      <bottom style="thin">
        <color theme="1"/>
      </bottom>
      <diagonal/>
    </border>
    <border>
      <left/>
      <right/>
      <top style="thin">
        <color theme="1"/>
      </top>
      <bottom/>
      <diagonal/>
    </border>
    <border>
      <left style="thin">
        <color indexed="64"/>
      </left>
      <right style="thin">
        <color indexed="64"/>
      </right>
      <top style="thin">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38">
    <xf numFmtId="0" fontId="0" fillId="0" borderId="0" xfId="0"/>
    <xf numFmtId="0" fontId="18" fillId="0" borderId="0" xfId="0" applyFont="1"/>
    <xf numFmtId="0" fontId="0" fillId="0" borderId="0" xfId="0" pivotButton="1"/>
    <xf numFmtId="0" fontId="0" fillId="0" borderId="0" xfId="0" applyAlignment="1">
      <alignment horizontal="left"/>
    </xf>
    <xf numFmtId="0" fontId="19" fillId="0" borderId="0" xfId="0" applyFont="1" applyAlignment="1">
      <alignment horizontal="center" vertical="center" wrapText="1"/>
    </xf>
    <xf numFmtId="0" fontId="20" fillId="33" borderId="10" xfId="0" applyFont="1" applyFill="1" applyBorder="1" applyAlignment="1">
      <alignment horizontal="center" vertical="center" wrapText="1"/>
    </xf>
    <xf numFmtId="0" fontId="21" fillId="0" borderId="10" xfId="0" applyFont="1" applyBorder="1" applyAlignment="1">
      <alignment horizontal="center"/>
    </xf>
    <xf numFmtId="9" fontId="21" fillId="0" borderId="10" xfId="0" applyNumberFormat="1" applyFont="1" applyBorder="1" applyAlignment="1">
      <alignment horizontal="center"/>
    </xf>
    <xf numFmtId="0" fontId="22" fillId="0" borderId="10" xfId="0" applyFont="1" applyBorder="1" applyAlignment="1">
      <alignment horizontal="center"/>
    </xf>
    <xf numFmtId="9" fontId="22" fillId="0" borderId="10" xfId="0" applyNumberFormat="1" applyFont="1" applyBorder="1" applyAlignment="1">
      <alignment horizontal="center"/>
    </xf>
    <xf numFmtId="164" fontId="22" fillId="0" borderId="10" xfId="0" applyNumberFormat="1" applyFont="1" applyBorder="1" applyAlignment="1">
      <alignment horizontal="center"/>
    </xf>
    <xf numFmtId="164" fontId="0" fillId="0" borderId="0" xfId="0" applyNumberFormat="1"/>
    <xf numFmtId="9" fontId="22" fillId="0" borderId="10" xfId="42" applyFont="1" applyBorder="1" applyAlignment="1">
      <alignment horizontal="center"/>
    </xf>
    <xf numFmtId="0" fontId="21" fillId="0" borderId="10" xfId="0" applyFont="1" applyBorder="1" applyAlignment="1">
      <alignment horizontal="left"/>
    </xf>
    <xf numFmtId="0" fontId="22" fillId="0" borderId="0" xfId="0" applyFont="1" applyAlignment="1">
      <alignment horizontal="center"/>
    </xf>
    <xf numFmtId="9" fontId="22" fillId="0" borderId="0" xfId="0" applyNumberFormat="1" applyFont="1" applyAlignment="1">
      <alignment horizontal="center"/>
    </xf>
    <xf numFmtId="0" fontId="21" fillId="0" borderId="14" xfId="0" applyFont="1" applyBorder="1" applyAlignment="1">
      <alignment horizontal="center"/>
    </xf>
    <xf numFmtId="0" fontId="22" fillId="0" borderId="13" xfId="0" applyFont="1" applyBorder="1" applyAlignment="1">
      <alignment horizontal="center"/>
    </xf>
    <xf numFmtId="0" fontId="0" fillId="0" borderId="18" xfId="0" applyBorder="1"/>
    <xf numFmtId="14" fontId="0" fillId="0" borderId="18" xfId="0" applyNumberFormat="1" applyBorder="1"/>
    <xf numFmtId="22" fontId="0" fillId="0" borderId="18" xfId="0" applyNumberFormat="1" applyBorder="1"/>
    <xf numFmtId="0" fontId="0" fillId="0" borderId="20" xfId="0" applyBorder="1"/>
    <xf numFmtId="14" fontId="0" fillId="0" borderId="20" xfId="0" applyNumberFormat="1" applyBorder="1"/>
    <xf numFmtId="22" fontId="0" fillId="0" borderId="20" xfId="0" applyNumberFormat="1" applyBorder="1"/>
    <xf numFmtId="0" fontId="16" fillId="0" borderId="19" xfId="0" applyFont="1" applyBorder="1"/>
    <xf numFmtId="22" fontId="0" fillId="0" borderId="0" xfId="0" applyNumberFormat="1"/>
    <xf numFmtId="14" fontId="0" fillId="0" borderId="0" xfId="0" applyNumberFormat="1"/>
    <xf numFmtId="0" fontId="21" fillId="0" borderId="0" xfId="0" applyFont="1" applyAlignment="1">
      <alignment horizontal="center"/>
    </xf>
    <xf numFmtId="9" fontId="21" fillId="0" borderId="0" xfId="0" applyNumberFormat="1" applyFont="1" applyAlignment="1">
      <alignment horizontal="center"/>
    </xf>
    <xf numFmtId="0" fontId="21" fillId="0" borderId="16" xfId="0" applyFont="1" applyBorder="1" applyAlignment="1">
      <alignment horizontal="left"/>
    </xf>
    <xf numFmtId="0" fontId="21" fillId="0" borderId="17" xfId="0" applyFont="1" applyBorder="1" applyAlignment="1">
      <alignment horizontal="left"/>
    </xf>
    <xf numFmtId="0" fontId="21" fillId="0" borderId="14" xfId="0" applyFont="1" applyBorder="1" applyAlignment="1">
      <alignment horizontal="left"/>
    </xf>
    <xf numFmtId="0" fontId="22" fillId="0" borderId="15" xfId="0" applyFont="1" applyBorder="1" applyAlignment="1">
      <alignment horizontal="center"/>
    </xf>
    <xf numFmtId="0" fontId="19" fillId="0" borderId="0" xfId="0" applyFont="1" applyAlignment="1">
      <alignment horizontal="center" vertical="center" wrapText="1"/>
    </xf>
    <xf numFmtId="0" fontId="20" fillId="33" borderId="11" xfId="0" applyFont="1" applyFill="1" applyBorder="1" applyAlignment="1">
      <alignment horizontal="center" vertical="center" wrapText="1"/>
    </xf>
    <xf numFmtId="0" fontId="20" fillId="33" borderId="0" xfId="0" applyFont="1" applyFill="1" applyAlignment="1">
      <alignment horizontal="center" vertical="center" wrapText="1"/>
    </xf>
    <xf numFmtId="0" fontId="20" fillId="33" borderId="12" xfId="0" applyFont="1" applyFill="1" applyBorder="1" applyAlignment="1">
      <alignment horizontal="center" vertical="center" wrapText="1"/>
    </xf>
    <xf numFmtId="0" fontId="16" fillId="0" borderId="21" xfId="0" applyFont="1" applyBorder="1" applyAlignment="1">
      <alignment horizontal="center"/>
    </xf>
  </cellXfs>
  <cellStyles count="43">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Porcentaje" xfId="42" builtinId="5"/>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108">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5" formatCode="d/mm/yyyy"/>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ill>
        <patternFill patternType="none">
          <fgColor indexed="64"/>
          <bgColor auto="1"/>
        </patternFill>
      </fill>
    </dxf>
    <dxf>
      <font>
        <b val="0"/>
        <i val="0"/>
        <strike val="0"/>
        <condense val="0"/>
        <extend val="0"/>
        <outline val="0"/>
        <shadow val="0"/>
        <u val="none"/>
        <vertAlign val="baseline"/>
        <sz val="11"/>
        <color theme="1"/>
        <name val="Calibri"/>
        <scheme val="minor"/>
      </font>
      <numFmt numFmtId="166" formatCode="d/mm/yyyy\ h:mm"/>
      <fill>
        <patternFill patternType="none">
          <fgColor indexed="64"/>
          <bgColor auto="1"/>
        </patternFill>
      </fill>
      <border diagonalUp="0" diagonalDown="0" outline="0">
        <left/>
        <right/>
        <top style="thin">
          <color theme="1"/>
        </top>
        <bottom style="thin">
          <color theme="1"/>
        </bottom>
      </border>
    </dxf>
    <dxf>
      <fill>
        <patternFill patternType="none">
          <fgColor indexed="64"/>
          <bgColor auto="1"/>
        </patternFill>
      </fill>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6" formatCode="d/mm/yyyy\ h:mm"/>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5" formatCode="d/mm/yyyy"/>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5" formatCode="d/mm/yyyy"/>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6" formatCode="d/mm/yyyy\ h:mm"/>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5" formatCode="d/mm/yyyy"/>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numFmt numFmtId="165" formatCode="d/mm/yyyy"/>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border diagonalUp="0" diagonalDown="0" outline="0">
        <left/>
        <right/>
        <top style="thin">
          <color theme="1"/>
        </top>
        <bottom style="thin">
          <color theme="1"/>
        </bottom>
      </border>
    </dxf>
    <dxf>
      <border outline="0">
        <top style="thin">
          <color theme="1"/>
        </top>
      </border>
    </dxf>
    <dxf>
      <border outline="0">
        <bottom style="thin">
          <color theme="1"/>
        </bottom>
      </border>
    </dxf>
    <dxf>
      <border outline="0">
        <left style="thin">
          <color theme="1"/>
        </left>
        <right style="thin">
          <color theme="1"/>
        </right>
        <top style="thin">
          <color theme="1"/>
        </top>
        <bottom style="thin">
          <color theme="1"/>
        </bottom>
      </border>
    </dxf>
    <dxf>
      <font>
        <b val="0"/>
        <i val="0"/>
        <strike val="0"/>
        <condense val="0"/>
        <extend val="0"/>
        <outline val="0"/>
        <shadow val="0"/>
        <u val="none"/>
        <vertAlign val="baseline"/>
        <sz val="11"/>
        <color theme="1"/>
        <name val="Calibri"/>
        <scheme val="minor"/>
      </font>
      <fill>
        <patternFill patternType="none">
          <fgColor indexed="64"/>
          <bgColor auto="1"/>
        </patternFill>
      </fill>
    </dxf>
    <dxf>
      <font>
        <b/>
        <i val="0"/>
        <strike val="0"/>
        <condense val="0"/>
        <extend val="0"/>
        <outline val="0"/>
        <shadow val="0"/>
        <u val="none"/>
        <vertAlign val="baseline"/>
        <sz val="11"/>
        <color theme="1"/>
        <name val="Calibri"/>
        <scheme val="minor"/>
      </font>
      <fill>
        <patternFill patternType="none">
          <fgColor indexed="64"/>
          <bgColor auto="1"/>
        </patternFill>
      </fill>
    </dxf>
    <dxf>
      <numFmt numFmtId="164" formatCode="0.0"/>
    </dxf>
    <dxf>
      <numFmt numFmtId="164"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pivotCacheDefinition" Target="pivotCache/pivotCacheDefinition1.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8214037480687173"/>
          <c:y val="2.7819219957766383E-2"/>
          <c:w val="0.56595325964204335"/>
          <c:h val="0.90158181158829664"/>
        </c:manualLayout>
      </c:layout>
      <c:doughnutChart>
        <c:varyColors val="1"/>
        <c:ser>
          <c:idx val="0"/>
          <c:order val="0"/>
          <c:explosion val="1"/>
          <c:dPt>
            <c:idx val="0"/>
            <c:bubble3D val="0"/>
            <c:spPr>
              <a:solidFill>
                <a:schemeClr val="accent4">
                  <a:shade val="65000"/>
                </a:schemeClr>
              </a:solidFill>
              <a:ln>
                <a:noFill/>
              </a:ln>
              <a:effectLst/>
            </c:spPr>
            <c:extLst>
              <c:ext xmlns:c16="http://schemas.microsoft.com/office/drawing/2014/chart" uri="{C3380CC4-5D6E-409C-BE32-E72D297353CC}">
                <c16:uniqueId val="{00000001-2361-4554-A774-AE7615288397}"/>
              </c:ext>
            </c:extLst>
          </c:dPt>
          <c:dPt>
            <c:idx val="1"/>
            <c:bubble3D val="0"/>
            <c:spPr>
              <a:solidFill>
                <a:schemeClr val="accent4"/>
              </a:solidFill>
              <a:ln>
                <a:noFill/>
              </a:ln>
              <a:effectLst/>
            </c:spPr>
            <c:extLst>
              <c:ext xmlns:c16="http://schemas.microsoft.com/office/drawing/2014/chart" uri="{C3380CC4-5D6E-409C-BE32-E72D297353CC}">
                <c16:uniqueId val="{00000003-2361-4554-A774-AE7615288397}"/>
              </c:ext>
            </c:extLst>
          </c:dPt>
          <c:dPt>
            <c:idx val="2"/>
            <c:bubble3D val="0"/>
            <c:spPr>
              <a:solidFill>
                <a:schemeClr val="accent4">
                  <a:tint val="65000"/>
                </a:schemeClr>
              </a:solidFill>
              <a:ln>
                <a:noFill/>
              </a:ln>
              <a:effectLst/>
            </c:spPr>
            <c:extLst>
              <c:ext xmlns:c16="http://schemas.microsoft.com/office/drawing/2014/chart" uri="{C3380CC4-5D6E-409C-BE32-E72D297353CC}">
                <c16:uniqueId val="{00000005-2361-4554-A774-AE7615288397}"/>
              </c:ext>
            </c:extLst>
          </c:dPt>
          <c:dLbls>
            <c:spPr>
              <a:solidFill>
                <a:schemeClr val="lt1"/>
              </a:solidFill>
              <a:ln>
                <a:solidFill>
                  <a:srgbClr val="C00000"/>
                </a:solidFill>
              </a:ln>
              <a:effectLst/>
            </c:spPr>
            <c:txPr>
              <a:bodyPr rot="0" spcFirstLastPara="1" vertOverflow="clip" horzOverflow="clip" vert="horz" wrap="square" lIns="36000" tIns="18288" rIns="36000" bIns="18288"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oundRect">
                    <a:avLst/>
                  </a:prstGeom>
                  <a:noFill/>
                  <a:ln>
                    <a:noFill/>
                  </a:ln>
                </c15:spPr>
              </c:ext>
            </c:extLst>
          </c:dLbls>
          <c:cat>
            <c:strRef>
              <c:f>'Anexo 6'!$C$23:$C$25</c:f>
              <c:strCache>
                <c:ptCount val="3"/>
                <c:pt idx="0">
                  <c:v>Enero</c:v>
                </c:pt>
                <c:pt idx="1">
                  <c:v>Febrero</c:v>
                </c:pt>
                <c:pt idx="2">
                  <c:v>Marzo</c:v>
                </c:pt>
              </c:strCache>
            </c:strRef>
          </c:cat>
          <c:val>
            <c:numRef>
              <c:f>'Anexo 6'!$D$23:$D$25</c:f>
              <c:numCache>
                <c:formatCode>General</c:formatCode>
                <c:ptCount val="3"/>
                <c:pt idx="0">
                  <c:v>5</c:v>
                </c:pt>
                <c:pt idx="1">
                  <c:v>3</c:v>
                </c:pt>
                <c:pt idx="2">
                  <c:v>1</c:v>
                </c:pt>
              </c:numCache>
            </c:numRef>
          </c:val>
          <c:extLst>
            <c:ext xmlns:c16="http://schemas.microsoft.com/office/drawing/2014/chart" uri="{C3380CC4-5D6E-409C-BE32-E72D297353CC}">
              <c16:uniqueId val="{00000006-2361-4554-A774-AE7615288397}"/>
            </c:ext>
          </c:extLst>
        </c:ser>
        <c:dLbls>
          <c:showLegendKey val="0"/>
          <c:showVal val="0"/>
          <c:showCatName val="0"/>
          <c:showSerName val="0"/>
          <c:showPercent val="0"/>
          <c:showBubbleSize val="0"/>
          <c:showLeaderLines val="1"/>
        </c:dLbls>
        <c:firstSliceAng val="0"/>
        <c:holeSize val="60"/>
      </c:doughnutChart>
      <c:spPr>
        <a:noFill/>
        <a:ln>
          <a:noFill/>
        </a:ln>
        <a:effectLst/>
      </c:spPr>
    </c:plotArea>
    <c:legend>
      <c:legendPos val="r"/>
      <c:layout>
        <c:manualLayout>
          <c:xMode val="edge"/>
          <c:yMode val="edge"/>
          <c:x val="0.77589873895654482"/>
          <c:y val="0.2526390638773906"/>
          <c:w val="0.18803244437610345"/>
          <c:h val="0.4723445736830531"/>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3559910657371162"/>
          <c:y val="7.005628071857585E-2"/>
          <c:w val="0.6062237288330482"/>
          <c:h val="0.78219968697830766"/>
        </c:manualLayout>
      </c:layout>
      <c:barChart>
        <c:barDir val="bar"/>
        <c:grouping val="clustered"/>
        <c:varyColors val="0"/>
        <c:ser>
          <c:idx val="0"/>
          <c:order val="0"/>
          <c:spPr>
            <a:solidFill>
              <a:schemeClr val="accent4"/>
            </a:solidFill>
            <a:ln>
              <a:noFill/>
            </a:ln>
            <a:effectLst/>
          </c:spPr>
          <c:invertIfNegative val="0"/>
          <c:dLbls>
            <c:spPr>
              <a:solidFill>
                <a:schemeClr val="lt1"/>
              </a:solidFill>
              <a:ln>
                <a:solidFill>
                  <a:srgbClr val="FF0000"/>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'Anexo 6'!$G$23:$G$24</c:f>
              <c:strCache>
                <c:ptCount val="2"/>
                <c:pt idx="0">
                  <c:v>Web</c:v>
                </c:pt>
                <c:pt idx="1">
                  <c:v>Total</c:v>
                </c:pt>
              </c:strCache>
            </c:strRef>
          </c:cat>
          <c:val>
            <c:numRef>
              <c:f>'Anexo 6'!$H$23:$H$24</c:f>
              <c:numCache>
                <c:formatCode>General</c:formatCode>
                <c:ptCount val="2"/>
                <c:pt idx="0">
                  <c:v>9</c:v>
                </c:pt>
                <c:pt idx="1">
                  <c:v>9</c:v>
                </c:pt>
              </c:numCache>
            </c:numRef>
          </c:val>
          <c:extLst>
            <c:ext xmlns:c16="http://schemas.microsoft.com/office/drawing/2014/chart" uri="{C3380CC4-5D6E-409C-BE32-E72D297353CC}">
              <c16:uniqueId val="{00000000-A5E9-4D29-889A-B823F0D7C381}"/>
            </c:ext>
          </c:extLst>
        </c:ser>
        <c:dLbls>
          <c:dLblPos val="outEnd"/>
          <c:showLegendKey val="0"/>
          <c:showVal val="1"/>
          <c:showCatName val="0"/>
          <c:showSerName val="0"/>
          <c:showPercent val="0"/>
          <c:showBubbleSize val="0"/>
        </c:dLbls>
        <c:gapWidth val="182"/>
        <c:axId val="789047712"/>
        <c:axId val="789043360"/>
      </c:barChart>
      <c:catAx>
        <c:axId val="78904771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789043360"/>
        <c:crosses val="autoZero"/>
        <c:auto val="1"/>
        <c:lblAlgn val="ctr"/>
        <c:lblOffset val="100"/>
        <c:noMultiLvlLbl val="0"/>
      </c:catAx>
      <c:valAx>
        <c:axId val="78904336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78904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tx1"/>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18214037480687173"/>
          <c:y val="0.14783437971866806"/>
          <c:w val="0.51746763413375718"/>
          <c:h val="0.78156687565756744"/>
        </c:manualLayout>
      </c:layout>
      <c:doughnutChart>
        <c:varyColors val="1"/>
        <c:ser>
          <c:idx val="0"/>
          <c:order val="0"/>
          <c:explosion val="1"/>
          <c:dPt>
            <c:idx val="0"/>
            <c:bubble3D val="0"/>
            <c:spPr>
              <a:solidFill>
                <a:schemeClr val="accent4">
                  <a:shade val="65000"/>
                </a:schemeClr>
              </a:solidFill>
              <a:ln>
                <a:noFill/>
              </a:ln>
              <a:effectLst/>
            </c:spPr>
            <c:extLst>
              <c:ext xmlns:c16="http://schemas.microsoft.com/office/drawing/2014/chart" uri="{C3380CC4-5D6E-409C-BE32-E72D297353CC}">
                <c16:uniqueId val="{00000001-9ADB-48B4-8B18-125C569ADE03}"/>
              </c:ext>
            </c:extLst>
          </c:dPt>
          <c:dPt>
            <c:idx val="1"/>
            <c:bubble3D val="0"/>
            <c:spPr>
              <a:solidFill>
                <a:schemeClr val="accent4"/>
              </a:solidFill>
              <a:ln>
                <a:noFill/>
              </a:ln>
              <a:effectLst/>
            </c:spPr>
            <c:extLst>
              <c:ext xmlns:c16="http://schemas.microsoft.com/office/drawing/2014/chart" uri="{C3380CC4-5D6E-409C-BE32-E72D297353CC}">
                <c16:uniqueId val="{00000003-9ADB-48B4-8B18-125C569ADE03}"/>
              </c:ext>
            </c:extLst>
          </c:dPt>
          <c:dPt>
            <c:idx val="2"/>
            <c:bubble3D val="0"/>
            <c:spPr>
              <a:solidFill>
                <a:schemeClr val="accent4">
                  <a:tint val="65000"/>
                </a:schemeClr>
              </a:solidFill>
              <a:ln>
                <a:noFill/>
              </a:ln>
              <a:effectLst/>
            </c:spPr>
            <c:extLst>
              <c:ext xmlns:c16="http://schemas.microsoft.com/office/drawing/2014/chart" uri="{C3380CC4-5D6E-409C-BE32-E72D297353CC}">
                <c16:uniqueId val="{00000005-9ADB-48B4-8B18-125C569ADE03}"/>
              </c:ext>
            </c:extLst>
          </c:dPt>
          <c:dLbls>
            <c:dLbl>
              <c:idx val="0"/>
              <c:layout>
                <c:manualLayout>
                  <c:x val="1.9106989140344227E-2"/>
                  <c:y val="-8.6095866778120894E-2"/>
                </c:manualLayout>
              </c:layout>
              <c:spPr>
                <a:solidFill>
                  <a:schemeClr val="lt1"/>
                </a:solidFill>
                <a:ln>
                  <a:solidFill>
                    <a:srgbClr val="FF0000"/>
                  </a:solidFill>
                </a:ln>
                <a:effectLst/>
              </c:spPr>
              <c:txPr>
                <a:bodyPr rot="0" spcFirstLastPara="1" vertOverflow="clip" horzOverflow="clip" vert="horz" wrap="none" lIns="36576" tIns="18288" rIns="36576" bIns="18288" anchor="ctr" anchorCtr="1">
                  <a:no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oundRect">
                      <a:avLst/>
                    </a:prstGeom>
                    <a:noFill/>
                    <a:ln>
                      <a:noFill/>
                    </a:ln>
                  </c15:spPr>
                  <c15:layout>
                    <c:manualLayout>
                      <c:w val="0.1802086182497116"/>
                      <c:h val="0.20390273208112114"/>
                    </c:manualLayout>
                  </c15:layout>
                </c:ext>
                <c:ext xmlns:c16="http://schemas.microsoft.com/office/drawing/2014/chart" uri="{C3380CC4-5D6E-409C-BE32-E72D297353CC}">
                  <c16:uniqueId val="{00000001-9ADB-48B4-8B18-125C569ADE03}"/>
                </c:ext>
              </c:extLst>
            </c:dLbl>
            <c:dLbl>
              <c:idx val="1"/>
              <c:layout>
                <c:manualLayout>
                  <c:x val="-2.8945026499701005E-3"/>
                  <c:y val="2.1621563012393222E-2"/>
                </c:manualLayout>
              </c:layout>
              <c:spPr>
                <a:solidFill>
                  <a:schemeClr val="lt1"/>
                </a:solidFill>
                <a:ln>
                  <a:solidFill>
                    <a:srgbClr val="FF0000"/>
                  </a:solidFill>
                </a:ln>
                <a:effectLst/>
              </c:spPr>
              <c:txPr>
                <a:bodyPr rot="0" spcFirstLastPara="1" vertOverflow="clip" horzOverflow="clip" vert="horz" wrap="none" lIns="36576" tIns="18288" rIns="36576" bIns="18288" anchor="ctr" anchorCtr="1">
                  <a:no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1"/>
              <c:showSerName val="0"/>
              <c:showPercent val="1"/>
              <c:showBubbleSize val="0"/>
              <c:separator>
</c:separator>
              <c:extLst>
                <c:ext xmlns:c15="http://schemas.microsoft.com/office/drawing/2012/chart" uri="{CE6537A1-D6FC-4f65-9D91-7224C49458BB}">
                  <c15:spPr xmlns:c15="http://schemas.microsoft.com/office/drawing/2012/chart">
                    <a:prstGeom prst="roundRect">
                      <a:avLst/>
                    </a:prstGeom>
                    <a:noFill/>
                    <a:ln>
                      <a:noFill/>
                    </a:ln>
                  </c15:spPr>
                  <c15:layout>
                    <c:manualLayout>
                      <c:w val="0.2104677286367222"/>
                      <c:h val="0.23591482129812907"/>
                    </c:manualLayout>
                  </c15:layout>
                </c:ext>
                <c:ext xmlns:c16="http://schemas.microsoft.com/office/drawing/2014/chart" uri="{C3380CC4-5D6E-409C-BE32-E72D297353CC}">
                  <c16:uniqueId val="{00000003-9ADB-48B4-8B18-125C569ADE03}"/>
                </c:ext>
              </c:extLst>
            </c:dLbl>
            <c:dLbl>
              <c:idx val="2"/>
              <c:spPr>
                <a:solidFill>
                  <a:schemeClr val="lt1"/>
                </a:solidFill>
                <a:ln>
                  <a:solidFill>
                    <a:srgbClr val="FF0000"/>
                  </a:solidFill>
                </a:ln>
                <a:effectLst/>
              </c:spPr>
              <c:txPr>
                <a:bodyPr rot="0" spcFirstLastPara="1" vertOverflow="clip" horzOverflow="clip" vert="horz" wrap="none" lIns="36576" tIns="18288" rIns="36576" bIns="18288" anchor="ctr" anchorCtr="1">
                  <a:no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1"/>
              <c:showSerName val="0"/>
              <c:showPercent val="1"/>
              <c:showBubbleSize val="0"/>
              <c:extLst>
                <c:ext xmlns:c15="http://schemas.microsoft.com/office/drawing/2012/chart" uri="{CE6537A1-D6FC-4f65-9D91-7224C49458BB}">
                  <c15:spPr xmlns:c15="http://schemas.microsoft.com/office/drawing/2012/chart">
                    <a:prstGeom prst="roundRect">
                      <a:avLst/>
                    </a:prstGeom>
                    <a:noFill/>
                    <a:ln>
                      <a:noFill/>
                    </a:ln>
                  </c15:spPr>
                </c:ext>
                <c:ext xmlns:c16="http://schemas.microsoft.com/office/drawing/2014/chart" uri="{C3380CC4-5D6E-409C-BE32-E72D297353CC}">
                  <c16:uniqueId val="{00000005-9ADB-48B4-8B18-125C569ADE03}"/>
                </c:ext>
              </c:extLst>
            </c:dLbl>
            <c:spPr>
              <a:solidFill>
                <a:schemeClr val="lt1"/>
              </a:solidFill>
              <a:ln>
                <a:solidFill>
                  <a:srgbClr val="FF0000"/>
                </a:solidFill>
              </a:ln>
              <a:effectLst/>
            </c:spPr>
            <c:txPr>
              <a:bodyPr rot="0" spcFirstLastPara="1" vertOverflow="clip" horzOverflow="clip" vert="horz" wrap="none" lIns="36576" tIns="18288" rIns="36576" bIns="18288"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showLegendKey val="0"/>
            <c:showVal val="1"/>
            <c:showCatName val="1"/>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spPr xmlns:c15="http://schemas.microsoft.com/office/drawing/2012/chart">
                  <a:prstGeom prst="roundRect">
                    <a:avLst/>
                  </a:prstGeom>
                  <a:noFill/>
                  <a:ln>
                    <a:noFill/>
                  </a:ln>
                </c15:spPr>
              </c:ext>
            </c:extLst>
          </c:dLbls>
          <c:cat>
            <c:strRef>
              <c:f>'Anexo 6'!$C$53:$C$55</c:f>
              <c:strCache>
                <c:ptCount val="3"/>
                <c:pt idx="0">
                  <c:v>Enero</c:v>
                </c:pt>
                <c:pt idx="1">
                  <c:v>Febrero</c:v>
                </c:pt>
                <c:pt idx="2">
                  <c:v>Marzo</c:v>
                </c:pt>
              </c:strCache>
            </c:strRef>
          </c:cat>
          <c:val>
            <c:numRef>
              <c:f>'Anexo 6'!$D$53:$D$55</c:f>
              <c:numCache>
                <c:formatCode>General</c:formatCode>
                <c:ptCount val="3"/>
                <c:pt idx="0">
                  <c:v>13</c:v>
                </c:pt>
                <c:pt idx="1">
                  <c:v>17</c:v>
                </c:pt>
                <c:pt idx="2">
                  <c:v>12</c:v>
                </c:pt>
              </c:numCache>
            </c:numRef>
          </c:val>
          <c:extLst>
            <c:ext xmlns:c16="http://schemas.microsoft.com/office/drawing/2014/chart" uri="{C3380CC4-5D6E-409C-BE32-E72D297353CC}">
              <c16:uniqueId val="{00000006-9ADB-48B4-8B18-125C569ADE03}"/>
            </c:ext>
          </c:extLst>
        </c:ser>
        <c:dLbls>
          <c:showLegendKey val="0"/>
          <c:showVal val="1"/>
          <c:showCatName val="0"/>
          <c:showSerName val="0"/>
          <c:showPercent val="0"/>
          <c:showBubbleSize val="0"/>
          <c:showLeaderLines val="1"/>
        </c:dLbls>
        <c:firstSliceAng val="0"/>
        <c:holeSize val="60"/>
      </c:doughnutChart>
      <c:spPr>
        <a:noFill/>
        <a:ln>
          <a:noFill/>
        </a:ln>
        <a:effectLst/>
      </c:spPr>
    </c:plotArea>
    <c:legend>
      <c:legendPos val="r"/>
      <c:layout>
        <c:manualLayout>
          <c:xMode val="edge"/>
          <c:yMode val="edge"/>
          <c:x val="0.7662311889061808"/>
          <c:y val="0.39537727546435686"/>
          <c:w val="0.19008665041770509"/>
          <c:h val="0.3396793636556289"/>
        </c:manualLayout>
      </c:layout>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s-CO"/>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manualLayout>
          <c:layoutTarget val="inner"/>
          <c:xMode val="edge"/>
          <c:yMode val="edge"/>
          <c:x val="0.3559910657371162"/>
          <c:y val="7.005628071857585E-2"/>
          <c:w val="0.6062237288330482"/>
          <c:h val="0.78219968697830766"/>
        </c:manualLayout>
      </c:layout>
      <c:barChart>
        <c:barDir val="bar"/>
        <c:grouping val="clustered"/>
        <c:varyColors val="0"/>
        <c:ser>
          <c:idx val="0"/>
          <c:order val="0"/>
          <c:spPr>
            <a:solidFill>
              <a:schemeClr val="accent4"/>
            </a:solidFill>
            <a:ln>
              <a:noFill/>
            </a:ln>
            <a:effectLst/>
          </c:spPr>
          <c:invertIfNegative val="0"/>
          <c:dLbls>
            <c:spPr>
              <a:solidFill>
                <a:schemeClr val="lt1"/>
              </a:solidFill>
              <a:ln>
                <a:solidFill>
                  <a:srgbClr val="FF0000"/>
                </a:solidFill>
              </a:ln>
              <a:effectLst/>
            </c:spPr>
            <c:txPr>
              <a:bodyPr rot="0" spcFirstLastPara="1" vertOverflow="clip" horzOverflow="clip" vert="horz" wrap="square" lIns="36576" tIns="18288" rIns="36576" bIns="18288" anchor="ctr" anchorCtr="1">
                <a:spAutoFit/>
              </a:bodyPr>
              <a:lstStyle/>
              <a:p>
                <a:pPr>
                  <a:defRPr sz="900" b="1" i="0" u="none" strike="noStrike" kern="1200" baseline="0">
                    <a:solidFill>
                      <a:schemeClr val="tx1"/>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ound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cat>
            <c:strRef>
              <c:f>'Anexo 6'!$G$53:$G$56</c:f>
              <c:strCache>
                <c:ptCount val="4"/>
                <c:pt idx="0">
                  <c:v>Web</c:v>
                </c:pt>
                <c:pt idx="1">
                  <c:v>Correo electrónico</c:v>
                </c:pt>
                <c:pt idx="2">
                  <c:v>Presencial</c:v>
                </c:pt>
                <c:pt idx="3">
                  <c:v>Escrito</c:v>
                </c:pt>
              </c:strCache>
            </c:strRef>
          </c:cat>
          <c:val>
            <c:numRef>
              <c:f>'Anexo 6'!$H$53:$H$56</c:f>
              <c:numCache>
                <c:formatCode>General</c:formatCode>
                <c:ptCount val="4"/>
                <c:pt idx="0">
                  <c:v>34</c:v>
                </c:pt>
                <c:pt idx="1">
                  <c:v>6</c:v>
                </c:pt>
                <c:pt idx="2">
                  <c:v>1</c:v>
                </c:pt>
                <c:pt idx="3">
                  <c:v>1</c:v>
                </c:pt>
              </c:numCache>
            </c:numRef>
          </c:val>
          <c:extLst>
            <c:ext xmlns:c16="http://schemas.microsoft.com/office/drawing/2014/chart" uri="{C3380CC4-5D6E-409C-BE32-E72D297353CC}">
              <c16:uniqueId val="{00000000-E8A1-44B1-8D71-EF926FCC7AF9}"/>
            </c:ext>
          </c:extLst>
        </c:ser>
        <c:dLbls>
          <c:dLblPos val="outEnd"/>
          <c:showLegendKey val="0"/>
          <c:showVal val="1"/>
          <c:showCatName val="0"/>
          <c:showSerName val="0"/>
          <c:showPercent val="0"/>
          <c:showBubbleSize val="0"/>
        </c:dLbls>
        <c:gapWidth val="182"/>
        <c:axId val="789041184"/>
        <c:axId val="789045536"/>
      </c:barChart>
      <c:catAx>
        <c:axId val="78904118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789045536"/>
        <c:crosses val="autoZero"/>
        <c:auto val="1"/>
        <c:lblAlgn val="ctr"/>
        <c:lblOffset val="100"/>
        <c:noMultiLvlLbl val="0"/>
      </c:catAx>
      <c:valAx>
        <c:axId val="78904553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crossAx val="78904118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withinLinear" id="17">
  <a:schemeClr val="accent4"/>
</cs:colorStyle>
</file>

<file path=xl/charts/colors3.xml><?xml version="1.0" encoding="utf-8"?>
<cs:colorStyle xmlns:cs="http://schemas.microsoft.com/office/drawing/2012/chartStyle" xmlns:a="http://schemas.openxmlformats.org/drawingml/2006/main" meth="withinLinear" id="17">
  <a:schemeClr val="accent4"/>
</cs:colorStyle>
</file>

<file path=xl/charts/colors4.xml><?xml version="1.0" encoding="utf-8"?>
<cs:colorStyle xmlns:cs="http://schemas.microsoft.com/office/drawing/2012/chartStyle" xmlns:a="http://schemas.openxmlformats.org/drawingml/2006/main" meth="withinLinear" id="17">
  <a:schemeClr val="accent4"/>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chart" Target="../charts/chart4.xml"/><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chart" Target="../charts/chart3.xml"/><Relationship Id="rId5" Type="http://schemas.openxmlformats.org/officeDocument/2006/relationships/image" Target="../media/image3.png"/><Relationship Id="rId4"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31</xdr:row>
      <xdr:rowOff>0</xdr:rowOff>
    </xdr:from>
    <xdr:to>
      <xdr:col>2</xdr:col>
      <xdr:colOff>304800</xdr:colOff>
      <xdr:row>32</xdr:row>
      <xdr:rowOff>130598</xdr:rowOff>
    </xdr:to>
    <xdr:sp macro="" textlink="">
      <xdr:nvSpPr>
        <xdr:cNvPr id="2" name="AutoShape 1" descr="data:image/png;base64,iVBORw0KGgoAAAANSUhEUgAAA8kAAAFeCAYAAAC2MF1LAAAAAXNSR0IArs4c6QAAIABJREFUeF7svXuMVXd257t4U7yhHhSvosAdF8m44zS2Or5ARxNGsRk00z1ya0xHFJbcCJVCO47oIf8E8RbRXIUrJKfFgCLamQGUwVcgRY4Yl60ww+0iYiwDJsp0XE66XC7eRRVvqnhztX7F72TX4dR51Nln1d77fLZkA3X2/q39+6zNl/096/cYJhwQgAAEIAABCEAAAhCAAAQgAAEIOALD9H/ffPPN03v37oEEAhCAAAQgAAEIQAACEIAABCBQtgSePHly3Jnk1tbWpy+++GLZgqDjEIAABCAAAQhAAAIQgAAEIACBr776qq+SjEnmYYAABCAAAQhAAAIQgAAEIACBcieASS73J4D+QwACEIAABCAAAQhAAAIQgECKACaZhwECEIAABCAAAQhAAAIQgAAEIPCMACaZRwECEIAABCAAAQhAAAIQgAAEIIBJ5hmAAAQgAAEIQAACEIAABCAAAQj0J0AlmScCAhCAAAQgAAEIQAACEIAABCBAJZlnAAIQgAAEIAABCEAAAhCAAAQgQCWZZwACEIAABCAAAQhAAAIQgAAEIJCRAMOteTAgAAEIQAACEIAABCAAAQhAAALPCGCSeRQgAAEIQAACEIAABCAAAQhAAAKYZJ4BCEAAAhCAAAQgAAEIQAACEIBAfwJUknkiIAABCEAAAhCAAAQgAAEIQAACVJJ5BiAAAQhAwJLAwYMHpbGxUbZt2yYbN27MGLq1tVVWrFjhPjt06JA0NDRY3mJesU6cOCFLliyRpqYm2bVrl1RUVOR1XaEneV4DXReM393dLStXrpTm5mZ3ektLiyxevLjQkJwPAQhAAAIQgICIUEnmMYAABCAAARMCmOTCMBdikrdv3y6bNm1yAV5++eVQv2DQLwWOHTuW+mLD31epvyQojBZnQwACEIAABMIjgEkOjyUtQQACEIBAFgKY5MIej3x4aYu9vb2ybt062bt3b+gVZG++g9V/THJheeRsCEAAAhCIHwFMcvxyxh1DAAIQiCWBfEwfw63/JbX58NKzg0Otwx5mnckkx/Lh46YhAAEIQAACBRDAJBcAi1MhAAEIQGDwBPIxfQOZ5OBwYr2DYGUzeM3WrVtl8+bNcvbsWXnjjTdEY3Z1dbl5zvqz9CHC/lr9TI9MQ5X9HGT9XK//4Q9/KK+//nq/toLVXE/owIEDbp6wP9KHT+carpwPr/S5yP4e/VzpYMxMfUu/7+A9pTP313/++edubrmeq3PLV69eLZcvX+43xNvfl96P3kNlZaXkwzpbngf/5HElBCAAAQhAoDACmOTCeHE2BCAAAQgMkkA+pi+TSU43TukmNN185bo9b14Hus6b60zGLti2N5T6Mz/cOT22r+wONL842yJm+fDKZpKPHDnizGzwCBrlTNcGv4DIxySrGfdxgl8K+C8WfP/yYZ0rz7nyyucQgAAEIACBsAhgksMiSTsQgAAEIJCVQD6mL90kV1VVpVZt9oYzfQhw0IB5UxY0pd68+eu8ufXmzv+5o6PjuZW106/p6elJ3c9A19XV1aVMs8Z+8803n5sz7E1ktkW2ci3c5fuVabh1pp+l80+fW+z7FqwK5zMn2XN77bXXUqt9++vSvyQYiJnPczC2v7/glxb8FYMABCAAAQhYEMAkW1AmBgQgAAEIuGG3YWwBld5OpupzJhOaa+smbyy9Uctk0DWN+Sxc5U1iuknOVjlOf0SKMcmeSdC4BodA79u3T/QedbGvYAU4eN86VDwfk6z3rZX09vZ2x0YPP8zcD7VO71s21unD1PmrAwEIQAACELAmgEm2Jk48CEAAAmVKoFiTnD5kN30or2L1eyv7c2tra1NzYrOZ5ExbKGWqbmqMbO0E5y/rud7wZTK8uQxzPrw0Rqaqcfp9BB85rV7/1//6X+W//Jf/knNF7HxMsu4T7e9VK8fKTeeA69ztTPthD7RdVabh1hjmMhULug0BCEBgiAlgkoc4AYSHAAQgUC4E8jF9hcxJLtYk+2HCftEunwc/BDpfk6zXDTQnOVOVNpjvbEOJ8+EVFZPsjfrixYtl/vz58md/9mf9FvIaaE5ycLh5psXPtH+5Fjgrl78/9BMCEIAABOwIYJLtWBMJAhCAQFkTyMf0pZtkXZl6yZIljlv6/NZiTPKf/umfyp/8yZ+4Sqo3YelzcvMdbu3nNgcNX/qw5WDi0w3jQNs25cMrl0nOZjAz3WN65TjfSrLeh557+PBhmT59usybNy81Pzlofgdi3dDQ0O/vRrASnm3edln/haLzEIAABCBQMgKY5JKhpWEIQAACEAgSyMf0DWSSM60kHZZJ9iY10zzmfBbu8ibZ309w+LNWkpctW/bc4mNB41gKk5xtCHb6wmW+mq250rnEzc3NA34hoecMNCc7aGyDFfRMfU1nre3qEG09/JD59HnL6Uaav10QgAAEIACBUhHAJJeKLO1CAAIQgEA/ArkWogrOZ/VmyZun9CHR+vNsq1LnMyd5586dsmnTpoxZ8sY12/ZSPv7p06dT1e70xrxxHmh7o3yGWw/0GGUzt0Ezm36979tAW0AFq8/pOdNrdYEuv0+y349ZY2QztQP1X6/TNhcuXDjgkHWGWyMkEIAABCBgTQCTbE2ceBCAAATKlMBgTLJWD9OH3m7dulU2b94sflEuHZKdXoXMxyRrGoJzidXQ6qHGOdOev96Y64JUr7/+er+5ssG+qXn9gz/4A/kP/+E/DHhO0OTrwleZjly8cpnkTEY5vWqdbpTTDWn6POFsJtnH+8UvfpEaau37ld7OQKzTzXSuxc3K9K8S3YYABCAAgRITwCSXGDDNQwACEIAABCAAAQhAAAIQgEB8CGCS45Mr7hQCEIAABCAAAQhAAAIQgAAESkwAk1xiwDQPAQhAAAIQgAAEIAABCEAAAvEhgEmOT664UwhAAAIQgAAEIAABCEAAAhAoMQFMcokB0zwEIAABCEAAAhCAAAQgAAEIxIcAJjk+ueJOIQABCEAAAhCAAAQgAAEIQKDEBDDJJQZM8xCAAAQgAAEIQAACEIAABCAQHwKY5PjkijuFAAQgAAEIQAACEIAABCAAgRITwCSXGDDNQwACEIAABCAAAQhAAAIQgEB8CGCS45Mr7hQCEIAABCAAAQhAAAIQgAAESkwAk1xiwDQPAQhAAAIQgAAEIAABCEAAAvEhgEmOT664UwhAAAIQgAAEIAABCEAAAhAoMQFMcokB0zwEIAABCEAAAhCAAAQgAAEIxIcAJjk+ueJOIQABCEAAAhCAAAQgAAEIQKDEBAZlkk+cOCH79++XXbt2SUVFhRw8eFAaGxvdrb7xxhvuz3qsXLlSmpubpaWlRRYvXux+5s9tampKXV/iPtI8BCAAAQhAAAIQgAAEIAABCMSYwPbt22X+/PnOY+qhf960aZNs27ZNNm7cGGrPBmWS9YYuXLiQMrn656VLl6aMsL9p/dmCBQtkw4YNsmPHDunq6pJ9+/bJ1q1b5ciRIykjHWqPaAwCEIAABCAAAQhAAAIQgAAEEkOgu7vbmeNVq1a5X7Voe+zYMWeOg17UF2QPHDiQMtNa2F2+fLk0NDTkzaNgk9za2iqbN2+Wuro6Z3b10D+vXr06FVg74Y1xZWWlqx7X19dLe3t7yhjrObt375b169e7ajQHBCAAAQhAAAIQgAAEIAABCEAgnYD6yY8++kj+/b//9878Bo2x+tOjR4/K22+/7fzl2rVrU79qkVY/W7duXUFQCzbJeoOdnZ1y584dZ3B7enrk3XfflWvXrsknn3zihlZr9ThogP3wa70zNcs69DrdSBd015wMAQhAAAIQgAAEIAABCEAAAokn0Nvb64qy3/rWt2T8+PHOJAerw2qSdbSy/lx9pxZy9+zZ46rHX375pfOmhVSRFWhBJtkb25/+9Kdy6NAhZ5I7Ojrkvffek/fff1+qqqpcBfmdd96Rw4cPuxvUKrGWw7WK3NbWlhqWrZ3duXOnc/pabeaAAAQgAAEIQAACEIAABCAAAQgECfih1TqVVz3lm2++2W8ksx+h/OMf/1h+/vOfpyrJK1askOPHj8uaNWsKBlqQSfY36EvYmYZKa+lbXf6ZM2cwyQWngwsgAAEIQAACEIAABCAAAQhAwBPwQ6v1z9lMsnpTXfdKF5TWOcl61NTUuOLt3r17+y0mnYtu3ibZl7l17rFWjAeaT6wl7qlTp8qpU6dS840Zbp0rDXwOAQhAAAIQgAAEIAABCEAAAkECfii1jlA+ffq0M8kDDbf2o5j1evWuuhvTvHnz5OTJk/LWW2+lFpDOZz2svE2yX1FMt3TyR6ZtnHR8+KJFi+SDDz5wK1qzcBcPOgQgAAEIQAACEIAABCAAAQgUSkBHMi9ZsqTfZVolDk7j9Qt3BRfn0uv8ocZ62bJlBS0anbdJDt5ZcGVqnZPst3UK/l7nG7MFVKGPAedDAAIQgAAEIAABCEAAAhCAQDoBv85Vti2g9BpfRdbtorT6rFtFlaySPJBJ1nK134/q5Zdfdgt66ephwcqzrnitK1rr4c/NVIXmUYAABCAAAQhAAAIQgAAEIAABCGQzyfqZzlXetGmTbNu2ze2X7I+gmVbDrBXmks1JJk0QgAAEIAABCEAAAhCAAAQgAIGkExjUcOukQ6F/EIAABCAAAQhAAAIQgAAEIFCeBDDJ5Zl3eg0BCEAAAhCAAAQgAAEIQAACGQhgknksIAABCEAAAhCAAAQgAAEIQAACzwhgknkUIAABCEAAAhCAAAQgAAEIQAACmGSeAQhAAAIQgAAEIAABCEAAAhCAQH8CVJJ5IiAAAQhAAAIQgAAEIAABCEAAAlSSeQYgAAEIQAACEIAABCAAAQhAAAJUknkGIAABCEAAAhCAAAQgAAEIQAACGQkw3JoHAwIQgAAEIAABCEAAAhCAAAQg8IwAJplHAQIQgAAEIAABCEAAAhCAAAQggEnmGYCAyP/3+f+Rs61fy8gRI+SFObXyQl2tvDBnBmggAAEIQAACEIAABCAAgTIlQCW5TBNPt/sI/PnBv5ERD+/KpNFP5PHTYfLoicijp8NkyqSJUl05Vepm1kpNdaWMHTtWRo8eDTYIQAACEIAABCAAAQhAIOEEMMkJTzDdy05AK8ktp38pI4Y9lZHDRUYOExkxXPr+7H7/VEaPGOY+GzZsmIwfN07GjRsnFRUV7j/9vRpo/dX/fvjw4WCHAAQgAAEIQAACEIAABGJKAJMc08Rx2+ERuNJ9Q7652CnnLnXJN5c65d79hxkbH66medhTqZs+TaqnTpApEyrk6eNH0tPTI/fu3XO/9vb2ypgxY/oZaW+mg4aaqnR4+aMlCEAAAhCAAAQgAAEIhEkAkxwmTdqKPYF7Dx5Kx8VO+ebiVWeYO7tvZu3TtMkT++Yyz6mV+XNq3blqlP1/3jjrn4Nm+smTJ6lq9EAVaTXVVKVj/0jRAQhAAAIQgAAEIACBmBHAJMcsYVG+3Wn/8T9F+fYGdW81E8fLnKmTZM7UiTJn2mQZM3LEgO08FZGvu27I113X5euum3Kj996A544eMVymVIySKRWjZfLYUTJ57GiZMm60THG/HyWTn33W8+Cx3Lz3QG70PpSbvQ/k5r2Hcv3Zrx9tf88N9db/OCAAAQhAAAIQgAAEIACBcAhgksPhSCsikkSTHEzs2JEjnFGe7UzzJKmZOC5r3q/39Epb1w1p67opHd03RE10ocfEMWqkA2Zafz9W/zxGFjXUuer0o0ePnpsn7edM+yq1/jpixMAGv9D7iur5J06ckCVLlrjba2lpkcWLF8v27dtl06ZNqVt+44035ODBg1JZWel+FrzGn/S3f/u38uGHH8revXtT1zU1NcmuXbvcCAAOCEAAAhCAQNIJ9N67L+0XO+Xr81fcr0+finz71+bK77z6r5LedfoHAcEk8xCERiDpJjkdlJrkuqmTZfa0iTJnavYq85OnT/uqzN03XaX5Zu/9orlf+3//H9eGDt1Wsxwc2u2HdweHfY8cOTJlpgdafCzOVWnt686dO2Xt2rWOy4YNG2THjh0pM6w/U3Pc1tYmGzduzMi/tbVVtmzZIj/72c/6XadGe/78+bJy5UrXRmNjoxw4cMD9WQ81z8uXL5eGhoai80oDEIAABCAAgaEg8FTfVS5ckfYLne7XK103+t3GlNFP5OmIUfKTVW8Oxe0REwKmBDDJpriTHazcTHIwm67KrIa5cpLUTZkk1TmqzNfu9roh2W1d16Xj2i15Oog6szfJ+T5VurhYcIGxTPOmHzx40G+17kwVaf2ZGu6oH+nGVfu7efNmWb169YBmVg2wHt786u+7u7tThlv/vHv3bmfE/a9dXV1y9OhRWbduXdSRcH8QgAAEIACBfgQuXOl2VeL281fkm0tXs9IZN/KJzJgwTF7/vd+TqVOnQhICiSYwKJOswxP379+fGnqo1ZcVK1Y4UIcOHXIvoPpiqS+azc3NqWGP+rmvwjB0MXnPVTmb5PRsTp84PlVh1qHZ2eYyp6rMbj7zDbl5L78qc6EmOZ8nzlel0820r1L7xcd0QbHgat3pZtp/lk/MUpwTNLbBYdXHjh0bsIqc6RqvWd44q9bt27dPtm7dKnv27HHV4y+//FIWLFhAFbkUiaRNCEAAAhAIlUDX9VspU6zm+MHDR1nbnzxhnMyprZLZM6pl9vRKuX29S375y1/K0qVLZfz48aHeG41BIEoEBmWSdejhhQsXnEnWw1dn9Pf+BVKHPepfIH159MMeteLiPz9y5Ii7NlixiRIY7qVwApjkzMz8XOa+BcDyrDJ361zmG31VZp0ElOEohUnON+tacU5fuTt9Ve/79+8/t5d0cI60/33YVWk/x9jPSfZ9Ut1STdJ5ypkOvS7dRKdXn9VIByvJ+uXg8ePHZc2aNfmi4zwIQAACEChzApbvS+PHjJa50ybJ3GmTZW7lZJkwZnRW+vcePpILN27JhRt35PyN23Lxxu3nzv+9F2vlO7Omyp+3fCW9Dx9HPptD+b4UeTjc4IAECjbJWklRU1xXV+eqKR0dHSnjqy+9apwXLVokH3zwQWo+oFaP6+vrpb29PWWM/cvm+vXrWQgnIQ+opejHGdn0SeNltq6WPXWy1E2dJKOzrJitVWY1yzqXuf3q9X5V5qiLvlalfUU6fS/p4JzpYcOGpcy0r0gH50x7M11IzjOZ20xzlINtZjLRwcqxX7ArOCdZr6+pqZHDhw+7Rb7SjXkh98y5EIAABCBQHgRK+b40csSIfqa4cnz2xSb1PUMNsTPG1287Y/zwcW7j+4OXZkvdlHHOKEf9iPr7UtT5lev9FWyS9QWxs7NT7ty5I2pw1SQH5+Ppi+Yrr7wip06dcp/ri6Wf56eQ1SxrJWegoY3lmogk9LuUop8EPpn6MGbUSGeU860yd7u5zH3Dsk/v2ShqMON+aFU6l5meOHGi053046WXXpJvf/vbGRFoZVi/mNPRKmp2s80bDi765Ydna6PBNtKD6DU67WTevHly8uRJeeutt/p9YRj3vHD/EIAABCBQGgJhvy/pO0SdqxRPkpmTJ+a86Su37sqFG7fdf+ev35K7Dx7mvCbTCb//nbkybtQI2fdZ26Cut7oIk2xFOllxCjLJ3tj+9Kc/dXOP1QSfPn263xBFNcQ6X/HMmTOu0qwm2b9o6qqyfrjjQC+lycJbXr0JW/TLi15fb12VecokmTNN/8GbJKOzbNs0YsRweWHODHlhTq3Mmz1dpkxkblDwmQkuwpVpQa7guZkqxvp5tiHaqmv+UDO+bNkyNxSb0THl+DeXPkMAAhDIn0Cx70tud41pU9wQ6jnTJsrI4cOzBr/ecz9VKb5w87bo4qFhHau/O196Hj6WvzrzTVhNht4OJjl0pOYNZtriM7j+ld5QcNeRMG6wIJPs5+z5lV0xyWGkIDltFCv6ySERTk/GjBzphky5fZmnTZbqCdmHTFVPnSwv1NU60zyntlqGD49/lbkQksHRKTpcO7iStZ/yMdB85IEqzQNt7eSryKtWrUp9UUgluZBscS4EIACB8iVQ6PvS5LFjpK6yb16xmuNxo7PvMNHz4GHf0OmbOrf4tly+ebeksP9w8a9Jx81e+et/OF/SOINtHJM8WHLRuG6gLT6Da135KXF6x2Ft1Zm3SQ7O8auqqkpVTBhuHY0HKAp3UajoR+Ge43QPvspc92xf5mxzmXVOkqswz5ku82fXlk2VOfhNY659jINV4kzDqrONdgmer+fp9k/MSY7T3ybuFQIQgMDQEcj1vqQLftZVTu4zxZWTZWrF2Kw3+/jJUzn/bE6xX3Tr0ZMnZh2sGDVC3vteg5w+f00+/eqyWdx8A2GS8yUVj/N8AUNNcvqCq+kLrGphd7BbdeZtktNL2opRt3H6gz/4A+fY/dBqFu6KxwNWirvMJfqliFmubeqWUv/rT/9IvrnUKd9cvCpXr93MiqJq6iRnmnV4dt3MahmegLnMxeb+iy++cNNBdMs6DghAAAIQgIAVgfT3JR335U2xrkCt20jmOi7dfLbYls4tvn5Heh4Obl5xrjj5fl45boy8970Xpbn1kvxde1e+l5mch0k2wWwSJDhq8OOPP5aPPvrITQH2WwsHF5QudqvOvE1ysOfBlan152wBZfJcRD4IJtk2RUHRv3T1upy7fNUZ5m9y7HvYN5e5zzDPmzVdpkzK/Y+xbc9KH43V9UvPmAgQgAAEIJCZgL4v1U6a4BbamjttisyaMlFG5JgipQt3usW2rvdtz3Sj917k8M6ZMs5VlA+ebpcvLlyPzP1hkiOTiqJuJH2LTx0RqMfGjRtTi0T79WH81OBituos2iRrJUbn8+lN6KFuXiszwcpzcFsUP07cO/7gGPKiyHHxkBPAJNumYCDRv//goXx94Yp0XOqSjoud0pmjylytVea6vgXA5tRWuYX3OCAAAQhAAAIQCI9A943b0n6xU9rPX5Ev/qldKkaNytr4nXsP+oZQu+2Zbkvn7dLOKw6rpw3VE51Rfv8XrdJ69fk9lsOKU0g7mORCaEX73PQtPv3dBhdgPXLkiDQ2NrqFvPQY7FadgzLJ0cbH3Q0VAUyyLfl8Rf9y13VXXVbTrJXmB1mGZI0MrJhdz4rZtgklGgQgAAEIJIbAnZ577t/er8/rl9ZX5UYOk6t7E5+7dksuuGHUfRXjpzGl8Vszp8jKV+Y5o3zuRs+Q9yLf96Uhv1FuIC8CmdaRyTRCsNitOjHJeaWDk/IhgEnOh1J45wxG9FNV5mfDsq9ev5X1hqqnTU4Nze6rMpfXitnhZYuWIAABCEAgyQQePX4i7ReuSPsFNcaXJde/r8oiVSl2Q6hvy/1HjxODaPG8ann9xVp5/xdfSXfP/SHt12Del4b0hgmelUCmbT0z7VJS7FadmGQexNAIYJJDQ5lXQ2GIvs5l1m+4+yrNWmV+NGDskSP7VszWucxzZ1bL1EkT8rpPToIABCAAAQgkkcC5S1el/eJVVy2+0NktT59mr/3WVE52WzRu/e8fu0rx7fsPkogl1affe7FWvjNrqvx5y1fS+3DovgAI430p0YmKeOcG2uLzww8/lKVLl4pu7xncsUS7E8ZWnZjkiD8Ycbo9TLJttsIW/b4qc6ebx/zNpdwrZtdolbluhsyfUyuzp1fKCOYy2z4ARIMABCAAAVMCnd033LxiZ4qvdMu9B9lXlJ48cbxb68P/pztN6FFO70s/eGm21E0Z54zyUB1hvy8NVT/KOW6mLT6D619t27bNLeDljzC26sQkl/MTF3Lfy0n0Q0Y3qOZKLfqXu264CrNuM9Xh5jIPXGUe5arMfYt/1c2skalluGL2oJLIRRCAAAQgEFkCt+70uIUwdQj1uctdon/OdowdPcr9G6hfHM+ZUSWzaioznl5u70u//525Mm7UCNn3WduQ5LrU70tD0imClpwAJrnkiMsnQLmJ/lBn1lL0XZX5/JU+w3ypK+e+zNMrp7gK8/zZ02XW9EoZOWLEUOMiPgQgAAEIQCArAb9uh5pinYLUlWPdDm1s7syavkrxjCqZPb1K9EvjXEc5vi+t/u586Xn4WP7qzDe58IT+ueX7Uug3T4NDRgCTPGTokxc4KqL/+PZ1uXvyb2Tcwn8jIytnOtBPH9yTu//7qIz9jdfcz/yfH15pl4p/tUjG/vprqYSknxvVTA2l6OuK2f4lItdc5lEjR8oLdTqXuVbqZjCXOarPE/cFAQhAoBwJuIW2dNvEi1fdvOJcx4zqqTI7NYS6WsZXjMl1yXOfR+V9qeAbL/KCP1zyonTc6JG//ofzRbZU2OVD+b5U2J1ydpQIYJKjlI2Y30tURP/eP56U3v/zdzLxd3/0nCH2P9Nz9Bjzwm858zx67q/L6Lpf72ee/blRTUtURF+HYbedu+zmMevw7FzfvGuVWU3zvFnT3bfuI0awL3NUnzHuCwIQgEDSCOiClWqKv7nQ6UxxtqlE2nddpFIXq9RRUbro1rTJxS9aGZX3JevcVowa4fZQPn3+mnz61WWz8FF5XzLrMIFCIYBJDgUjjSiBKIi+ryI/vnnVmeQRU2qk9+z/kvttf++SFPzZ6Lm/kfp8eMUEGfPiq8+d6yvRUcxwVEX/ii5soi8gbpupq/Lw0cBzmUePGpmay6xD1VgxO4pPGvcEAQhAIL4Ert28k9qa6fyVbrnT05u1M+MqxsjcGdWuWqxf5GrlOOwjCu9LYfcp3/Yqx42R9773ojS3XpK/a+/K97Kizovq+1JRneLikhPAJJcccfkEiILoa4X4Se8deXL3lhtarSb53i//TkZWznLVZR2C7Y2zmmQ1wf6asS8tkfutn/U7F5Nc3PPrqsznLzuzrKtm59o3srZqqhuWrXO8Ztcyl7k4+lwNAQhAoPwI3O2970Y16Toa5690SfeN21kh6M4M9bN0sa2qvmHUM6pk+LBhJQUXhfelknYwR+NzpoxzFeWDp9vliwvXS34rmOSSI05kAExyItM6NJ2X+ekcAAAgAElEQVQaatHXKnLvF8dk7G/8X3LvlydT84+VRvo85fTh1sPHT5KKl/+1DBsx8rlzh4Zm7qhxFP0rXTf65n7p0OxLV+VhlhWzR48alZrLrC8vYQxxy02VMyAAAQhAIE4EHj1+nDLFugK1DqfOdejQ6bparRZXOmNcMWZ0rktC/Xyo35dC7cwgG2uonuiM8vu/aJXWq9m/yBhkiNRlcXxfKrbPXF88AUxy8Qxp4RmBoRb9dOPrF+nKZJL94lxP7t2V4WPHyfDxkzHJxk+yVpl/de6yqzC7FbOv38x6B77KrN/4s2K2cbIIBwEIQCBCBM5f7nr2hWuXXOzsloePHme9O92fWBeO1FWo9d+PKRPHD2lvhvp9Kb3z/p3Ir8+inz99/MhNQRtZNcut2aLHg45/lLuf/Q8ZNb1exv/2chk2eqw86r4ot//nf3efpy+Emgvyb82aKisX1jujfO5G9u21crWV7XNMcjH0yvdaTHL55j70ng+l6AdXq/YdGzG5Wsa/9u9kxMSpWavD3lz7Fa4zrY4dOqwQGkya6PsVs93Q7EudWV96+uYy64rZM9xLz9QQFlIJISU0AQEIQAACJSBw9dpNab/Y6SrGF650iw6pznZMGDf2X7Zmqq2S6mmTS3BXg29yKN+XMt21N7/jv/tv+xYxfWaQdT0X/zP/blTxm78jDy/8k7i1XAKLn46qnddvF5F86SyeVy2vv1gr7//iK+nuyZ7XfNtMPy9p70uD5cB1hRHAJBfGi7OzEIiK6GfawinXcOtsVeeoJj3Jot9XZb7ktuTQYdm5VsyurZriDLPOZdYqQT77VEY1r9wXBCAAgXIncOtOjzPFOq/4Yuc1uX7rTlYkI0eOcDsm6Jems6f3DaGO8hGV9yVlFCwyeEPsdwnRz/3P1Ejfa/3cFR8enm9167/4aWqunQyV53xz8Hsv1sp3Zk2VP2/5SnofZh8VkG+bwfOS/L40GB5ckx8BTHJ+nDgrDwJREf18THK2fZKpJOeRbONTdMVsfVlSw6zDs7MNrRszaqTMr5vhKs36sjRt8kTjuyUcBCAAAQgUQkC/GNX1KnTPYl1sS9evyHWoIfZDqHVusa5jEZcjKu9LykvN78NLbQ7dqBnzXSVZTbKOxrv/q7OpLTL1vAff/KMbZn3/V1/Io66LqSHXeq1/dxrb8GpqeHYh+fjBS7Olbso4Z5TDPjDJYRMtj/YwyeWRZ5NeRkn0TTo8xEHKVfTVIGuVuW+Lqdz7MvdbMXt6pWjFgQMCEIAABIaWgBpi1XBdbEurxboAV7ZDh0zr1ky6+rQa5AnjKoa2A0VEj8r7ki8YjHnxFTeEOjj/OH2ecjaT7KvIj7ovpaa5DQbP739nrowbNUL2fdZn2sM6yvV9KSx+5doOJrlcM1+CfkdF9EvQtUg2iej3pUWrzLrNlA7N1gXAsu3LPGb0KFdhnjdbh+VVs2J2JJ9sbgoCEEgigctdN9x+xbq7wcWr16Qnx7ziSeMrpF6HUM/o26+4ckpyRgVF5X1Jje+jrgtS8dIS6f2HlkGbZD88u9CFuzI956u/O196Hj6WvzrzTWh/DXhfCg1lWTWESS6rdJe2s1ER/dL2MjqtI/rP50IN8q86LqcWeMm1P+aMat2XecazlzCdyzwyOgnmTiAAAQjEmMD1W3edKdZRP7oC9Y3bd7P2RhdkdPOKXaW4WlSfk3pE4X0puDhXkPPE3/2RjKycmZqr7Fe8HmhO8uMbnW516zHzf7PfHOVicveHS16Ujhs98tf/cL6YZlLX8r4UCsayawSTXHYpL12HoyD6petd9FpG9HPnpNNVmfUlTYf1Xc06nG+sVpnrZriXNF38K0lVi9ykOAMCEIBAcQR67t13pliHUevw6c5r2bf102hzZ1Y/m1fctz3TiBHDi7uJmFwdtfelTItupQ+3zri69Yuvum2inty91W9+crFpqBg1QtQon7lwXT796nKxzQnvS0UjLMsGMMllmfbSdDpqol+aXkanVUS/sFw8fPjIGWZdHEaHZnfduJW1gRnV09zQbF0YhhWzC2PN2RCAQPIJPHnyxBli1dQLndecMdafZTumV04R3eteh09rxXjc2DHJB5Whh1F7X8rHJGs30vdJfnK/V+6e/Bt5fPNqqpd+NexiE1s5boy8970Xpbn1kvxde1dRzfG+VBS+sr24IJPc3d0tK1eulObmZtm2bZts3LjRgTt48KA0Nja637/xxhvuz3r4c1taWmTx4sX9zm1qapJdu3ZJRUV8F14o26dmgI5HTfSTnh9Ev7gMp1bMdttMdcqjRwMvGjN2zGhnmPte7rTKPKm44FwNAQhAIIYEdI9iNcXnr3TLpc5r0nv/QdZeTJk0Qepn1rgqsZriKRPHx7DX4d8y70v5MZ0zZZy8970GOXi6Xb64cD2/izKcxfvSoNGV9YUFmWQ1v/X19c7wbt++XZYuXfrc7z1N//mCBQtkw4YNsmPHDunq6pJ9+/bJ1q1b5ciRIykjXdYZSFDnEX3bZCL64fH2K2a3n78iHZe7cu7LPLOmr8qs1RA1zaNGMZc5vGzQEgQgEBUCuke9M8W6AvXV63Izx7ziijGjpd4tjNi3ArVWjjmeJ8D7Uv5PRUP1RGeU3/9Fq7RevZ3/hYEzeV8aFLayv6ggkxykdeLECWlvb5c333xTNm/eLKtXr5aGhgZ3ilacvTGurKx0lWU113q+Hlph1nN2794t69evp5qckMcQ0bdNJKJfOt46l+5XHZfcvsznLl3Nui+zvhS+UFcrc2dOf1ZlTs4KrKUjTMsQgEAUCdy+2+sWPtQpKRc6u3N+YThs2DC3jkPdzGqnf2qM9Wcc2QnwvlTYE/Jbs6bKyoX1ziifu9FT2MUizEkumBgXKIFBm+Rgpfjdd9+Va9euySeffCI6tFqrx0ED7Idfa0BfiU430qQj/gQQfdscYpJteLsVs89ddnPvdAGwXCtmz6yplBfmTJfZtc+qzKyYbZMookAAAgUTePDwUWo3gItXul21+OnTp1nb0ZE0c/0Q6toq0a31OAojwPtSYbz07EX1VfJGwwx5/xdfSXfP/YIa4H2pIFyc/IxAwSbZz0vWIdc6J7m1tVXee+89ef/996WqqspVkN955x05fPiwG1atc4591bmtrS01RLu3t1d27twpa9euFa02c8SfAKJvm0NE35a3jxasMmu15dHjgecyV4wd44Zlz322+FfVVOYyD03WiAoBCHgCutK/rkKtexXrYlv3HzzMCmfa5Ilub3lfKZ40YRwwiyTA+9LgAP7ei7WycPY0V1HufTjwv73prfO+NDje5X5VwSbZAwsuzhWEqBXmb33rW3LmzBlMcpk9XYi+bcIRfVvemaKpQdZ9mXXOXj5VZl0le/5s3WKqr8qs+4JyQAACECglgctdN5w+nb/S5UyxDqnOdoyrGNM3hHpGtcyurZTqqZNLeXtl2TbvS4NP+w9emi11kyvkz0/8U96NZHpf8osOv/zyy3Lo0KHUlFH/c78QcXohT33Opk2bxC9A3NHRIStWrJCzZ8+m7ufAgQNuailHvAkM2iQPNKdYH66pU6fKqVOnUvONGW4d74ck37tH9PMlFc55mORwOIbZylWdy3zucl77MuvWJ26LqZl9W0xVsWJ2mKmgLQiULYEbt+64IdTnL+vw6Ws55xWPGD7cLbalexbrnOJZNYzuK/XDw/tScYR//ztzZdyoEbLvs7a8Gkp/Xwp6GDW5flFh/f3Ro0dl3bp1bhTssWPHUjv5aCD92f79+93uPKdPn3ZrLQXNsLarU1C3bNkidXV1rp2TJ0+mTDjrMeWVrsicNGiTrMOs/UMV3MZJH5xFixbJBx984Fa0ZuGuyOS65DeC6Jcccb8AmGRb3oVG0y2lfnXuktubWYc3XruZfVXOWTXTZN7s2r6XVKrMheLmfAiULYF79x+40SznLukK1H1DqHMdOpLFbWlX22eMR40ckesSPg+RAO9LxcNc/d350vPwsfzVmW9yNpbtfSk4/fPjjz9OrZ2UqdHgzj56nRrmVatWpRYgDhprP9X01VdfTRnv4C5BOW+aE/oRUJ5LlixxPwtuLewr+8GticNCV5BJDj4cvjqsyQ9+A+N/r/ONdYsotoAKK1XRbwfRt80RJtmWd7HRtMr8z1pl1gXALnXK48dPBmyyYqzuyzyjb7ijVpmZy1wsfq6HQGII6MJaXz/brk73Lb509ZroAlzZDtUQP4Rav4SbMG5sYnjEsSO8L4WTtT9c8qJ03OiRv/6H81kbzPa+FCz66TBp3bVnoLWS0k1ycG0lNc3B3X68T1q2bJlbzFjXYNL1moKmOhwKyW8l+EWG9tbvoPTll1+mqv3pHrWxsVGCw961iLt8+fLUsPp8qBVkkv2iXc3Nzamx+FpFzjSuP3hu0PH7c/1Y/mAVOp8b5pzoEkD0bXODSbblHWa0R4+f9FWZz12WjktXc66YrS+1fuEc3ZuZucxhZoO2IBB9Alod1mrxpc5rrlp8p+de1ptWE6ymWFeh1pX2p02eEP1OltEd8r4UTrIrRo0QNcpnLlyXT7+6PGCjA70vqSf5sz/7MzccWodHq+mdMGGC/PSnP5VMc5LTK8VqzLQNNdXpI2zTK8nf/e533f3pwsccxRHwhvfDDz9MLQit/HWo/Ntvv536UsJ/OdHV1ZWq5hcSuSCTXEjDnFt+BBB925xjkm15lzKarpithlnnEeoCO9mqzH4u8xyqzKVMCW1DYEgJ6FZzaorVHOt/uaZrjBo1Uupn1rj/5syoktqqqUN6/wTPToD3pfCekMpxY+S932mQT1ovyYmvr2ZsONv7kt+SVnfsUdP7ve99z80zVvOru/Loz4OHH977x3/8xzJx4sTULj3pCxpr9dPPSf7Lv/xL+eijj5yh+8lPfiK1tbUpcx0eifJoKbiF8H/7b/8tVR32X1L43OkOS3v27HGfa8VZRzY3NDQUBAmTXBAuTs5GANG3fT4wyba8raKlVszWucyXcu/L7OcW6orZOreQKrNVpogDgfAIaGVYTbEfPn3p6vWcjet0DJ1XrL/qaBNdgIsjHgR4Xwo3T3OmjJP3vtcgB099LV9cvPFc47nel/xc4c8++yxlunItspW+lW224bxq4NSo/f3f/70zyrrglx6sgF3Yc+DnJesI5YULF/Yb3u7z9eMf/1h+/vOfuy8vtJKsK48fP35c1qxZU1gwEcEkF4yMCwYigOjbPhu5RN/2bohWKgJXr99MbTOlC/Nk25dZt27RucxzaivdSzNbt5QqK7QLgeIIPHz0WNov6ArUV+Xi1evOHGf7u63RpldOccOn/SrUY8eMLu4muHrICPC+FD76huqJsmzBTHmxeuJzjb/00kvy7W9/e8Cgfj5rISY5OLy6p6cnNU8203zmv/iLv3BznX3lU4f/pq+MHT6RZLbo5377ivHq1atdhTj4pcaRI0fEz0lWCjU1NW4++N69e/st+pWLECY5FyE+z5sAop83qlBOxCSHgjFWjehLdNu5K24+sw7LvnbzTtb717mIOvxSq81qmseMHhWr/nKzEEgSAV1/4NzlLmeIdV5xT+/9rN2bPHFcarEtHSUyeeL4JOEo677wvmSb/vT3pYEMbnAhqPTh03rHfp6xN2j6M/19tqqzryL/4Ac/cMO5qSQXn3ufh87OzueGW+swa7/elV+BfN68eW4rrrfeeivjzkwD3REmufhc0cIzAoi+7aOASbblHcVofl9mHabZcfGqPH4y8IrZ4yvGyvw502VOLStmRzGX3FPyCHR235BvLl19NoT6uly/lf1LLf0SSxfbclszTa+UmsopyYNCjxwB3pdsH4RM70t+IWG9k0xbCvkFhvVzv2q13/tYK5LBLYf8olE6Bzn9CA7D1vN0+C9zkovLv/8CQ+eM65cOuhhaphyomfaHVu79SuPr169PGelsd4JJLi5PXB0ggOjbPg6YZFveUY+mi31phflXus1UHvsya2XKbTFVW+n2Sh0zamTUu8j9QSDSBG7evitfX+h0WzLpYltXup+fG5neATXEaoz176OO/OAoDwK8L9nmudj3pU8//dTNgR1oayjb3pRftOBiXePGjUt9aaHD1o8dO+YWVwtuAaWEgvtYnz592p1HJbn8np3I9BjRt01FsaJve7dEsybQdf2WM81fn3+2YnaWKrNuFzN/dq0bkq0VrOppk61vl3gQiB2Be/cfuHnFFzr7hk9f6ryec16xrjqt27nVzdCF9qpZaC92WQ/nhnlfCodjvq0U876UrUqcb3zOK56AX7RLWwruf+xXGw9W9vWc4NB4v9I4c5KLzwMtDJIAoj9IcIO8rBjRH2RILospgcePH8s/n7vs5jP3zWW+nbUnuoVM3Yy+IZ/6H3OZY5p4bjt0Al+fvyLnr3S7arHOLe69/yBrjKmTJrjh0/Wzpru/SxPHV4R+TzQYPwK8L9nmjPclW95JicZw66RkMgL9QPRtk4Do2/JOUrSrWmXu0CrzFem4fDXrvsxaZdbhoDoUVIdms2J2kp4E+pKLgA6bPn+lyw2f1orxzds9WS+pGDPaVYrVFOsQ6sopz6+0mysmnyefAO9LtjnmfcmWd1KiYZKTkskI9APRt00Com/LO6nRdLGvX3VcznvFbJ3HrC//OjRbf6XKnNQnozz71X3jdr8VqHVxvGzHsGHD3JdI82bXuOHTM2umlSc4el0QAd6XCsJV9Mm8LxWNsCwbwCSXZdpL02lEvzRcB2oV0bflXS7R+uYyX5a2830LgD3JMpdZh472rcTbZ5prmMtcLo9JYvp5t/e+tF+48mxO8TX365MnT7P2T42wGmPds1hHV4wcMSIxPOiIDQHel2w4+yi8L9nyTko0THJSMhmBfiD6tklA9G15l2O0virzJWk7f8UZiVz7Mvsqs9uXubZKxrIvczk+NpHus+41rtMMLl297oZQqynWBbiyHZVTJj2bV6zV4ioZN3ZMpPvIzUWfAO9LtjnifcmWd1KiYZKTkskI9APRt00Com/Lm2giwSpzrn2ZtcqslTa3tQ0rZvP4DCGB85e73GJbfStQX5Obd7LPK9Z5+Prs6txifX518S0OCIRJgPelMGnmbov3pdyMOON5AphknorQCCD6oaHMqyFEPy9MnFQiAjok1e/LrJW567fuZI3Utydzn2FmLnOJkkKzjoDOIz53pcttyaSLbemXO9kOHS6thliN8dyZ1TK9cgokIVBSArwvlRTvc43zvmTLOynRMMlJyWQE+oHo2yYB0bflTbTsBNSI6Dzmf+64LB0XO+XJ04Hndbq5zDNrnu3LXCU1lezLzPM1eAK37vT0W2xLh1HnOvSLGp1P3zfaoVqGDct1BZ9DIDwCvC+FxzKflnhfyocS56QTwCTzTIRGANEPDWVeDSH6eWHipCEgoIt96eJfbpupC515VZn9itlaaR47ZvQQ3DUh40Lg/oOH0nHpqqsSX+y87vYs1p9lO6qnTXaLbdXPrJbZM6qZLx+XZCf0Pnlfsk0s70u2vJMSDZOclExGoB+Ivm0SEH1b3kQbPIGuG7ovs24zdVk6LnVmXT24by5ztVsxW4dns2L24Lkn6cr2C539VqC+fbc3a/f0OXL7Fc+skbqZNTJpfEWScNCXmBPgfck2gbwv2fJOSjRMclIyGYF+IPq2SUD0bXkTLRwCumJ227krbj7z1xeuyPWbecxl1tWy3Vzmahk7ZlQ4N0IrkSbQt/p032JbWi3uvpF9XvHoUSOlXvcrnjVd6mZWS/XUSZHuHzdX3gR4X7LNP+9LtryTEg2TnJRMRqAfiL5tEhB9W95EKw2BQvZlnjRhnLgFwJ6ZZhZYKk1OhqJV3V7swrMVqNUcq0nOdeiIAzXGfn57rvP5HAJRIcD7km0meF+y5Z2UaAWZ5O7ublm5cqU0NzfLtm3bZOPGjY5Da2urrFixwv3+0KFD0tDQIMFzW1paZPHixe7zgwcPSmNjozQ1NcmuXbukooIhUEl5mBB920wi+ra8iVZ6Av1XzL4s12/dzRp0zowqV132prmCucylT1JIEe723nPbMumWTH5u8cNHj7K2rl+KuHnFs6e7nGv1mAMCcSTA+5Jt1nhfsuWdlGgFmWQ1uPX19c7wbt++XZYuXSoLFy6UzZs3y+rVqx2Tffv2ydatW2Xnzp3u8wULFsiGDRtkx44d0tXVlfr8yJEj7nw13RzJIIDo2+YR0bflTTR7At03bqe2mdI5qU+zrJitVWa/J7MaZ1bMts9Xtog6zP7cpa5nhviaG0Z9t+de1pucPHGcM8VuCPWMahk/bmy0OsXdQGCQBHhfGiS4QV7G+9IgwZX5ZQWZ5CCrEydOSHt7u7z66qsp46tVYa0OL1q0SD744ANnjCsrK131WM21nu+NsVaad+/eLevXr6eanJCHENG3TSSib8ubaENLQFfMbjuvc5kvS9s5rTLnnsus85i14qj/VYwdM7QdKMPofvi0VovVFOuQ6mzHmNGj+kyx27O4WqZNnliG1OhyORDgfck2y7wv2fJOSrRBm2RfSa6qqpKjR4/KunXrHBP9+SuvvCKnTp1KGWA1yf7wlWg1yb7CrEaaI/4EEH3bHCL6tryJFi0Cvsqsi4C1X7iSdV/myVplnlH9bF/mSmEuc2lyefX6TbnUef3ZYlvX5HJX9nnFw4YNc2bYG+PaqqmluTFahUDECPC+ZJsQ3pdseSclWsEm2c811iHXOidZK8rHjh1LzU9WQzx8+HA5c+aMG3at1WVfdW5ra3NDsPXa3t5eNyR77dq1rtrMEX8CiL5tDhF9W95Eiy4BHYbt92XWanOuKrMOy/6XfZmrpGIs+zIPJru6DdO/LLalq1B3y6PHT7I2NbN6msydVfNsCHWVe1/ggEC5EeB9yTbjvC/Z8k5KtIJNsu+4rw5rZRiTnJTHobh+IPrF8Sv0akS/UGKcXy4Ert28/Wxf5r5tprJMZZbJE8enhmTrvsxUmQd+Sh48fCTnr3S5LZnc9kyd16Tn3v2sj5UOma7XVah1CPWMaoa9l8tfQvqZ/e/Ff/xPEDIkwPuSIewEhRq0SfZzir///e87k8xw6wQ9FYPsCiZ5kOAGeRmiP0hwXFZWBJ5olbnjUt985o5LcuN27hWzZ0+vSq2YPa7M5zLrCtTeEOu84hs5VhxXXjqnWLdl0u2ZdPEtDghAoD8B3pdsnwjel2x5JyXaoE2ybvukK1nr6tRaVfZDq1m4KymPRuH9QPQLZ1bMFYh+MfS4tlwJ9M1lvuxWzc61YrbOZdbqct/iX1UyvWpK4rFdvXYztSXTpavX5Er3jax91uHSblumWX17FlOJT/wjQgdDIMD7UggQC2iC96UCYHFqikBBJtkv1qVziv1w6zfffJMtoHigHAFE3/ZBQPRteRMteQR0GLaaZT+fOWeVWQ3zM9OsK2cnocqsfdZh02qI9VetFj/OMa9Y+95njGvc1kwcEIBAYQR4XyqMV7Fn875ULMHyvL4gk+wX7Wpubpampia33ZMuzKVV5RUrVjiChw4dkoaGBgme29LS4hbr0kPNdWNjY7/ryxN98nqN6NvmFNG35U205BPQKnPb+ctuPnPfXOanA3baV5nVMOoiYHGpoOocYr8lk84tvtDZLffuP8ia3Kopk9ycYje3eNZ0GT1qZPIfBnoIgRIS4H2phHAzNM37ki3vpEQryCQnpdP0ozQEEP3ScB2oVUTfljfRyotAasXsc5dEt5nKZ8Xsvn2Z+4Znj6uIxr7Mj5886asQd15zhlgN8s07PVmTOWHc2L5K8bO5xRPHV5RX8uktBEpMgPelEgNOa573JVveSYmGSU5KJiPQD0TfNgmIvi1vopU3Abdits5lfrYIWDYak3Rf5tqq1L7M1vv/6jziPmPcLRevXhedZ5ztGDlihFtsa96sGrc9U/XUyeWdbHoPgRIT4H2pxIAxybaAExoNk5zQxA5FtxB9W+qYZFveRIOAJ6BVZr9athrnXFVmt/BXYD5z2HOZr9/SecV9WzLpnGKtFuuq3tkONfFuFepZ013lmwMCELAjwPuSHWuNxPuSLe9SRAtO4922bZts3Lix39RejXngwAG3oHRYByY5LJK0w8Jdxs8Aom8MnHAQGICAVpl1SLYuAtZ27rJks6daZe5bLVuNc7XUDmLF7Lu99/oZYq0W55pXXD1tshtCPW92jcydWSNaPeaAAASGhgAm2ZY770u2vEsRzS8evXDhQrft8KpVq6SqqsrttOR3WPJx/fpXQdOs62gtX77crZuV74FJzpcU5+UkgOjnRBTqCYh+qDhpDAKhEdAh2f987rJbBOz6zTtZ2/2XLaYq3fDs8RVjnzv/4aNHoots+RWodW7x7bu9WdvVhcV06LQzxrOmR2aOdGiQaQgCMSbA+5Jt8nhfsuUddjStIu/evVvWr1/vFow+ceKEtLe3S319vRw7dsxVlf3hz127dq27Rn/t6uqSo0ePOnNdyIFJLoQW52YlgOjbPiCIvi1vokFgMASu3byT2mbq6/PZV8yeNL7CVZdn1/ZVmv3w6QtXukVX3s52jBk9Supn1rjFtnRu8bTJEwdzu1wDAQgYEOB9yQByIATvS7a8Sx3Nb0OscT766CO3s5LfdamjoyNVXd6zZ4+rHn/55ZeyYMGCgqrI2jYmudSZLKP2EX3bZCP6tryJBoFiCaTmMuvezB3Z5zKPGCbyOPu0YrdPsQ6d1krxzJppxd4e10MAAkYEeF8yAv0sDO9LtrxLGa23t1c2b94sq1evlg8//NCF0kqyN87Lli1LVZC1kqxbFB8/flzWrFlT8G1hkgtGxgUDEUD0bZ8NRN+WN9EgEDYBX2X285mD7U8d80RGDnsqtx8Ol3uPh7mPdJVsNca62Jb+OnxY3885IACBeBHgfck2X7wv2fIuZTRvhtMX6GptbU1VkI8cOSKNjY1uIS89ampq5PDhw7J3715padxzjb0AACAASURBVGmRxYsX53WLmOS8MHFSPgQQ/XwohXcOoh8eS1qCQBQI+C2m9Ndbt+9I9cRRMmHkExk9apS88MJ8aXjx12T06NFRuFXuAQIQKIIA70tFwBvEpbwvDQJaBC/Rucj79+8XXYRL5yYHj/R5y/qZVp31/Hnz5snJkyflrbfeyrjQ10BdxSRH8CGI6y0h+raZQ/RteRMNAkNF4MqVK/L111+7//Qf+/nz57tvxjkgAIF4EuB9yTZvvC/Z8i5FNK0Ub9myRX72s59JZeXz2xbq5+mLc6mp9ocu9OWHYvsFwHLdJyY5FyE+z5sAop83qlBORPRDwUgjCSeQJF0aP3qk/PbcSvntOZUiw0ROftMln3Vck7sPHkUmi+hSZFLBjUSYQJJ0KcKYU7eGLsUhSwPfo1aE/bZPwaHSflso/Vnw99qSryLrVlGnT592q2BTSY73cxDru0f0bdOH6NvyJlo8CSRVlxqqJ8p36yrltblVfWb53DVp7bw15ElCl4Y8BdxADAgkVZeiih5dimpm8rsvrRLrAlxnz55NXaDzjbUyrHOTm5ubZdu2bf22gvLbROnn3mQzJzk/3pxVAgKIfgmgZmkS0bflTbR4Eki6LkWtuowuxfPvCXdtSyDpumRLM3c0dCk3I854ngDDrXkqQiOA6IeGMq+GEP28MHFSmRMoJ12KQnUZXSrzv3B0Py8C5aRLeQEp8UnoUokBJ7R5THJCEzsU3UL0bakj+ra8iRZPAuWoS0NZXUaX4vn3hLu2JVCOumRLuH80dGko6cc3NiY5vrmL3J0j+rYpQfRteRMtngTKXZesq8voUjz/nnDXtgTKXZdsaYugS9bEkxEPk5yMPEaiF4i+bRoQfVveRIsnAXSpL29W1WV0KZ5/T7hrWwLoki1vdMmWd1KiYZKTkskI9APRt00Com/Lm2jxJIAuPZ+3UlaX0aV4/j3hrm0JoEu2vNElW95JiYZJTkomI9APRN82CYi+LW+ixZMAujRw3vpVl0XkZEfx+y6jS/H8e8Jd2xJAl2x5o0u2vJMSDZOclExGoB+Ivm0SEH1b3kSLJwF0Kb+8hVVdRpfy481Z5U0AXbLNP7pkyzsp0Qo2ydu3b5dNmzbJG2+8IQcPHpTKykr3a2Njo2Pif66/9xs8t7S0yOLFi93n/tympibZtWuXVFRUJIVl2fcD0bd9BBB9W95EiycBdKmwvBVbXUaXCuPN2eVJAF2yzTu6ZMs7KdEKMsknTpyQY8eOycaNG53ZbWtrc79X47x06dKUEVY4/mcLFiyQDRs2yI4dO6Srq0v27dsnW7dulSNHjjiGaqQ5kkEA0bfNI6Jvy5to8SSALg0+b4OpLqNLg+fNleVDAF2yzTW6ZMs7KdEKMsla+V2+fLk0NDRId3e37N69W37yk5/If/7P/1lWr17tfq6HfuaNsa8019fXS3t7e8oY++vXr19PNTkhTxOib5tIRN+WN9HiSQBdKj5vhVSX0aXiedNC8gmgS7Y5RpdseSclWkEmOdjp1tZWVxX+oz/6I1Gje+3aNfnkk09Eh1Zr9VgNtDfAWnX2h5plHXqdbqSTArSc+4Ho22Yf0bflTbR4EoiKLj19/Eh6z/4vud/29zJicrWMf+3fyYiJU+Xx7ety9+TfyOObV6XiXy2Ssb/+mgP9oOMf5e5n/0NGTa+X8b+9XIaNHiuPui/K7f/5393nwXMtM9NQM0m+O2eavDa3Sk5+0yWfnbsmrZ23UreALllmg1hxJRAVXYorv0LvG10qlBjnK4FBm2RvfF999VV577335P3335eqqipXQX7nnXfk8OHDbli1zjnWYdpaRdbh2X5Ydm9vr+zcuVPWrl3r5jVzxJ8Aom+bQ0TfljfR4kkgKrqkpvfBN//oDO/Dy1/Lo64LUvHyv5b7X33uwI554bek58zfytjfWOT+rMa54jd/Rx5e+CcZXjHBfX73fx+V0XN/XUbVznO/H/sbr8nIyplDkhitLn+3bpq8Vlfl4vuVsc8d/L+H5H4ICoE4EYiKLsWJWTH3yvtSMfTK99pBmWRfRfYmOIhP5yJ/61vfkjNnzmCSy+y5QvRtE47o2/ImWjwJRFGXtCJ875cnZdyrr8u9fzwpI6tmyahZv+YqzaPn/oY8uXtT7rV+7qrND8+3ypPeO85QDxsx0iXBV6X1utF1vz7kiQlWl+fNmyfz58+XmpqaktyXjkLzi4Ju27bNrYuiX7qvW7dO9u7d62L6nwdvQN9bVqxYIWfPnpUDBw64NoJt6bn+5yW5cRqFQIBAFHUpyQnifSnJ2S1d3wo2yfqPyrvvvitbtmxJzUEO3p5WmKdOnSqnTp1iuHXp8hbJlhF927Qg+ra8iRZPAlHUJTXGj7ouuqry/V994cAGK8mPr19OVZ31c3+uDrnWww/RHtvwaiRMsn8ytLr86cZ33Mixp0+fijfMo0ePDu3h8YuCLly40BnjVatWuSlewXVQ0oOpid68ebNbO0VHvPl3GD3PLyYa3GnD78IRNM3BNVlC6wwNlS2BKOpSkpPB+1KSs1u6vhVkkv23tfqPkt/SKf3W9B+SRYsWyQcffOBWtGbhrtIlL2otI/q2GUH0bXkTLZ4EoqZLfl6xn1P89ME9N3T64ZV2mfi7P3LDp4NDs9NNsq8iP+q+lJrXHKXMeF3q7Ox0U6y+/vrrlFkutrqcvuCnn8ql074ymV3PRavIR48edaZaDzXBuj6KHn7HDn+uj6FTwXRtFf1Vd+YIXh8l3txLPAlETZfiSTH/u+Z9KX9WnPkvBAoyycFtn4L/+Ph/nDo6OlL/UOl8Y51/zBZQ5fO4Ifq2uUb0bXkTLZ4EoqRLvgKsJHUo9fBxE90QazfcOjDPWIdb+/nL6SZZq9C9/+fvhmzhrlxPQbouPXjwwJllX13WodhaYQ6juuzXRlHDq0Osr1y5IrW1tc4EZ1vrxFej9Z4++ugjOXTokDQ1NYl+yR98j9mzZ4/b0ePLL7907zJ+B49cDPgcArkIREmXct1rEj7nfSkJWbTvQ94mOX3Oj96q/0dF9zxubGyUl19+2f1j47eI8vOGdMVrX3n2w5j8tcEhTvbdJ2KYBBD9MGnmbgvRz82IMyAQFV0Krm7tK8a+iqwLcI2YUpMyzJq1THOSH9/odKtbj5n/m/3mKEcpy9l0Kb26rGZ5+vTpg7r94BDqzz//XH7xi184k3v69OnnqsPBAMGdNbRSrIfOa/aGe9myZakKsn6u85iPHz8ua9asGdR9chEEMhGIii6VS3Z4XyqXTIfbz7xNcrhhaS2JBBB926wi+ra8iRZPAlHRJT/Mevx3/21qHnFwAa5gJXnY6IrnV7d+8VVnop/cvZXaEiqKGclHl8KoLntTq1/GD2SCM1WTfRU5fcpYcEFS/8W/zknWQ4eJ644dujBY8Ev/KPLnnuJBICq6FA9axd9lPrpUfBRaSBoBTHLSMjqE/UH0beEj+ra8iRZPAlHRJT9M2lP0+x8/ud+b1z7JwfN8G0HDHZXsFKpLvrp89+5d0d+nHy+99JJ8+9vf7vdjnYu8f/9+VzlOH42WbXvJTFPGfMPp853159qWxtGK98mTJ+Wtt97KOvc5KjngPqJPICq6FH1S4dxhoboUTlRaiTsBTHLcMxih+0f0bZOB6NvyJlo8CaBLtnkbrC5pdTmfecpa8dXdNX72s59lnHecyewqgWzGWj9PX9zLX+Pp6fxlPxR7/fr1z5lzW8pEizsBdMk2g4PVJdu7JFrUCGCSo5aRGN8Pom+bPETfljfR4kkAXbLNWyl1aaAdNoJDrzMNwx5o68rg0Ov0Ydi+iqy7efh5zlSSbZ+lJEdDl2yzW0pdsu0J0SwJYJItaSc8FqJvm2BE35Y30eJJAF2yzVspdUmrvbqQ1tmzZ1Od0nnDb775ptveSecMBxcF9cZXT16yZEk/EDq3WFes9guM6urYuoCXP/z2Uvp5cOFS5iTbPk9JjYYu2Wa2lLpk2xOiWRLAJFvSTngsRN82wYi+LW+ixZMAumSbtyjp0hdffOGGRbN1k+0zQLTcBNCl3IzCPCNKuhRmv8qpLR0RlOlLTf0ydNOmTW4bwOAXnWGwwSSHQZE2HAFE3/ZBQPRteRMtngTQJdu8RUWXBpqbbEuDaBDITABdsn0yoqJLtr1OVjQ/MmjhwoVu5JBOhdHj2LFjzhwHp8z47YZ1pJHfAUEXetR97wv50hSTnKxnaEh7g+jb4kf0bXkTLZ4E0CXbvKFLtryJFk8C6JJt3tAlW95hR0v/0tNPh2lra5OlS5eKbunnF198++23++11v3btWunq6pKjR486c13IgUkuhBbnZiWA6Ns+IIi+LW+ixZMAumSbN3TJljfR4kkAXbLNG7pky7vU0fwCjbptoK8O+73utXKsn2/dulX27NnjPv/yyy/dGhSFVJG1D5jkUmeyjNpH9G2Tjejb8iZaPAmgS7Z5Q5dseRMtngTQJdu8oUu2vEsZTRdS3Lx5sxtGrWZ49erVzvz6avOPf/xj+fnPfy5aQd69e7db7PH48eOyZs2agm8Lk1wwMi4YiACib/tsIPq2vIkWTwLokm3e0CVb3kSLJwF0yTZv6JIt71JG81Vk3dVAzXK6SdZ97I8cOSKNjY2ic5L1qKmpkcOHD7sdEArZoQCTXMpMllnbiL5twhF9W95EiycBdMk2b+iSLW+ixZMAumSbN3TJlnepoulc5P3794suwqU7FwQX4/LDrXWYtX6mh9/vft68eXLy5EkpdK97THKpMlmG7SL6tklH9G15Ey2eBNAl27yhS7a8iRZPAuiSbd7QJVvepYimJnjLli3ys5/9TCorK12I4IrWfuGu4OJcaqr90d7eLsuWLXNDsLXa7I10tnvFJJcik2XaJqJvm3hE35Y30eJJAF2yzRu6ZMubaPEkgC7Z5g1dsuUddjStCPttn3Qla3+oCc60BZR+7qvIulXU6dOn3XlUksPODO3lTQDRzxtVKCci+qFgpJGEE0CXbBOMLtnyJlo8CaBLtnlDl2x5hx1Nq8S6ANfZs2dTTfs9kLWavGnTJtm2bZvbLzlooLV6rAt8eZPNnOSwM0N7eRNA9PNGFcqJiH4oGGkk4QTQJdsEo0u2vIkWTwLokm3e0CVb3kmJxnDrpGQyAv1A9G2TgOjb8iZaPAmgS7Z5Q5dseRMtngTQJdu8oUu2vJMSDZOclExGoB+Ivm0SEH1b3kSLJwF0yTZv6JItb6LFkwC6ZJs3dMmWd1KiYZKTkskI9APRt00Com/Lm2jxJIAu2eYNXbLlTbR4EkCXbPOGLtnyTko0THJSMhmBfiD6tklA9G15Ey2eBNAl27yhS7a8iRZPAuiSbd7QJVveSYlWsEn2q4i98cYbcvDgQbdXlV91TKEcOnRIGhoapLu7260o1tzcLC0tLeKX7NZrGhsbpampKbUZdFJglns/EH3bJwDRt+VNtHgSQJds84Yu2fImWjwJoEu2eUOXbHknJVpBJjm4H5Wa3ba2Nrch8+bNm2X16tWOyb59+2Tr1q2yc+dOWbp0qSxYsEA2bNggO3bskK6urtTnR44cceerkeZIBgFE3zaPiL4tb6LFkwC6ZJs3dMmWN9HiSQBdss0bumTLOynRCjLJu3btkuXLl6cqxbt375bvf//7rqKsxriiosJVhxctWiQffPCBM8ZaadbP6+vrRfer8sZYK816vZpsvY4j/gQQfdscIvq2vIkWTwLokm3e0CVb3kSLJwF0yTZv6JIt76REK8gkBzutQ6y1aqyV4GPHjsm6devcxzoc+5VXXpFTp06lDLCaZH+oWdah12qSfYVZjTRH/Akg+rY5RPRteRMtngTQJdu8oUu2vIkWTwLokm3e0CVb3kmJNmiT7I2vml41yRs3bnRM9OfDhw+XM2fOpKrLOkxbq8g6PFuHYKtJ7u3tdUOy165d66rNHPEngOjb5hDRt+VNtHgSQJds84Yu2fImWjwJoEu2eUOXbHknJdqgTLKvIusQ69OnT2OSk/I0FNkPRL9IgAVejugXCIzTy5IAumSbdnTJljfR4kkAXbLNG7pkyzsp0Qo2yTpM+t1335UtW7a4uclqmI8ePcpw66Q8EUX0A9EvAt4gLkX0BwGNS8qOALpkm3J0yZY30eJJAF2yzRu6ZMs7KdEKMsk6RFrnHq9atSq1pVOwqszCXUl5LAbXD0R/cNwGexWiP1hyXFdOBNAl22yjS7a8iRZPAuiSbd7QJVveSYlWkEn22z75+ccKQY0zW0Al5XEorh+IfnH8Cr0a0S+UGOeXIwF0yTbr6JItb6LFkwC6ZJs3dMmWd1Ki5W2SfRV57969qb43NTW5LZ86OjpkxYoV7ueHDh1KbRGlK183NzdLS0tLqvKsRruxsVH8tWz/lJRHSQTRt80lom/Lm2jxJIAu2eYNXbLlTbR4EkCXbPOGLtnyTkq0vE1yUjpMP0pHANEvHdtMLSP6tryJFk8C6JJt3tAlW95EiycBdMk2b+iSLe+kRMMkJyWTEegHom+bBETfljfR4kkAXbLNG7pky5to8SSALtnmDV2y5Z2UaJjkpGQyAv1A9G2TgOjb8iZaPAmgS7Z5Q5dseRMtngTQJdu8oUu2vJMSDZOclExGoB+Ivm0SEH1b3kSLJwF0yTZv6JItb6LFkwC6ZJs3dMmWd1KiYZKTkskI9APRt00Com/Lm2jxJIAu2eYNXbLlTbR4EkCXbPOGLtnyTko0THJSMhmBfiD6tklA9G15Ey2eBNAl27yhS7a8iRZPAuiSbd7QJVveSYmGSU5KJiPQD0TfNgmIvi1vosWTALpkmzd0yZY30eJJAF2yzRu6ZMs7KdEwyUnJZAT6gejbJgHRt+VNtHgSQJds84Yu2fImWjwJoEu2eUOXbHknJRomOSmZjEA/EH3bJCD6tryJFk8C6JJt3tAlW95EiycBdMk2b+iSLe+kRMMkJyWTEegHom+bBETfljfR4kkAXbLNG7pky5to8SSALtnmDV2y5V3KaLt27ZLly5dLQ0ODdHd3y8qVK6W5udmFPHDggPtzWAcmOSyStCOIvu1DgOjb8iZaPAmgS7Z5Q5dseRMtngTQJdu8oUu2vEsVbfv27XL48GE5dOiQM8mtra2yb98+2bp1q1RUVKTCHjx4UBobG/uZ5qC5zvf+MMn5kuK8nAQQ/ZyIQj0B0Q8VJ40llAC6ZJtYdMmWN9HiSQBdss0bumTLuxTR1Pi2tbXJhAkTUpXkEydOyLFjx2Tjxo2pkFpd3r17t6xduzb1a1dXlxw9elTWrVtX0K1hkgvCxcnZCCD6ts8Hom/Lm2jxJIAu2eYNXbLlTbR4EkCXbPOGLtnyLmW0YEVYjfNHH33kKstNTU2in3V0dKSqy3v27HGG+ssvv5QFCxa46nMhBya5EFqcm5UAom/7gCD6tryJFk8C6JJt3tAlW95EiycBdMk2b+iSLe9SRguaZB1+rYdWktUw67Fs2bJ+leQVK1bI8ePHZc2aNQXfFia5YGRcMBABRN/22UD0bXkTLZ4E0CXbvKFLtryJFk8C6JJt3tAlW96ljDbQ3OLg/OQjR46k5iTrvdTU1Li5zHv37pWWlhZZvHhxXreISc4LEyflQwDRz4dSeOcg+uGxpKXkEkCXbHOLLtnyJlo8CaBLtnlDl2x5lzLaQCbZz0Vev359ahGv3t5e2b9/v8ybN09Onjwpb731VsaFvga6X0xyKTNZZm0j+rYJR/RteRMtngTQJdu8oUu2vIkWTwLokm3e0CVb3qWMlq2SnL44ly7s5Y/29vbUUOygkc52r5jkUmayzNpG9G0Tjujb8iZaPAmgS7Z5Q5dseRMtngTQJdu8oUu2vEsZLX1O8tKlS93waZ2f7H+v8X0VedWqVXL69Gm3CjaV5FJmhrazEkD0bR8QRN+WN9HiSQBdss0bumTLm2jxJIAu2eYNXbLlXcpoQZOsQ6xXrlwpzc3Nsm3btn5bQWkVWavH+rkaZt3+iTnJpcwMbWOSI/QMIPoRSga3ElkCvIzapgZdsuVNtHgSQJds84Yu2fJOSrRBDbcOunMFoctuNzY2OiZvvPFGahlu7+6DK4n5c/1+VhUVFUlhWfb9QPRtHwFE35Y30eJJAF2yzRu6ZMubaPEkgC7Z5g1dsuWdlGgFm2Q1yEuWLJEDBw64ErYe6ePAgz/TzZs3bNggO3bskK6urtSqYro8tx6+jaQALed+IPq22Uf0bXkTLZ4E0CXbvKFLtryJFk8C6JJt3tAlW95JiVaQSdY9qLZs2SI/+tGP5M6dO6lx3ps3b5bVq1dLQ0OD46JjxL0xrqysdJXl+vp6NzbcG+NMS3UnBWq59gPRt808om/Lm2jxJIAu2eYNXbLlTbR4EkCXbPOGLtnyTkq0gkyy73RwuLWa3XfffVeuXbsmn3zyidukWavHu3fvFr/Etppkf6hZ1lXI0o10UoCWcz8QfdvsI/q2vIkWTwLokm3e0CVb3kSLJwF0yTZv6JIt76REK9oka3X5vffek/fff1+qqqpcBfmdd96Rw4cPy9atW92Gzt5Ut7W1pZbn1pXGdu7cKWvXrhWtNnPEnwCib5tDRN+WN9HiSQBdss0bumTLm2jxJIAu2eYNXbLlnZRoRZvkdBA6P/lb3/qWnDlzBpOclKckz34g+nmCCuk0RD8kkDSTaALokm160SVb3kSLJwF0yTZv6JIt76REC90k69DqqVOnyqlTpxhunZSnJM9+IPp5ggrpNEQ/JJA0k2gC6JJtetElW95EiycBdMk2b+iSLe+kRAvdJOsmz4sWLZIPPvjArWjNwl1JeVRy9wPRz80ozDMQ/TBp0lZSCaBLtplFl2x5Ey2eBNAl27yhS7a8kxKtaJOsc5L37dvnhlZ3dHSkfq/zjZcuXeoW8WILqKQ8Ltn7gejb5hnRt+VNtHgSQJds84Yu2fImWjwJoEu2eUOXbHknJVrRJllB6BDrxsZGefnll+XQoUNuKyhdvVr3QG5ubnYrXuuK1sFzm5qaRKvOurAXRzIIIPq2eUT0bXkTLZ4E0CXbvKFLtryJFk8C6JJt3tAlW95JiTYok5yUztOPcAkg+uHyzNUaop+LEJ9DQARdsn0K0CVb3kSLJwF0yTZv6JIt76REwyQnJZMR6Aeib5sERN+WN9HiSQBdss0bumTLm2jxJIAu2eYNXbLlnZRomOSkZDIC/UD0bZOA6NvyJlo8CaBLtnlDl2x5Ey2eBNAl27yhS7a8kxINk5yUTEagH4i+bRIQfVveRIsnAXTJNm/oki1vosWTALpkmzd0yZZ3UqJhkpOSyQj0A9G3TQKib8ubaPEkgC7Z5g1dsuVNtHgSQJds84Yu2fJOSjRMclIyGYF+IPq2SUD0bXkTLZ4E0CXbvKFLtryJFk8C6JJt3tAlW95JiYZJTkomI9APRN82CYi+LW+ixZMAumSbN3TJljfR4kkAXbLNG7pkyzsp0TDJSclkBPqB6NsmAdG35U20eBJAl2zzhi7Z8iZaPAmgS7Z5Q5dseSclGiY5KZmMQD8QfdskIPq2vIkWTwLokm3e0CVb3kSLJwF0yTZv6JIt76REwyQnJZMR6Aeib5sERN+WN9HiSQBdss0bumTLm2jxJIAu2eYNXbLlnZRomOSkZDIC/UD0bZOA6NvyJlo8CaBLtnlDl2x5Ey2eBNAl27yhS7a8kxINk5yUTEagH4i+bRIQfVveRIsnAXTJNm/oki1vosWTALpkmzd0yZZ3UqJhkpOSyQj0A9G3TQKib8ubaPEkgC7Z5g1dsuVNtHgSQJds84Yu2fIuZbRdu3bJ8uXLpaGhwYXZvn27bNq0SbZt2yYbN24MNTQmOVSc5d0Yom+bf0TfljfR4kkAXbLNG7pky5to8SSALtnmDV2y5V2qaGqIDx8+LIcOHXIm+cSJE3Ls2DFnjvWzpUuXyuLFi+XgwYPS2NgoBw4ckJUrV7rbSTfX+dwjJjkfSpyTFwFEPy9MoZ2E6IeGkoYSTABdsk0uumTLm2jxJIAu2eYNXbLlXYpoanzb2tpkwoQJqUpy0Bi3trbK0aNH5e2335bdu3fL2rVrU792dXW5z9atW1fQrWGSC8LFydkIIPq2zweib8ubaPEkgC7Z5g1dsuVNtHgSQJds84Yu2fIuZbRgRTj4ezXJ+/btc5VjNdRbt26VPXv2OEP95ZdfyoIFC1JDtPO9P0xyvqQ4LycBRD8nolBPQPRDxUljCSWALtkmFl2y5U20eBJAl2zzhi7Z8i5lNG+M6+rqZPPmzbJ69Wpnfru7u13l+Mc//rH8/Oc/T1WSV6xYIcePH5c1a9YUfFuY5IKRccFABBB922cD0bflTbR4EkCXbPOGLtnyJlo8CaBLtnlDl2x5lzJaLpO8fv16OXLkSGpOst5LTU2Nm8u8d+9eaWlpcfOW8zkwyflQ4py8CCD6eWEK7SREPzSUNJRgAuiSbXLRJVveRIsnAXTJNm/oki3vUkbLNdxah1lXVFS4W+jt7ZX9+/fLvHnz5OTJk/LWW2+5IdnBc7Ld66BMsq4m1t7enloxTMeBazlbD7/imJa9dVx4c3NzP9fuVxxrampyK435jpQSKG3bEED0bTj7KIi+LW+ixZMAumSbN3TJljfR4kkAXbLNG7pky7uU0YImOdPCXcHFudSv+kN967Jly9yQbK025+M/CzbJGnDJkiWpZbXVpfsx4Xoj3qHv3LnTLcWtE6U3bNggO3bsEF1dzH+upXA9/NLcpQRK2zYEEH0bzphkW85EizcBdMk2f7yM2vImWjwJoEu2eUOXbHmXMlrQJA+0BZTG91XkVatWyenTp91WUSWtJGvFeMuWLfKjH/1I7ty54wyuX03Ml6715hctWiQffPCBM8aVlZVulbH6+npXffbG2E+wztfNlxI4bYdDANEPh2O+rSD6+ZLivHImgC7ZZh9dsuVNtHgSQJds84Yu2fIuZbT0/Y61mrxp0ybZzsj4fAAAFbZJREFUtm2b2y/ZH8FRz2qYtcJsMic5GNjvS+XL23qzr7zyipw6dSpVzlaT7A81yzphWk2yrzCrkeaIPwFE3zaHiL4tb6LFkwC6ZJs3dMmWN9HiSQBdss0bumTLOynRCh5urR0PmuRgqVs/U0M8fPhwOXPmTGpitD9fN4HWIdhqktXV65Bs3ewZk5yMxwnRt80jom/Lm2jxJIAu2eYNXbLlTbR4EkCXbPOGLtnyTko0THJSMhmBfiD6tklA9G15Ey2eBNAl27yhS7a8iRZPAuiSbd7QJVveSYlWtElmuHVSHoXi+4HoF8+wkBYQ/UJocW65EkCXbDOPLtnyJlo8CaBLtnlDl2x5JyVaKCY5uOcUC3cl5dEovB+IfuHMirkC0S+GHteWCwF0yTbT6JItb6LFkwC6ZJs3dMmWd1KiFW2S2QIqKY9C8f1A9ItnWEgLiH4htDi3XAmgS7aZR5dseRMtngTQJdu8oUu2vJMSrWiTrCB0yPWKFSsck0OHDklDQ4NbvVq3iGpubpaWlha3WJceurBXY2OjNDU1iVad89nMOSmwk94PRN82w4i+LW+ixZMAumSbN3TJljfR4kkAXbLNG7pkyzsp0QZlkpPSefoRLgFEP1yeuVpD9HMR4nMIiKBLtk8BumTLm2jxJIAu2eYNXbLlnZRomOSkZDIC/UD0bZOA6NvyJlo8CaBLtnlDl2x5Ey2eBNAl27yhS7a8kxINk5yUTEagH4i+bRIQfVveRIsnAXTJNm/oki1vosWTALpkmzd0yZZ3UqJhkpOSyQj0A9G3TQKib8ubaPEkgC7Z5g1dsuVNtHgSQJds84Yu2fJOSjRMclIyGYF+IPq2SUD0bXkTLZ4E0CXbvKFLtryJFk8C6JJt3tAlW95JiYZJTkomI9APRN82CYi+LW+ixZMAumSbN3TJljfR4kkAXbLNG7pkyzsp0TDJSclkBPqB6NsmAdG35U20eBJAl2zzhi7Z8iZaPAmgS7Z5Q5dseSclGiY5KZmMQD8QfdskIPq2vIkWTwLokm3e0CVb3kSLJwF0yTZv6JIt76REwyQnJZMR6Aeib5sERN+WN9HiSQBdss0bumTLm2jxJIAu2eYNXbLlnZRomOSkZDIC/UD0bZOA6NvyJlo8CaBLtnlDl2x5Ey2eBNAl27yhS7a8kxINk5yUTEagH4i+bRIQfVveRIsnAXTJNm/oki1vosWTALpkmzd0yZZ3UqJhkpOSyQj0A9G3TQKib8ubaPEkgC7Z5g1dsuVNtHgSQJds84Yu2fJOSjRMclIyGYF+IPq2SUD0bXkTLZ4E0CXbvKFLtryJFk8C6JJt3tAlW95JiYZJTkomI9APRN82CYi+LW+ixZMAumSbN3TJljfR4kkAXbLNG7pkyzsp0TDJSclkBPqB6NsmAdG35U20eBJAl2zzhi7Z8iZaPAmgS7Z5Q5dseSclGiY5KZmMQD8QfdskIPq2vIkWTwLokm3e0CVb3kSLJwF0yTZv6JIt76REwyQnJZMR6Aeib5sERN+WN9HiSQBdss0bumTLm2jxJIAu2eYNXbLlnZRomOSkZDIC/UD0bZOA6NvyJlo8CaBLtnlDl2x5Ey2eBNAl27yhS7a8SxHtxIkTsmTJEtf0yy+/LIcOHZKGhoZShEq1iUkuKd7yahzRt803om/Lm2jxJIAu2eYNXbLlTbR4EkCXbPOGLtnyLkW0gwcPumZXrlyZar67uzv1Z/28srJSWltb5ejRo7Ju3bqibwOTXDRCGvAEEH3bZwHRt+VNtHgSQJds84Yu2fImWjwJoEu2eUOXbHmXItr27dtl6dKlsnjx4lTzaozr6+vdn9vb251h3rVrlyxfvjyUKnMoJtk7+ebmZnejBw4ccDeqbn7FihXuZ8GyuHZ006ZNsm3bNtm4cWMpWNLmEBBA9G2hI/q2vIkWTwLokm3e0CVb3kSLJwF0yTZv6JIt77Cj9fb2yubNm+Xs2bPyySefpHymN85VVVWuevz222/LkSNHZM2aNaHcQigmWc3wvn37ZOvWrVJRUeFuzHdo9erV7s/+89OnT8uxY8ecOc70rUAovaKRISGA6NtiR/RteRMtngTQJdu8oUu2vIkWTwLokm3e0CVb3mFH88VY9Y4LFy50hln95eeff96vkjxhwgRZsGBBKFVk7UMoJlknU3vj68GkG2df/v7www9T5fIwx42HnRDaK5wAol84s2KuQPSLoce15UIAXbLNNLpky5to8SSALtnmDV2y5V3qaH5+8rJly1Jzkt9//303avm1116T119/XZqamtzQa1+8Hcw9hWKS9WY/+ugjd3P+pjo6OvpNnPZV488++yw1VjxTBXowneCaaBBA9G3zgOjb8iZaPAmgS7Z5Q5dseRMtngTQJdu8oUu2vEsdTYuzfg6yj6U/6+npkU8//dRVmYNF2cHeTygmWQ2wHloG9+5eJ1IHq8v68xkzZsjHH3/sbl6X7dby+e7du2X9+vVFOf3Bdp7rwiWA6IfLM1driH4uQnwOARF0yfYpQJdseRMtngTQJdu8oUu2vEsdzS/Y5Rfx0im++/fvlx/+8IfOV65du9b5TfWiwYW+Cr2vUExyMKivDmsJXF29X5gLk1xoauJ3PqJvmzNE35Y30eJJAF2yzRu6ZMubaPEkgC7Z5g1dsuUddjQtqm7YsEF27Njhmva/1y2f9FC/qUdwvnJkKslBGL46/P3vf99Vkv0+VQy3DvuRiV57iL5tThB9W95EiycBdMk2b+iSLW+ixZMAumSbN3TJlncpoqkRXrJkiWu6paUlVSHWKvLOnTtd9VhNsz8vMnOSgzD8Yly6R1VwxWsW7irFIxOtNhF923wg+ra8iRZPAuiSbd7QJVveRIsnAXTJNm/oki3vpEQLZbh1cCsn//tgyVthsQVUUh6ZgfuB6NvmGNG35U20eBJAl2zzhi7Z8iZaPAmgS7Z5Q5dseSclWigm2e9f1dzcLNu2bUvNQ9aq8ooVKxwrXflaF+vSQ430pk2b+p2bFKDl3A9E3zb7iL4tb6LFkwC6ZJs3dMmWN9HiSQBdss0bumTLOynRQjHJSYFBP4ojgOgXx6/QqxH9QolxfjkSQJdss44u2fImWjwJoEu2eUOXbHknJRomOSmZjEA/EH3bJCD6tryJFk8C6JJt3tAlW95EiycBdMk2b+iSLe+kRMMkJyWTEegHom+bBETfljfR4kkAXbLNG7pky5to8SSALtnmDV2y5Z2UaJjkpGQyAv1A9G2TgOjb8iZaPAmgS7Z5Q5dseRMtngTQJdu8oUu2vJMSDZOclExGoB+Ivm0SEH1b3kSLJwF0yTZv6JItb6LFkwC6ZJs3dMmWd1KiYZKTkskI9APRt00Com/Lm2jxJIAu2eYNXbLlTbR4EkCXbPOGLtnyTko0THJSMhmBfiD6tklA9G15Ey2eBNAl27yhS7a8iRZPAuiSbd7QJVveSYmGSU5KJiPQD0TfNgmIvi1vosWTALpkmzd0yZY30eJJAF2yzRu6ZMs7KdEwyUnJZAT6gejbJgHRt+VNtHgSQJds84Yu2fImWjwJoEu2eUOXbHknJRomOSmZjEA/EH3bJCD6tryJFk8C6JJt3tAlW95EiycBdMk2b+iSLe+kRMMkJyWTEegHom+bBETfljfR4kkAXbLNG7pky5to8SSALtnmDV2y5Z2UaJjkpGQyAv1A9G2TgOjb8iZaPAmgS7Z5Q5dseRMtngTQJdu8oUu2vJMSDZOclExGoB+Ivm0SEH1b3kSLJwF0yTZv6JItb6LFkwC6ZJs3dMmWd1KiYZKTkskI9APRt00Com/Lm2jxJIAu2eYNXbLlTbR4EkCXbPOGLtnyTko0THJSMhmBfiD6tklA9G15Ey2eBNAl27yhS7a8iRZPAuiSbd7QJVveSYmGSU5KJiPQD0TfNgmIvi1vosWTALpkmzd0yZY30eJJAF2yzRu6ZMs7KdEwyUnJZAT6gejbJgHRt+VNtHgSQJds84Yu2fImWjwJoEu2eUOXbHknJRomOSmZjEA/EH3bJCD6tryJFk8C6JJt3tAlW95EiycBdMk2b+iSLe+kRMMkJyWTEegHom+bBETfljfR4kkAXbLNG7pky5to8SSALtnmDV2y5Z2UaJjkpGQyAv1A9G2TgOjb8iZaPAmgS7Z5Q5dseRMtngTQJdu8oUu2vJMSbchM8sGDB6WxsVGamppk165dUlFRkRSmZdsPRN829Yi+LW+ixZMAumSbN3TJljfR4kkAXbLNG7pky7sU0bq7u2XlypXS3NwsLS0tsnjx4lKE6dfmkJjk1tZW2bdvn2zdulWOHDnibkg7zhFvAoi+bf4QfVveRIsnAXTJNm/oki1vosWTALpkmzd0yZZ3KaJt375dli5dKgsWLJANGzbIjh07+vlHLb5WVlaKesyjR4/KunXrir6NITHJ2hFvjPWbgd27d8v69eupJhedzqFtANG35Y/o2/ImWjwJoEu2eUOXbHkTLZ4E0CXbvKFLtrzDjqZe0RtjNcLqI+vr66W9vd39qof+XguuOjp5+fLl0tDQUPRtDJlJ1k5pqTy940X3iAaGjACib4se0bflTbR4EkCXbPOGLtnyJlo8CaBLtnlDl2x5hx0tvaDqi61tbW2uulxVVeWqx2+//bYbobxmzZpQbmFITLIvmatJ7u3tlZ07d8ratWtdmZwjvgQQfdvcIfq2vIkWTwLokm3e0CVb3kSLJwF0yTZv6JIt77CjBafp6hpWJ06ccJVjPYKV5AkTJrjh2GFUkbVtTHLYmSzj9hB92+Qj+ra8iRZPAuiSbd7QJVveRIsnAXTJNm/oki3vsKMNZJKXLVuWWtPq/fffl0OHDslrr70mr7/+eigLQw+JSfZjyRluHfZjNLTtIfq2/BF9W95EiycBdMk2b+iSLW+ixZMAumSbN3TJlnfY0QYabh1c9Fmryz09PfLpp5/K6tWr5cMPP3RDsYtZBXvITLIC1M4NduGuLVu2uNWxOSAAAQhAAAIQgAAEIAABCEAgHgQ2b94s6uXyOQZauMsbYJ26u3//fvnhD3/oFoPWKbwff/yxG4odO5PMFlD5PBKcAwEIQAACEIAABCAAAQhAoLwJZNoCyq9lpVVkPRYuXChqvmNdSdaO6JDrxsbGUMaMl/djQ+8hAAEIQAACEIAABCAAAQgkk4BWk3UEcnNzs7S0tKQqxOkLQKthXrJkSSj+ckiGWyczffQKAhCAAAQgAAEIQAACEIAABOJOAJMc9wxy/xCAAAQgAAEIQAACEIAABCAQGgFMcmgoaQgCEIAABCAAAQhAAAIQgAAE4k4Akxz3DHL/EIAABCAAAQhAAAIQgAAEIBAaAUxyaChpCAIQgAAEIAABCEAAAhCAAATiTgCTHPcMcv8QgAAEIAABCEAAAhCAAAQgEBoBTHJoKGkIAhCAAAQgAAEIQAACEIAABOJOAJMc9wxy/ykCfu/tIJKmpibZtWuXVFRUQAoCEIBASQn4/RmDQQ4cOOD2dkw/dG/HdevWyfe+972Mn5f0RmkcAv9/e3fvS0kUxnH8iT9AJCQKISISOomWZBMNNYUKhcZrhUq8hNAQjYhKgcp/gGo3FCIiUQgaERWJQiSUbJ6TPLPHrOtlx91775nvNMt1d+6cz5mcOb85Z85FILUC9n2zNzc3srW1JXV1dfKd3y2bWlgKHpwAITm4Kk1vgTQkLywsRI1+eiUoOQII5ELAOpr7+/vS1NT07iEQknNRQ3wmAghYSC4pKZHh4WHXVtkgAwMLnB8I/BEgJHM2BCNASA6mKikIAgUpQEguyGrjoBFIlYCFZA3HNTU1bibL7OysnJ6eigZnZt+l6nSgsO8IEJI5PYIRyBSS/QvC5OSkNDQ0/DXFSBFmZmZkYmLC3VHd2NiQ29tb6ejokIGBAXcR2dnZkdbWVvf30tLSYNwoCAIIfI/AeyFZO6Ha/uimI82NjY1uunVxcbHs7u7KycnJq9fv7+9dO6Xv1a25udn9Szv1PXXFXhBIq4D1idrb2+Xx8VH6+vpkamrKcTw8PLiQvLi4GLVX1u85Pz+XwcFBKS8vl8rKSvf+tbW1iNEeLYm3dR/NqklrPVDu/BcgJOd/HXGEnxR465lk7VBayNWGenR0NHoOsK2tzYXfrq4u0YuFdlj156urq2jadlVVlXtdt7m5ORkfH3c/c6f1k5XC2xBIkUD8mWS7IXd3d+c6lxp6dZuennadUO1MWnuiv+v/106n//rT0xPtVIrOIYqKQLYFLCSPjIzIwcGBdHZ2ytLSkns2+eLiQubn5+Xl5cUNBth7dQBBN71ZF3+cRPtem5ubbgBhe3s76j8dHR3xCFy2K5P9Z1WAkJxVXnb+PwU+GknWRt5GbyoqKqSlpSUanbHj1DuhulmDr51bvYCMjY25jipTuv9njfJZCBSWQKaRZH9kRUuk4Xl9fV1WV1ejhbusbbHXtY3SNivTYmC0U4V1bnC0COSLgB98Dw8P3ZRrbWdqa2vl+Pg4GgSIjwjr8dvNPg3Uummo1j7SyspK1L+yG3/X19ev+k/5Un6OA4HPChCSPyvF+/Je4F9D8lt3Rff29tyFIt7IE5Lz/jTgABHImcB7IVn/5j+qEV+4Kx6SbdXrTPvU99NO5ayq+WAEClbAD8k6c+7y8tKVRcOytil6c663t9ct6GUz8WwkWYOztWPWhtkNPfudkFywpwYHHhMgJHNKBCPw1ZDsT8P2LwR60bDOp+Iw3TqYU4SCIJBVgUyB1n9dD0A7mvFp1fHp1haS/TUVaKeyWn3sHIFUCLw1hdpm0Wnfp7+/X3p6etzocFlZWTRSbG2XhWR/mrWt0+L3w5hunYrTKehCEpKDrt50Fe6tZ5J1wYnl5WX3NQfx6dbxqYz+gjgWkvX7le2CwsJd6TqfKC0CXxX4zoW7/O9P9qdc0059tVZ4PwII+AJ+SK6vr5ehoSG3ToKGWuv72MJd+miILtTV3d0t1dXV7gaf9rV0swVNbd/WNrFwF+dbKAKE5FBqknIggAACCCCAAAIIIIAAAggkFiAkJyZkBwgggAACCCCAAAIIIIAAAqEIEJJDqUnKgQACCCCAAAIIIIAAAgggkFiAkJyYkB0ggAACCCCAAAIIIIAAAgiEIkBIDqUmKQcCCCCAAAIIIIAAAggggEBiAUJyYkJ2gAACCCCAAAIIIIAAAgggEIoAITmUmqQcCCCAAAIIIIAAAggggAACiQUIyYkJ2QECCCCAAAIIIIAAAggggEAoAoTkUGqSciCAAAIIIIAAAggggAACCCQWICQnJmQHCCCAAAIIIIAAAggggAACoQgQkkOpScqBAAIIIIAAAggggAACCCCQWICQnJiQHSCAAAIIIIAAAggggAACCIQiEIXks7Ozn0VFRT9CKRjlQAABBBBAAAEEEEAAAQQQQOCrAs/Pz79+A1w7sahvxAJZAAAAAElFTkSuQmCC">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771525" y="5648325"/>
          <a:ext cx="304800" cy="30585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436668</xdr:colOff>
      <xdr:row>30</xdr:row>
      <xdr:rowOff>150176</xdr:rowOff>
    </xdr:from>
    <xdr:to>
      <xdr:col>4</xdr:col>
      <xdr:colOff>1043940</xdr:colOff>
      <xdr:row>44</xdr:row>
      <xdr:rowOff>285749</xdr:rowOff>
    </xdr:to>
    <xdr:graphicFrame macro="">
      <xdr:nvGraphicFramePr>
        <xdr:cNvPr id="3" name="Gráfico 2">
          <a:extLst>
            <a:ext uri="{FF2B5EF4-FFF2-40B4-BE49-F238E27FC236}">
              <a16:creationId xmlns:a16="http://schemas.microsoft.com/office/drawing/2014/main" id="{00000000-0008-0000-0200-000003000000}"/>
            </a:ext>
            <a:ext uri="{147F2762-F138-4A5C-976F-8EAC2B608ADB}">
              <a16:predDERef xmlns:a16="http://schemas.microsoft.com/office/drawing/2014/main" pre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251460</xdr:colOff>
      <xdr:row>28</xdr:row>
      <xdr:rowOff>3810</xdr:rowOff>
    </xdr:from>
    <xdr:to>
      <xdr:col>4</xdr:col>
      <xdr:colOff>1173480</xdr:colOff>
      <xdr:row>44</xdr:row>
      <xdr:rowOff>378249</xdr:rowOff>
    </xdr:to>
    <xdr:sp macro="" textlink="">
      <xdr:nvSpPr>
        <xdr:cNvPr id="4" name="Rectángulo: esquinas redondeadas 3">
          <a:extLst>
            <a:ext uri="{FF2B5EF4-FFF2-40B4-BE49-F238E27FC236}">
              <a16:creationId xmlns:a16="http://schemas.microsoft.com/office/drawing/2014/main" id="{00000000-0008-0000-0200-000004000000}"/>
            </a:ext>
          </a:extLst>
        </xdr:cNvPr>
        <xdr:cNvSpPr/>
      </xdr:nvSpPr>
      <xdr:spPr>
        <a:xfrm>
          <a:off x="480060" y="5383530"/>
          <a:ext cx="4351020" cy="3178599"/>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359833</xdr:colOff>
      <xdr:row>19</xdr:row>
      <xdr:rowOff>16162</xdr:rowOff>
    </xdr:from>
    <xdr:to>
      <xdr:col>5</xdr:col>
      <xdr:colOff>92286</xdr:colOff>
      <xdr:row>26</xdr:row>
      <xdr:rowOff>171450</xdr:rowOff>
    </xdr:to>
    <xdr:sp macro="" textlink="">
      <xdr:nvSpPr>
        <xdr:cNvPr id="5" name="Rectángulo: esquinas redondeadas 4">
          <a:extLst>
            <a:ext uri="{FF2B5EF4-FFF2-40B4-BE49-F238E27FC236}">
              <a16:creationId xmlns:a16="http://schemas.microsoft.com/office/drawing/2014/main" id="{00000000-0008-0000-0200-000005000000}"/>
            </a:ext>
          </a:extLst>
        </xdr:cNvPr>
        <xdr:cNvSpPr/>
      </xdr:nvSpPr>
      <xdr:spPr>
        <a:xfrm>
          <a:off x="592243" y="3410872"/>
          <a:ext cx="4352078" cy="1709768"/>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17145</xdr:colOff>
      <xdr:row>10</xdr:row>
      <xdr:rowOff>72390</xdr:rowOff>
    </xdr:from>
    <xdr:to>
      <xdr:col>4</xdr:col>
      <xdr:colOff>933661</xdr:colOff>
      <xdr:row>14</xdr:row>
      <xdr:rowOff>133773</xdr:rowOff>
    </xdr:to>
    <xdr:sp macro="" textlink="">
      <xdr:nvSpPr>
        <xdr:cNvPr id="6" name="Rectángulo: esquinas redondeadas 5">
          <a:extLst>
            <a:ext uri="{FF2B5EF4-FFF2-40B4-BE49-F238E27FC236}">
              <a16:creationId xmlns:a16="http://schemas.microsoft.com/office/drawing/2014/main" id="{00000000-0008-0000-0200-000006000000}"/>
            </a:ext>
          </a:extLst>
        </xdr:cNvPr>
        <xdr:cNvSpPr/>
      </xdr:nvSpPr>
      <xdr:spPr>
        <a:xfrm>
          <a:off x="2788920" y="1920240"/>
          <a:ext cx="1811866" cy="747183"/>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114299</xdr:colOff>
      <xdr:row>0</xdr:row>
      <xdr:rowOff>152400</xdr:rowOff>
    </xdr:from>
    <xdr:to>
      <xdr:col>12</xdr:col>
      <xdr:colOff>529740</xdr:colOff>
      <xdr:row>8</xdr:row>
      <xdr:rowOff>134100</xdr:rowOff>
    </xdr:to>
    <xdr:grpSp>
      <xdr:nvGrpSpPr>
        <xdr:cNvPr id="55" name="Grupo 7">
          <a:extLst>
            <a:ext uri="{FF2B5EF4-FFF2-40B4-BE49-F238E27FC236}">
              <a16:creationId xmlns:a16="http://schemas.microsoft.com/office/drawing/2014/main" id="{00000000-0008-0000-0200-000037000000}"/>
            </a:ext>
            <a:ext uri="{147F2762-F138-4A5C-976F-8EAC2B608ADB}">
              <a16:predDERef xmlns:a16="http://schemas.microsoft.com/office/drawing/2014/main" pred="{47D7FF19-A807-4AA9-89A4-96766FF90F68}"/>
            </a:ext>
          </a:extLst>
        </xdr:cNvPr>
        <xdr:cNvGrpSpPr/>
      </xdr:nvGrpSpPr>
      <xdr:grpSpPr>
        <a:xfrm>
          <a:off x="333374" y="152400"/>
          <a:ext cx="12769366" cy="1543800"/>
          <a:chOff x="369188" y="200366"/>
          <a:chExt cx="15757516" cy="1463868"/>
        </a:xfrm>
      </xdr:grpSpPr>
      <xdr:sp macro="" textlink="">
        <xdr:nvSpPr>
          <xdr:cNvPr id="56" name="Rectángulo: esquinas redondeadas 8">
            <a:extLst>
              <a:ext uri="{FF2B5EF4-FFF2-40B4-BE49-F238E27FC236}">
                <a16:creationId xmlns:a16="http://schemas.microsoft.com/office/drawing/2014/main" id="{00000000-0008-0000-0200-000038000000}"/>
              </a:ext>
            </a:extLst>
          </xdr:cNvPr>
          <xdr:cNvSpPr/>
        </xdr:nvSpPr>
        <xdr:spPr>
          <a:xfrm>
            <a:off x="369188" y="200366"/>
            <a:ext cx="15757516" cy="1463868"/>
          </a:xfrm>
          <a:prstGeom prst="roundRect">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200" b="1">
                <a:solidFill>
                  <a:sysClr val="windowText" lastClr="000000"/>
                </a:solidFill>
                <a:effectLst/>
                <a:latin typeface="Arial" panose="020B0604020202020204" pitchFamily="34" charset="0"/>
                <a:ea typeface="+mn-ea"/>
                <a:cs typeface="Arial" panose="020B0604020202020204" pitchFamily="34" charset="0"/>
              </a:rPr>
              <a:t>SECRETARÍA DISTRITAL DE INTEGRACIÓN SOCIAL</a:t>
            </a:r>
          </a:p>
          <a:p>
            <a:pPr algn="ctr"/>
            <a:r>
              <a:rPr lang="es-CO" sz="1200" b="1">
                <a:solidFill>
                  <a:sysClr val="windowText" lastClr="000000"/>
                </a:solidFill>
                <a:effectLst/>
                <a:latin typeface="Arial" panose="020B0604020202020204" pitchFamily="34" charset="0"/>
                <a:ea typeface="+mn-ea"/>
                <a:cs typeface="Arial" panose="020B0604020202020204" pitchFamily="34" charset="0"/>
              </a:rPr>
              <a:t>SUBSECRETARÍA DE GESTIÓN INSTITUCIONAL</a:t>
            </a:r>
          </a:p>
          <a:p>
            <a:pPr algn="ctr"/>
            <a:r>
              <a:rPr lang="es-CO" sz="1200" b="1">
                <a:solidFill>
                  <a:sysClr val="windowText" lastClr="000000"/>
                </a:solidFill>
                <a:effectLst/>
                <a:latin typeface="Arial" panose="020B0604020202020204" pitchFamily="34" charset="0"/>
                <a:ea typeface="+mn-ea"/>
                <a:cs typeface="Arial" panose="020B0604020202020204" pitchFamily="34" charset="0"/>
              </a:rPr>
              <a:t>SERVICIO INTEGRAL DE ATENCIÓN A LA CIUDADANÍA</a:t>
            </a:r>
          </a:p>
          <a:p>
            <a:pPr algn="ctr"/>
            <a:r>
              <a:rPr lang="es-CO" sz="1200" b="1">
                <a:solidFill>
                  <a:sysClr val="windowText" lastClr="000000"/>
                </a:solidFill>
                <a:effectLst/>
                <a:latin typeface="Arial" panose="020B0604020202020204" pitchFamily="34" charset="0"/>
                <a:ea typeface="+mn-ea"/>
                <a:cs typeface="Arial" panose="020B0604020202020204" pitchFamily="34" charset="0"/>
              </a:rPr>
              <a:t>INFORME DE</a:t>
            </a:r>
            <a:r>
              <a:rPr lang="es-CO" sz="1200" b="1" baseline="0">
                <a:solidFill>
                  <a:sysClr val="windowText" lastClr="000000"/>
                </a:solidFill>
                <a:effectLst/>
                <a:latin typeface="Arial" panose="020B0604020202020204" pitchFamily="34" charset="0"/>
                <a:ea typeface="+mn-ea"/>
                <a:cs typeface="Arial" panose="020B0604020202020204" pitchFamily="34" charset="0"/>
              </a:rPr>
              <a:t> GESTIÓN SIAC</a:t>
            </a:r>
            <a:r>
              <a:rPr lang="es-CO" sz="1200" b="1">
                <a:solidFill>
                  <a:sysClr val="windowText" lastClr="000000"/>
                </a:solidFill>
                <a:effectLst/>
                <a:latin typeface="Arial" panose="020B0604020202020204" pitchFamily="34" charset="0"/>
                <a:ea typeface="+mn-ea"/>
                <a:cs typeface="Arial" panose="020B0604020202020204" pitchFamily="34" charset="0"/>
              </a:rPr>
              <a:t> - I</a:t>
            </a:r>
            <a:r>
              <a:rPr lang="es-419" sz="1200" b="1">
                <a:solidFill>
                  <a:sysClr val="windowText" lastClr="000000"/>
                </a:solidFill>
                <a:effectLst/>
                <a:latin typeface="Arial" panose="020B0604020202020204" pitchFamily="34" charset="0"/>
                <a:ea typeface="+mn-ea"/>
                <a:cs typeface="Arial" panose="020B0604020202020204" pitchFamily="34" charset="0"/>
              </a:rPr>
              <a:t> </a:t>
            </a:r>
            <a:r>
              <a:rPr lang="es-CO" sz="1200" b="1">
                <a:solidFill>
                  <a:sysClr val="windowText" lastClr="000000"/>
                </a:solidFill>
                <a:effectLst/>
                <a:latin typeface="Arial" panose="020B0604020202020204" pitchFamily="34" charset="0"/>
                <a:ea typeface="+mn-ea"/>
                <a:cs typeface="Arial" panose="020B0604020202020204" pitchFamily="34" charset="0"/>
              </a:rPr>
              <a:t>TRIMESTRE 2026</a:t>
            </a:r>
          </a:p>
          <a:p>
            <a:pPr algn="ctr"/>
            <a:r>
              <a:rPr lang="es-CO" sz="1200" b="0">
                <a:solidFill>
                  <a:sysClr val="windowText" lastClr="000000"/>
                </a:solidFill>
                <a:effectLst/>
                <a:latin typeface="Arial" panose="020B0604020202020204" pitchFamily="34" charset="0"/>
                <a:ea typeface="+mn-ea"/>
                <a:cs typeface="Arial" panose="020B0604020202020204" pitchFamily="34" charset="0"/>
              </a:rPr>
              <a:t>Anexo</a:t>
            </a:r>
            <a:r>
              <a:rPr lang="es-CO" sz="1200" b="0" baseline="0">
                <a:solidFill>
                  <a:sysClr val="windowText" lastClr="000000"/>
                </a:solidFill>
                <a:effectLst/>
                <a:latin typeface="Arial" panose="020B0604020202020204" pitchFamily="34" charset="0"/>
                <a:ea typeface="+mn-ea"/>
                <a:cs typeface="Arial" panose="020B0604020202020204" pitchFamily="34" charset="0"/>
              </a:rPr>
              <a:t> 6_Reporte solicitudes de información pública </a:t>
            </a:r>
            <a:r>
              <a:rPr lang="es-CO" sz="1200" b="0">
                <a:solidFill>
                  <a:sysClr val="windowText" lastClr="000000"/>
                </a:solidFill>
                <a:effectLst/>
                <a:latin typeface="Arial" panose="020B0604020202020204" pitchFamily="34" charset="0"/>
                <a:ea typeface="+mn-ea"/>
                <a:cs typeface="Arial" panose="020B0604020202020204" pitchFamily="34" charset="0"/>
              </a:rPr>
              <a:t>I Trimestre 2026</a:t>
            </a:r>
          </a:p>
          <a:p>
            <a:pPr algn="ctr"/>
            <a:r>
              <a:rPr lang="es-CO" sz="1200" b="0">
                <a:solidFill>
                  <a:sysClr val="windowText" lastClr="000000"/>
                </a:solidFill>
                <a:effectLst/>
                <a:latin typeface="Arial" panose="020B0604020202020204" pitchFamily="34" charset="0"/>
                <a:ea typeface="+mn-ea"/>
                <a:cs typeface="Arial" panose="020B0604020202020204" pitchFamily="34" charset="0"/>
              </a:rPr>
              <a:t>Periodo reporte: 01 de Enero</a:t>
            </a:r>
            <a:r>
              <a:rPr lang="es-CO" sz="1200" b="0" baseline="0">
                <a:solidFill>
                  <a:sysClr val="windowText" lastClr="000000"/>
                </a:solidFill>
                <a:effectLst/>
                <a:latin typeface="Arial" panose="020B0604020202020204" pitchFamily="34" charset="0"/>
                <a:ea typeface="+mn-ea"/>
                <a:cs typeface="Arial" panose="020B0604020202020204" pitchFamily="34" charset="0"/>
              </a:rPr>
              <a:t> </a:t>
            </a:r>
            <a:r>
              <a:rPr lang="es-CO" sz="1200" b="0">
                <a:solidFill>
                  <a:sysClr val="windowText" lastClr="000000"/>
                </a:solidFill>
                <a:effectLst/>
                <a:latin typeface="Arial" panose="020B0604020202020204" pitchFamily="34" charset="0"/>
                <a:ea typeface="+mn-ea"/>
                <a:cs typeface="Arial" panose="020B0604020202020204" pitchFamily="34" charset="0"/>
              </a:rPr>
              <a:t>al 31 de Marzo 2026</a:t>
            </a:r>
          </a:p>
          <a:p>
            <a:pPr algn="ctr"/>
            <a:r>
              <a:rPr lang="es-CO" sz="1200" b="0">
                <a:solidFill>
                  <a:sysClr val="windowText" lastClr="000000"/>
                </a:solidFill>
                <a:effectLst/>
                <a:latin typeface="Arial" panose="020B0604020202020204" pitchFamily="34" charset="0"/>
                <a:ea typeface="+mn-ea"/>
                <a:cs typeface="Arial" panose="020B0604020202020204" pitchFamily="34" charset="0"/>
              </a:rPr>
              <a:t>Fuente de elaboración: Equipo SIAC</a:t>
            </a:r>
            <a:endParaRPr lang="es-CO" sz="1200" b="0">
              <a:solidFill>
                <a:srgbClr val="FF0000"/>
              </a:solidFill>
              <a:effectLst/>
              <a:latin typeface="Arial" panose="020B0604020202020204" pitchFamily="34" charset="0"/>
              <a:ea typeface="+mn-ea"/>
              <a:cs typeface="Arial" panose="020B0604020202020204" pitchFamily="34" charset="0"/>
            </a:endParaRPr>
          </a:p>
          <a:p>
            <a:pPr algn="ctr"/>
            <a:endParaRPr lang="es-CO" sz="1100">
              <a:solidFill>
                <a:sysClr val="windowText" lastClr="000000"/>
              </a:solidFill>
            </a:endParaRPr>
          </a:p>
        </xdr:txBody>
      </xdr:sp>
      <xdr:pic>
        <xdr:nvPicPr>
          <xdr:cNvPr id="61" name="Imagen 9">
            <a:extLst>
              <a:ext uri="{FF2B5EF4-FFF2-40B4-BE49-F238E27FC236}">
                <a16:creationId xmlns:a16="http://schemas.microsoft.com/office/drawing/2014/main" id="{00000000-0008-0000-0200-00003D000000}"/>
              </a:ext>
            </a:extLst>
          </xdr:cNvPr>
          <xdr:cNvPicPr>
            <a:picLocks noChangeAspect="1"/>
          </xdr:cNvPicPr>
        </xdr:nvPicPr>
        <xdr:blipFill>
          <a:blip xmlns:r="http://schemas.openxmlformats.org/officeDocument/2006/relationships" r:embed="rId2"/>
          <a:stretch>
            <a:fillRect/>
          </a:stretch>
        </xdr:blipFill>
        <xdr:spPr>
          <a:xfrm>
            <a:off x="13750291" y="497205"/>
            <a:ext cx="1664128" cy="769620"/>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pic>
        <xdr:nvPicPr>
          <xdr:cNvPr id="62" name="Imagen 10">
            <a:extLst>
              <a:ext uri="{FF2B5EF4-FFF2-40B4-BE49-F238E27FC236}">
                <a16:creationId xmlns:a16="http://schemas.microsoft.com/office/drawing/2014/main" id="{00000000-0008-0000-0200-00003E000000}"/>
              </a:ext>
            </a:extLst>
          </xdr:cNvPr>
          <xdr:cNvPicPr>
            <a:picLocks noChangeAspect="1"/>
          </xdr:cNvPicPr>
        </xdr:nvPicPr>
        <xdr:blipFill rotWithShape="1">
          <a:blip xmlns:r="http://schemas.openxmlformats.org/officeDocument/2006/relationships" r:embed="rId3"/>
          <a:srcRect t="32925" b="22417"/>
          <a:stretch/>
        </xdr:blipFill>
        <xdr:spPr>
          <a:xfrm>
            <a:off x="649767" y="491321"/>
            <a:ext cx="3104556" cy="745098"/>
          </a:xfrm>
          <a:prstGeom prst="round2DiagRect">
            <a:avLst>
              <a:gd name="adj1" fmla="val 16667"/>
              <a:gd name="adj2" fmla="val 0"/>
            </a:avLst>
          </a:prstGeom>
          <a:ln w="88900" cap="sq">
            <a:solidFill>
              <a:srgbClr val="FFFFFF"/>
            </a:solidFill>
            <a:miter lim="800000"/>
          </a:ln>
          <a:effectLst>
            <a:outerShdw blurRad="254000" algn="tl" rotWithShape="0">
              <a:srgbClr val="000000">
                <a:alpha val="43000"/>
              </a:srgbClr>
            </a:outerShdw>
          </a:effectLst>
        </xdr:spPr>
      </xdr:pic>
    </xdr:grpSp>
    <xdr:clientData/>
  </xdr:twoCellAnchor>
  <xdr:twoCellAnchor>
    <xdr:from>
      <xdr:col>1</xdr:col>
      <xdr:colOff>57150</xdr:colOff>
      <xdr:row>16</xdr:row>
      <xdr:rowOff>76200</xdr:rowOff>
    </xdr:from>
    <xdr:to>
      <xdr:col>12</xdr:col>
      <xdr:colOff>548641</xdr:colOff>
      <xdr:row>45</xdr:row>
      <xdr:rowOff>129540</xdr:rowOff>
    </xdr:to>
    <xdr:sp macro="" textlink="">
      <xdr:nvSpPr>
        <xdr:cNvPr id="12" name="Rectángulo: esquinas redondeadas 11">
          <a:extLst>
            <a:ext uri="{FF2B5EF4-FFF2-40B4-BE49-F238E27FC236}">
              <a16:creationId xmlns:a16="http://schemas.microsoft.com/office/drawing/2014/main" id="{00000000-0008-0000-0200-00000C000000}"/>
            </a:ext>
          </a:extLst>
        </xdr:cNvPr>
        <xdr:cNvSpPr/>
      </xdr:nvSpPr>
      <xdr:spPr>
        <a:xfrm>
          <a:off x="281940" y="2952750"/>
          <a:ext cx="12586336" cy="5619750"/>
        </a:xfrm>
        <a:prstGeom prst="roundRect">
          <a:avLst>
            <a:gd name="adj" fmla="val 336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359833</xdr:colOff>
      <xdr:row>19</xdr:row>
      <xdr:rowOff>21167</xdr:rowOff>
    </xdr:from>
    <xdr:to>
      <xdr:col>9</xdr:col>
      <xdr:colOff>92286</xdr:colOff>
      <xdr:row>27</xdr:row>
      <xdr:rowOff>7620</xdr:rowOff>
    </xdr:to>
    <xdr:sp macro="" textlink="">
      <xdr:nvSpPr>
        <xdr:cNvPr id="13" name="Rectángulo: esquinas redondeadas 12">
          <a:extLst>
            <a:ext uri="{FF2B5EF4-FFF2-40B4-BE49-F238E27FC236}">
              <a16:creationId xmlns:a16="http://schemas.microsoft.com/office/drawing/2014/main" id="{00000000-0008-0000-0200-00000D000000}"/>
            </a:ext>
          </a:extLst>
        </xdr:cNvPr>
        <xdr:cNvSpPr/>
      </xdr:nvSpPr>
      <xdr:spPr>
        <a:xfrm>
          <a:off x="5206153" y="3465407"/>
          <a:ext cx="3778673" cy="1746673"/>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3</xdr:col>
      <xdr:colOff>125696</xdr:colOff>
      <xdr:row>11</xdr:row>
      <xdr:rowOff>1268</xdr:rowOff>
    </xdr:from>
    <xdr:to>
      <xdr:col>4</xdr:col>
      <xdr:colOff>895985</xdr:colOff>
      <xdr:row>12</xdr:row>
      <xdr:rowOff>1481</xdr:rowOff>
    </xdr:to>
    <xdr:sp macro="" textlink="">
      <xdr:nvSpPr>
        <xdr:cNvPr id="14" name="Rectángulo: esquinas redondeadas 13">
          <a:extLst>
            <a:ext uri="{FF2B5EF4-FFF2-40B4-BE49-F238E27FC236}">
              <a16:creationId xmlns:a16="http://schemas.microsoft.com/office/drawing/2014/main" id="{00000000-0008-0000-0200-00000E000000}"/>
            </a:ext>
          </a:extLst>
        </xdr:cNvPr>
        <xdr:cNvSpPr/>
      </xdr:nvSpPr>
      <xdr:spPr>
        <a:xfrm>
          <a:off x="2897471" y="2020568"/>
          <a:ext cx="1665639" cy="171663"/>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Solicitudes de copia</a:t>
          </a:r>
        </a:p>
      </xdr:txBody>
    </xdr:sp>
    <xdr:clientData/>
  </xdr:twoCellAnchor>
  <xdr:twoCellAnchor>
    <xdr:from>
      <xdr:col>5</xdr:col>
      <xdr:colOff>554559</xdr:colOff>
      <xdr:row>29</xdr:row>
      <xdr:rowOff>27092</xdr:rowOff>
    </xdr:from>
    <xdr:to>
      <xdr:col>7</xdr:col>
      <xdr:colOff>510909</xdr:colOff>
      <xdr:row>30</xdr:row>
      <xdr:rowOff>27305</xdr:rowOff>
    </xdr:to>
    <xdr:sp macro="" textlink="">
      <xdr:nvSpPr>
        <xdr:cNvPr id="15" name="Rectángulo: esquinas redondeadas 14">
          <a:extLst>
            <a:ext uri="{FF2B5EF4-FFF2-40B4-BE49-F238E27FC236}">
              <a16:creationId xmlns:a16="http://schemas.microsoft.com/office/drawing/2014/main" id="{00000000-0008-0000-0200-00000F000000}"/>
            </a:ext>
          </a:extLst>
        </xdr:cNvPr>
        <xdr:cNvSpPr/>
      </xdr:nvSpPr>
      <xdr:spPr>
        <a:xfrm>
          <a:off x="5412309" y="5503967"/>
          <a:ext cx="1737525" cy="171663"/>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Canales</a:t>
          </a:r>
        </a:p>
      </xdr:txBody>
    </xdr:sp>
    <xdr:clientData/>
  </xdr:twoCellAnchor>
  <xdr:twoCellAnchor>
    <xdr:from>
      <xdr:col>1</xdr:col>
      <xdr:colOff>441959</xdr:colOff>
      <xdr:row>29</xdr:row>
      <xdr:rowOff>47625</xdr:rowOff>
    </xdr:from>
    <xdr:to>
      <xdr:col>2</xdr:col>
      <xdr:colOff>1621319</xdr:colOff>
      <xdr:row>30</xdr:row>
      <xdr:rowOff>36195</xdr:rowOff>
    </xdr:to>
    <xdr:sp macro="" textlink="">
      <xdr:nvSpPr>
        <xdr:cNvPr id="16" name="Rectángulo: esquinas redondeadas 15">
          <a:extLst>
            <a:ext uri="{FF2B5EF4-FFF2-40B4-BE49-F238E27FC236}">
              <a16:creationId xmlns:a16="http://schemas.microsoft.com/office/drawing/2014/main" id="{00000000-0008-0000-0200-000010000000}"/>
            </a:ext>
            <a:ext uri="{147F2762-F138-4A5C-976F-8EAC2B608ADB}">
              <a16:predDERef xmlns:a16="http://schemas.microsoft.com/office/drawing/2014/main" pred="{59FD3B14-29C5-40D3-AE32-7A257062EE8B}"/>
            </a:ext>
          </a:extLst>
        </xdr:cNvPr>
        <xdr:cNvSpPr/>
      </xdr:nvSpPr>
      <xdr:spPr>
        <a:xfrm>
          <a:off x="670559" y="5524500"/>
          <a:ext cx="1722285" cy="160020"/>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a:solidFill>
                <a:schemeClr val="lt1"/>
              </a:solidFill>
              <a:latin typeface="Arial" panose="020B0604020202020204" pitchFamily="34" charset="0"/>
              <a:cs typeface="Arial" panose="020B0604020202020204" pitchFamily="34" charset="0"/>
            </a:rPr>
            <a:t>Número de solicitudes</a:t>
          </a:r>
        </a:p>
      </xdr:txBody>
    </xdr:sp>
    <xdr:clientData/>
  </xdr:twoCellAnchor>
  <xdr:twoCellAnchor>
    <xdr:from>
      <xdr:col>5</xdr:col>
      <xdr:colOff>321945</xdr:colOff>
      <xdr:row>28</xdr:row>
      <xdr:rowOff>26581</xdr:rowOff>
    </xdr:from>
    <xdr:to>
      <xdr:col>9</xdr:col>
      <xdr:colOff>846</xdr:colOff>
      <xdr:row>44</xdr:row>
      <xdr:rowOff>362745</xdr:rowOff>
    </xdr:to>
    <xdr:sp macro="" textlink="">
      <xdr:nvSpPr>
        <xdr:cNvPr id="17" name="Rectángulo: esquinas redondeadas 16">
          <a:extLst>
            <a:ext uri="{FF2B5EF4-FFF2-40B4-BE49-F238E27FC236}">
              <a16:creationId xmlns:a16="http://schemas.microsoft.com/office/drawing/2014/main" id="{00000000-0008-0000-0200-000011000000}"/>
            </a:ext>
          </a:extLst>
        </xdr:cNvPr>
        <xdr:cNvSpPr/>
      </xdr:nvSpPr>
      <xdr:spPr>
        <a:xfrm>
          <a:off x="5179695" y="5332006"/>
          <a:ext cx="3460326" cy="3079364"/>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401531</xdr:colOff>
      <xdr:row>30</xdr:row>
      <xdr:rowOff>64770</xdr:rowOff>
    </xdr:from>
    <xdr:to>
      <xdr:col>8</xdr:col>
      <xdr:colOff>931333</xdr:colOff>
      <xdr:row>44</xdr:row>
      <xdr:rowOff>259080</xdr:rowOff>
    </xdr:to>
    <xdr:graphicFrame macro="">
      <xdr:nvGraphicFramePr>
        <xdr:cNvPr id="18" name="Gráfico 17">
          <a:extLst>
            <a:ext uri="{FF2B5EF4-FFF2-40B4-BE49-F238E27FC236}">
              <a16:creationId xmlns:a16="http://schemas.microsoft.com/office/drawing/2014/main" id="{00000000-0008-0000-0200-000012000000}"/>
            </a:ext>
            <a:ext uri="{147F2762-F138-4A5C-976F-8EAC2B608ADB}">
              <a16:predDERef xmlns:a16="http://schemas.microsoft.com/office/drawing/2014/main" pred="{00000000-0008-0000-02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295275</xdr:colOff>
      <xdr:row>19</xdr:row>
      <xdr:rowOff>16721</xdr:rowOff>
    </xdr:from>
    <xdr:to>
      <xdr:col>12</xdr:col>
      <xdr:colOff>246380</xdr:colOff>
      <xdr:row>32</xdr:row>
      <xdr:rowOff>102870</xdr:rowOff>
    </xdr:to>
    <xdr:sp macro="" textlink="">
      <xdr:nvSpPr>
        <xdr:cNvPr id="19" name="Rectángulo: esquinas redondeadas 18">
          <a:extLst>
            <a:ext uri="{FF2B5EF4-FFF2-40B4-BE49-F238E27FC236}">
              <a16:creationId xmlns:a16="http://schemas.microsoft.com/office/drawing/2014/main" id="{00000000-0008-0000-0200-000013000000}"/>
            </a:ext>
          </a:extLst>
        </xdr:cNvPr>
        <xdr:cNvSpPr/>
      </xdr:nvSpPr>
      <xdr:spPr>
        <a:xfrm>
          <a:off x="9201150" y="3407621"/>
          <a:ext cx="4904105" cy="2686474"/>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19050</xdr:colOff>
      <xdr:row>20</xdr:row>
      <xdr:rowOff>9525</xdr:rowOff>
    </xdr:from>
    <xdr:to>
      <xdr:col>10</xdr:col>
      <xdr:colOff>1609725</xdr:colOff>
      <xdr:row>20</xdr:row>
      <xdr:rowOff>228600</xdr:rowOff>
    </xdr:to>
    <xdr:sp macro="" textlink="">
      <xdr:nvSpPr>
        <xdr:cNvPr id="20" name="Rectángulo: esquinas redondeadas 19">
          <a:extLst>
            <a:ext uri="{FF2B5EF4-FFF2-40B4-BE49-F238E27FC236}">
              <a16:creationId xmlns:a16="http://schemas.microsoft.com/office/drawing/2014/main" id="{00000000-0008-0000-0200-000014000000}"/>
            </a:ext>
            <a:ext uri="{147F2762-F138-4A5C-976F-8EAC2B608ADB}">
              <a16:predDERef xmlns:a16="http://schemas.microsoft.com/office/drawing/2014/main" pred="{77B379C5-A3EC-4CEE-9C27-BC721994B465}"/>
            </a:ext>
          </a:extLst>
        </xdr:cNvPr>
        <xdr:cNvSpPr/>
      </xdr:nvSpPr>
      <xdr:spPr>
        <a:xfrm>
          <a:off x="9296400" y="3571875"/>
          <a:ext cx="1590675" cy="219075"/>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a:solidFill>
                <a:schemeClr val="lt1"/>
              </a:solidFill>
              <a:latin typeface="Arial" panose="020B0604020202020204" pitchFamily="34" charset="0"/>
              <a:cs typeface="Arial" panose="020B0604020202020204" pitchFamily="34" charset="0"/>
            </a:rPr>
            <a:t>Tiempos de respuesta</a:t>
          </a:r>
        </a:p>
      </xdr:txBody>
    </xdr:sp>
    <xdr:clientData/>
  </xdr:twoCellAnchor>
  <xdr:twoCellAnchor>
    <xdr:from>
      <xdr:col>9</xdr:col>
      <xdr:colOff>320463</xdr:colOff>
      <xdr:row>33</xdr:row>
      <xdr:rowOff>133350</xdr:rowOff>
    </xdr:from>
    <xdr:to>
      <xdr:col>12</xdr:col>
      <xdr:colOff>358776</xdr:colOff>
      <xdr:row>39</xdr:row>
      <xdr:rowOff>95250</xdr:rowOff>
    </xdr:to>
    <xdr:sp macro="" textlink="">
      <xdr:nvSpPr>
        <xdr:cNvPr id="21" name="Rectángulo: esquinas redondeadas 20">
          <a:extLst>
            <a:ext uri="{FF2B5EF4-FFF2-40B4-BE49-F238E27FC236}">
              <a16:creationId xmlns:a16="http://schemas.microsoft.com/office/drawing/2014/main" id="{00000000-0008-0000-0200-000015000000}"/>
            </a:ext>
          </a:extLst>
        </xdr:cNvPr>
        <xdr:cNvSpPr/>
      </xdr:nvSpPr>
      <xdr:spPr>
        <a:xfrm>
          <a:off x="9140613" y="6696075"/>
          <a:ext cx="3791163" cy="1047750"/>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536992</xdr:colOff>
      <xdr:row>34</xdr:row>
      <xdr:rowOff>54188</xdr:rowOff>
    </xdr:from>
    <xdr:to>
      <xdr:col>10</xdr:col>
      <xdr:colOff>1679767</xdr:colOff>
      <xdr:row>35</xdr:row>
      <xdr:rowOff>60959</xdr:rowOff>
    </xdr:to>
    <xdr:sp macro="" textlink="">
      <xdr:nvSpPr>
        <xdr:cNvPr id="22" name="Rectángulo: esquinas redondeadas 21">
          <a:extLst>
            <a:ext uri="{FF2B5EF4-FFF2-40B4-BE49-F238E27FC236}">
              <a16:creationId xmlns:a16="http://schemas.microsoft.com/office/drawing/2014/main" id="{00000000-0008-0000-0200-000016000000}"/>
            </a:ext>
          </a:extLst>
        </xdr:cNvPr>
        <xdr:cNvSpPr/>
      </xdr:nvSpPr>
      <xdr:spPr>
        <a:xfrm>
          <a:off x="9442867" y="6388313"/>
          <a:ext cx="1800000" cy="178221"/>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Traslados</a:t>
          </a:r>
          <a:r>
            <a:rPr lang="es-CO" sz="1000" b="1" baseline="0">
              <a:latin typeface="Arial" panose="020B0604020202020204" pitchFamily="34" charset="0"/>
              <a:cs typeface="Arial" panose="020B0604020202020204" pitchFamily="34" charset="0"/>
            </a:rPr>
            <a:t> de petición</a:t>
          </a:r>
          <a:endParaRPr lang="es-CO" sz="1000" b="1">
            <a:latin typeface="Arial" panose="020B0604020202020204" pitchFamily="34" charset="0"/>
            <a:cs typeface="Arial" panose="020B0604020202020204" pitchFamily="34" charset="0"/>
          </a:endParaRPr>
        </a:p>
        <a:p>
          <a:pPr algn="l"/>
          <a:endParaRPr lang="es-CO" sz="1000" b="1">
            <a:latin typeface="Arial" panose="020B0604020202020204" pitchFamily="34" charset="0"/>
            <a:cs typeface="Arial" panose="020B0604020202020204" pitchFamily="34" charset="0"/>
          </a:endParaRPr>
        </a:p>
      </xdr:txBody>
    </xdr:sp>
    <xdr:clientData/>
  </xdr:twoCellAnchor>
  <xdr:twoCellAnchor>
    <xdr:from>
      <xdr:col>5</xdr:col>
      <xdr:colOff>504825</xdr:colOff>
      <xdr:row>10</xdr:row>
      <xdr:rowOff>91864</xdr:rowOff>
    </xdr:from>
    <xdr:to>
      <xdr:col>8</xdr:col>
      <xdr:colOff>588854</xdr:colOff>
      <xdr:row>14</xdr:row>
      <xdr:rowOff>134197</xdr:rowOff>
    </xdr:to>
    <xdr:sp macro="" textlink="">
      <xdr:nvSpPr>
        <xdr:cNvPr id="23" name="Rectángulo: esquinas redondeadas 22">
          <a:extLst>
            <a:ext uri="{FF2B5EF4-FFF2-40B4-BE49-F238E27FC236}">
              <a16:creationId xmlns:a16="http://schemas.microsoft.com/office/drawing/2014/main" id="{00000000-0008-0000-0200-000017000000}"/>
            </a:ext>
          </a:extLst>
        </xdr:cNvPr>
        <xdr:cNvSpPr/>
      </xdr:nvSpPr>
      <xdr:spPr>
        <a:xfrm>
          <a:off x="5362575" y="1939714"/>
          <a:ext cx="2865329" cy="728133"/>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619768</xdr:colOff>
      <xdr:row>11</xdr:row>
      <xdr:rowOff>3809</xdr:rowOff>
    </xdr:from>
    <xdr:to>
      <xdr:col>8</xdr:col>
      <xdr:colOff>436338</xdr:colOff>
      <xdr:row>12</xdr:row>
      <xdr:rowOff>2116</xdr:rowOff>
    </xdr:to>
    <xdr:sp macro="" textlink="">
      <xdr:nvSpPr>
        <xdr:cNvPr id="24" name="Rectángulo: esquinas redondeadas 23">
          <a:extLst>
            <a:ext uri="{FF2B5EF4-FFF2-40B4-BE49-F238E27FC236}">
              <a16:creationId xmlns:a16="http://schemas.microsoft.com/office/drawing/2014/main" id="{00000000-0008-0000-0200-000018000000}"/>
            </a:ext>
          </a:extLst>
        </xdr:cNvPr>
        <xdr:cNvSpPr/>
      </xdr:nvSpPr>
      <xdr:spPr>
        <a:xfrm>
          <a:off x="5477518" y="2023109"/>
          <a:ext cx="2597870" cy="169757"/>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900" b="1">
              <a:latin typeface="Arial" panose="020B0604020202020204" pitchFamily="34" charset="0"/>
              <a:cs typeface="Arial" panose="020B0604020202020204" pitchFamily="34" charset="0"/>
            </a:rPr>
            <a:t>Solicitudes de acceso a la información</a:t>
          </a:r>
        </a:p>
      </xdr:txBody>
    </xdr:sp>
    <xdr:clientData/>
  </xdr:twoCellAnchor>
  <xdr:twoCellAnchor>
    <xdr:from>
      <xdr:col>9</xdr:col>
      <xdr:colOff>352633</xdr:colOff>
      <xdr:row>10</xdr:row>
      <xdr:rowOff>56516</xdr:rowOff>
    </xdr:from>
    <xdr:to>
      <xdr:col>10</xdr:col>
      <xdr:colOff>2240280</xdr:colOff>
      <xdr:row>14</xdr:row>
      <xdr:rowOff>115994</xdr:rowOff>
    </xdr:to>
    <xdr:sp macro="" textlink="">
      <xdr:nvSpPr>
        <xdr:cNvPr id="25" name="Rectángulo: esquinas redondeadas 24">
          <a:extLst>
            <a:ext uri="{FF2B5EF4-FFF2-40B4-BE49-F238E27FC236}">
              <a16:creationId xmlns:a16="http://schemas.microsoft.com/office/drawing/2014/main" id="{00000000-0008-0000-0200-000019000000}"/>
            </a:ext>
          </a:extLst>
        </xdr:cNvPr>
        <xdr:cNvSpPr/>
      </xdr:nvSpPr>
      <xdr:spPr>
        <a:xfrm>
          <a:off x="9245173" y="1923416"/>
          <a:ext cx="2542967" cy="760518"/>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473921</xdr:colOff>
      <xdr:row>11</xdr:row>
      <xdr:rowOff>2751</xdr:rowOff>
    </xdr:from>
    <xdr:to>
      <xdr:col>10</xdr:col>
      <xdr:colOff>2211915</xdr:colOff>
      <xdr:row>12</xdr:row>
      <xdr:rowOff>2963</xdr:rowOff>
    </xdr:to>
    <xdr:sp macro="" textlink="">
      <xdr:nvSpPr>
        <xdr:cNvPr id="26" name="Rectángulo: esquinas redondeadas 25">
          <a:extLst>
            <a:ext uri="{FF2B5EF4-FFF2-40B4-BE49-F238E27FC236}">
              <a16:creationId xmlns:a16="http://schemas.microsoft.com/office/drawing/2014/main" id="{00000000-0008-0000-0200-00001A000000}"/>
            </a:ext>
          </a:extLst>
        </xdr:cNvPr>
        <xdr:cNvSpPr/>
      </xdr:nvSpPr>
      <xdr:spPr>
        <a:xfrm>
          <a:off x="9366461" y="2044911"/>
          <a:ext cx="2393314" cy="175472"/>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Solicitudes de información pública</a:t>
          </a:r>
        </a:p>
      </xdr:txBody>
    </xdr:sp>
    <xdr:clientData/>
  </xdr:twoCellAnchor>
  <xdr:twoCellAnchor>
    <xdr:from>
      <xdr:col>2</xdr:col>
      <xdr:colOff>14816</xdr:colOff>
      <xdr:row>19</xdr:row>
      <xdr:rowOff>150704</xdr:rowOff>
    </xdr:from>
    <xdr:to>
      <xdr:col>2</xdr:col>
      <xdr:colOff>1750060</xdr:colOff>
      <xdr:row>20</xdr:row>
      <xdr:rowOff>194309</xdr:rowOff>
    </xdr:to>
    <xdr:sp macro="" textlink="">
      <xdr:nvSpPr>
        <xdr:cNvPr id="27" name="Rectángulo: esquinas redondeadas 26">
          <a:extLst>
            <a:ext uri="{FF2B5EF4-FFF2-40B4-BE49-F238E27FC236}">
              <a16:creationId xmlns:a16="http://schemas.microsoft.com/office/drawing/2014/main" id="{00000000-0008-0000-0200-00001B000000}"/>
            </a:ext>
          </a:extLst>
        </xdr:cNvPr>
        <xdr:cNvSpPr/>
      </xdr:nvSpPr>
      <xdr:spPr>
        <a:xfrm>
          <a:off x="790151" y="3541604"/>
          <a:ext cx="1731434" cy="215055"/>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Cantidad de peticiones</a:t>
          </a:r>
        </a:p>
      </xdr:txBody>
    </xdr:sp>
    <xdr:clientData/>
  </xdr:twoCellAnchor>
  <xdr:twoCellAnchor>
    <xdr:from>
      <xdr:col>5</xdr:col>
      <xdr:colOff>611293</xdr:colOff>
      <xdr:row>20</xdr:row>
      <xdr:rowOff>2539</xdr:rowOff>
    </xdr:from>
    <xdr:to>
      <xdr:col>7</xdr:col>
      <xdr:colOff>571500</xdr:colOff>
      <xdr:row>20</xdr:row>
      <xdr:rowOff>219287</xdr:rowOff>
    </xdr:to>
    <xdr:sp macro="" textlink="">
      <xdr:nvSpPr>
        <xdr:cNvPr id="28" name="Rectángulo: esquinas redondeadas 27">
          <a:extLst>
            <a:ext uri="{FF2B5EF4-FFF2-40B4-BE49-F238E27FC236}">
              <a16:creationId xmlns:a16="http://schemas.microsoft.com/office/drawing/2014/main" id="{00000000-0008-0000-0200-00001C000000}"/>
            </a:ext>
          </a:extLst>
        </xdr:cNvPr>
        <xdr:cNvSpPr/>
      </xdr:nvSpPr>
      <xdr:spPr>
        <a:xfrm>
          <a:off x="5459518" y="3564889"/>
          <a:ext cx="1731857" cy="214843"/>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Peticiones por canal</a:t>
          </a:r>
        </a:p>
      </xdr:txBody>
    </xdr:sp>
    <xdr:clientData/>
  </xdr:twoCellAnchor>
  <xdr:twoCellAnchor>
    <xdr:from>
      <xdr:col>8</xdr:col>
      <xdr:colOff>677333</xdr:colOff>
      <xdr:row>11</xdr:row>
      <xdr:rowOff>80858</xdr:rowOff>
    </xdr:from>
    <xdr:to>
      <xdr:col>9</xdr:col>
      <xdr:colOff>271356</xdr:colOff>
      <xdr:row>14</xdr:row>
      <xdr:rowOff>33656</xdr:rowOff>
    </xdr:to>
    <xdr:sp macro="" textlink="">
      <xdr:nvSpPr>
        <xdr:cNvPr id="29" name="Es igual a 28">
          <a:extLst>
            <a:ext uri="{FF2B5EF4-FFF2-40B4-BE49-F238E27FC236}">
              <a16:creationId xmlns:a16="http://schemas.microsoft.com/office/drawing/2014/main" id="{00000000-0008-0000-0200-00001D000000}"/>
            </a:ext>
          </a:extLst>
        </xdr:cNvPr>
        <xdr:cNvSpPr/>
      </xdr:nvSpPr>
      <xdr:spPr>
        <a:xfrm>
          <a:off x="8543078" y="2102063"/>
          <a:ext cx="607483" cy="463338"/>
        </a:xfrm>
        <a:prstGeom prst="mathEqual">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solidFill>
              <a:schemeClr val="tx1"/>
            </a:solidFill>
          </a:endParaRPr>
        </a:p>
      </xdr:txBody>
    </xdr:sp>
    <xdr:clientData/>
  </xdr:twoCellAnchor>
  <xdr:twoCellAnchor>
    <xdr:from>
      <xdr:col>4</xdr:col>
      <xdr:colOff>1047750</xdr:colOff>
      <xdr:row>11</xdr:row>
      <xdr:rowOff>63712</xdr:rowOff>
    </xdr:from>
    <xdr:to>
      <xdr:col>5</xdr:col>
      <xdr:colOff>396240</xdr:colOff>
      <xdr:row>14</xdr:row>
      <xdr:rowOff>63712</xdr:rowOff>
    </xdr:to>
    <xdr:sp macro="" textlink="">
      <xdr:nvSpPr>
        <xdr:cNvPr id="30" name="Signo más 29">
          <a:extLst>
            <a:ext uri="{FF2B5EF4-FFF2-40B4-BE49-F238E27FC236}">
              <a16:creationId xmlns:a16="http://schemas.microsoft.com/office/drawing/2014/main" id="{00000000-0008-0000-0200-00001E000000}"/>
            </a:ext>
          </a:extLst>
        </xdr:cNvPr>
        <xdr:cNvSpPr/>
      </xdr:nvSpPr>
      <xdr:spPr>
        <a:xfrm>
          <a:off x="4714875" y="2083012"/>
          <a:ext cx="539115" cy="514350"/>
        </a:xfrm>
        <a:prstGeom prst="mathPlus">
          <a:avLst/>
        </a:prstGeom>
        <a:solidFill>
          <a:schemeClr val="bg1">
            <a:lumMod val="6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334856</xdr:colOff>
      <xdr:row>40</xdr:row>
      <xdr:rowOff>38100</xdr:rowOff>
    </xdr:from>
    <xdr:to>
      <xdr:col>12</xdr:col>
      <xdr:colOff>363644</xdr:colOff>
      <xdr:row>44</xdr:row>
      <xdr:rowOff>371476</xdr:rowOff>
    </xdr:to>
    <xdr:sp macro="" textlink="">
      <xdr:nvSpPr>
        <xdr:cNvPr id="33" name="Rectángulo: esquinas redondeadas 32">
          <a:extLst>
            <a:ext uri="{FF2B5EF4-FFF2-40B4-BE49-F238E27FC236}">
              <a16:creationId xmlns:a16="http://schemas.microsoft.com/office/drawing/2014/main" id="{00000000-0008-0000-0200-000021000000}"/>
            </a:ext>
          </a:extLst>
        </xdr:cNvPr>
        <xdr:cNvSpPr/>
      </xdr:nvSpPr>
      <xdr:spPr>
        <a:xfrm>
          <a:off x="8960696" y="7528560"/>
          <a:ext cx="3892128" cy="1034416"/>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9</xdr:col>
      <xdr:colOff>559852</xdr:colOff>
      <xdr:row>40</xdr:row>
      <xdr:rowOff>93558</xdr:rowOff>
    </xdr:from>
    <xdr:to>
      <xdr:col>10</xdr:col>
      <xdr:colOff>1702627</xdr:colOff>
      <xdr:row>41</xdr:row>
      <xdr:rowOff>104013</xdr:rowOff>
    </xdr:to>
    <xdr:sp macro="" textlink="">
      <xdr:nvSpPr>
        <xdr:cNvPr id="34" name="Rectángulo: esquinas redondeadas 33">
          <a:extLst>
            <a:ext uri="{FF2B5EF4-FFF2-40B4-BE49-F238E27FC236}">
              <a16:creationId xmlns:a16="http://schemas.microsoft.com/office/drawing/2014/main" id="{00000000-0008-0000-0200-000022000000}"/>
            </a:ext>
          </a:extLst>
        </xdr:cNvPr>
        <xdr:cNvSpPr/>
      </xdr:nvSpPr>
      <xdr:spPr>
        <a:xfrm>
          <a:off x="9185692" y="7584018"/>
          <a:ext cx="1798095" cy="185715"/>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Solicitudes</a:t>
          </a:r>
          <a:r>
            <a:rPr lang="es-CO" sz="1000" b="1" baseline="0">
              <a:latin typeface="Arial" panose="020B0604020202020204" pitchFamily="34" charset="0"/>
              <a:cs typeface="Arial" panose="020B0604020202020204" pitchFamily="34" charset="0"/>
            </a:rPr>
            <a:t> denegadas</a:t>
          </a:r>
          <a:endParaRPr lang="es-CO" sz="1000" b="1">
            <a:latin typeface="Arial" panose="020B0604020202020204" pitchFamily="34" charset="0"/>
            <a:cs typeface="Arial" panose="020B0604020202020204" pitchFamily="34" charset="0"/>
          </a:endParaRPr>
        </a:p>
      </xdr:txBody>
    </xdr:sp>
    <xdr:clientData/>
  </xdr:twoCellAnchor>
  <xdr:twoCellAnchor editAs="oneCell">
    <xdr:from>
      <xdr:col>11</xdr:col>
      <xdr:colOff>24131</xdr:colOff>
      <xdr:row>40</xdr:row>
      <xdr:rowOff>116419</xdr:rowOff>
    </xdr:from>
    <xdr:to>
      <xdr:col>12</xdr:col>
      <xdr:colOff>170196</xdr:colOff>
      <xdr:row>44</xdr:row>
      <xdr:rowOff>340573</xdr:rowOff>
    </xdr:to>
    <xdr:pic>
      <xdr:nvPicPr>
        <xdr:cNvPr id="36" name="Imagen 35">
          <a:extLst>
            <a:ext uri="{FF2B5EF4-FFF2-40B4-BE49-F238E27FC236}">
              <a16:creationId xmlns:a16="http://schemas.microsoft.com/office/drawing/2014/main" id="{00000000-0008-0000-0200-000024000000}"/>
            </a:ext>
            <a:ext uri="{147F2762-F138-4A5C-976F-8EAC2B608ADB}">
              <a16:predDERef xmlns:a16="http://schemas.microsoft.com/office/drawing/2014/main" pred="{2BD31204-1835-711C-B177-F7792C624AC6}"/>
            </a:ext>
          </a:extLst>
        </xdr:cNvPr>
        <xdr:cNvPicPr>
          <a:picLocks noChangeAspect="1"/>
        </xdr:cNvPicPr>
      </xdr:nvPicPr>
      <xdr:blipFill>
        <a:blip xmlns:r="http://schemas.openxmlformats.org/officeDocument/2006/relationships" r:embed="rId5"/>
        <a:stretch>
          <a:fillRect/>
        </a:stretch>
      </xdr:blipFill>
      <xdr:spPr>
        <a:xfrm>
          <a:off x="11835131" y="7945969"/>
          <a:ext cx="908065" cy="948054"/>
        </a:xfrm>
        <a:prstGeom prst="rect">
          <a:avLst/>
        </a:prstGeom>
      </xdr:spPr>
    </xdr:pic>
    <xdr:clientData/>
  </xdr:twoCellAnchor>
  <xdr:twoCellAnchor>
    <xdr:from>
      <xdr:col>9</xdr:col>
      <xdr:colOff>635634</xdr:colOff>
      <xdr:row>41</xdr:row>
      <xdr:rowOff>125306</xdr:rowOff>
    </xdr:from>
    <xdr:to>
      <xdr:col>10</xdr:col>
      <xdr:colOff>2381250</xdr:colOff>
      <xdr:row>44</xdr:row>
      <xdr:rowOff>316230</xdr:rowOff>
    </xdr:to>
    <xdr:sp macro="" textlink="">
      <xdr:nvSpPr>
        <xdr:cNvPr id="37" name="CuadroTexto 36">
          <a:extLst>
            <a:ext uri="{FF2B5EF4-FFF2-40B4-BE49-F238E27FC236}">
              <a16:creationId xmlns:a16="http://schemas.microsoft.com/office/drawing/2014/main" id="{00000000-0008-0000-0200-000025000000}"/>
            </a:ext>
          </a:extLst>
        </xdr:cNvPr>
        <xdr:cNvSpPr txBox="1"/>
      </xdr:nvSpPr>
      <xdr:spPr>
        <a:xfrm>
          <a:off x="9261474" y="7791026"/>
          <a:ext cx="2400936" cy="716704"/>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ysClr val="windowText" lastClr="000000"/>
              </a:solidFill>
              <a:effectLst/>
              <a:latin typeface="Arial" panose="020B0604020202020204" pitchFamily="34" charset="0"/>
              <a:ea typeface="+mn-ea"/>
              <a:cs typeface="Arial" panose="020B0604020202020204" pitchFamily="34" charset="0"/>
            </a:rPr>
            <a:t>Para el periodo reportado se presentaron dos (2) casos de solicitudes donde se negó acceso a la información.</a:t>
          </a:r>
        </a:p>
        <a:p>
          <a:endParaRPr lang="es-CO" sz="1000">
            <a:latin typeface="Arial" panose="020B0604020202020204" pitchFamily="34" charset="0"/>
            <a:cs typeface="Arial" panose="020B0604020202020204" pitchFamily="34" charset="0"/>
          </a:endParaRPr>
        </a:p>
      </xdr:txBody>
    </xdr:sp>
    <xdr:clientData/>
  </xdr:twoCellAnchor>
  <xdr:oneCellAnchor>
    <xdr:from>
      <xdr:col>2</xdr:col>
      <xdr:colOff>0</xdr:colOff>
      <xdr:row>61</xdr:row>
      <xdr:rowOff>0</xdr:rowOff>
    </xdr:from>
    <xdr:ext cx="304800" cy="302048"/>
    <xdr:sp macro="" textlink="">
      <xdr:nvSpPr>
        <xdr:cNvPr id="38" name="AutoShape 1" descr="data:image/png;base64,iVBORw0KGgoAAAANSUhEUgAAA8kAAAFeCAYAAAC2MF1LAAAAAXNSR0IArs4c6QAAIABJREFUeF7svXuMVXd257t4U7yhHhSvosAdF8m44zS2Or5ARxNGsRk00z1ya0xHFJbcCJVCO47oIf8E8RbRXIUrJKfFgCLamQGUwVcgRY4Yl60ww+0iYiwDJsp0XE66XC7eRRVvqnhztX7F72TX4dR51Nln1d77fLZkA3X2/q39+6zNl/096/cYJhwQgAAEIAABCEAAAhCAAAQgAAEIOALD9H/ffPPN03v37oEEAhCAAAQgAAEIQAACEIAABCBQtgSePHly3Jnk1tbWpy+++GLZgqDjEIAABCAAAQhAAAIQgAAEIACBr776qq+SjEnmYYAABCAAAQhAAAIQgAAEIACBcieASS73J4D+QwACEIAABCAAAQhAAAIQgECKACaZhwECEIAABCAAAQhAAAIQgAAEIPCMACaZRwECEIAABCAAAQhAAAIQgAAEIIBJ5hmAAAQgAAEIQAACEIAABCAAAQj0J0AlmScCAhCAAAQgAAEIQAACEIAABCBAJZlnAAIQgAAEIAABCEAAAhCAAAQgQCWZZwACEIAABCAAAQhAAAIQgAAEIJCRAMOteTAgAAEIQAACEIAABCAAAQhAAALPCGCSeRQgAAEIQAACEIAABCAAAQhAAAKYZJ4BCEAAAhCAAAQgAAEIQAACEIBAfwJUknkiIAABCEAAAhCAAAQgAAEIQAACVJJ5BiAAAQhAwJLAwYMHpbGxUbZt2yYbN27MGLq1tVVWrFjhPjt06JA0NDRY3mJesU6cOCFLliyRpqYm2bVrl1RUVOR1XaEneV4DXReM393dLStXrpTm5mZ3ektLiyxevLjQkJwPAQhAAAIQgICIUEnmMYAABCAAARMCmOTCMBdikrdv3y6bNm1yAV5++eVQv2DQLwWOHTuW+mLD31epvyQojBZnQwACEIAABMIjgEkOjyUtQQACEIBAFgKY5MIej3x4aYu9vb2ybt062bt3b+gVZG++g9V/THJheeRsCEAAAhCIHwFMcvxyxh1DAAIQiCWBfEwfw63/JbX58NKzg0Otwx5mnckkx/Lh46YhAAEIQAACBRDAJBcAi1MhAAEIQGDwBPIxfQOZ5OBwYr2DYGUzeM3WrVtl8+bNcvbsWXnjjTdEY3Z1dbl5zvqz9CHC/lr9TI9MQ5X9HGT9XK//4Q9/KK+//nq/toLVXE/owIEDbp6wP9KHT+carpwPr/S5yP4e/VzpYMxMfUu/7+A9pTP313/++edubrmeq3PLV69eLZcvX+43xNvfl96P3kNlZaXkwzpbngf/5HElBCAAAQhAoDACmOTCeHE2BCAAAQgMkkA+pi+TSU43TukmNN185bo9b14Hus6b60zGLti2N5T6Mz/cOT22r+wONL842yJm+fDKZpKPHDnizGzwCBrlTNcGv4DIxySrGfdxgl8K+C8WfP/yYZ0rz7nyyucQgAAEIACBsAhgksMiSTsQgAAEIJCVQD6mL90kV1VVpVZt9oYzfQhw0IB5UxY0pd68+eu8ufXmzv+5o6PjuZW106/p6elJ3c9A19XV1aVMs8Z+8803n5sz7E1ktkW2ci3c5fuVabh1pp+l80+fW+z7FqwK5zMn2XN77bXXUqt9++vSvyQYiJnPczC2v7/glxb8FYMABCAAAQhYEMAkW1AmBgQgAAEIuGG3YWwBld5OpupzJhOaa+smbyy9Uctk0DWN+Sxc5U1iuknOVjlOf0SKMcmeSdC4BodA79u3T/QedbGvYAU4eN86VDwfk6z3rZX09vZ2x0YPP8zcD7VO71s21unD1PmrAwEIQAACELAmgEm2Jk48CEAAAmVKoFiTnD5kN30or2L1eyv7c2tra1NzYrOZ5ExbKGWqbmqMbO0E5y/rud7wZTK8uQxzPrw0Rqaqcfp9BB85rV7/1//6X+W//Jf/knNF7HxMsu4T7e9VK8fKTeeA69ztTPthD7RdVabh1hjmMhULug0BCEBgiAlgkoc4AYSHAAQgUC4E8jF9hcxJLtYk+2HCftEunwc/BDpfk6zXDTQnOVOVNpjvbEOJ8+EVFZPsjfrixYtl/vz58md/9mf9FvIaaE5ycLh5psXPtH+5Fjgrl78/9BMCEIAABOwIYJLtWBMJAhCAQFkTyMf0pZtkXZl6yZIljlv6/NZiTPKf/umfyp/8yZ+4Sqo3YelzcvMdbu3nNgcNX/qw5WDi0w3jQNs25cMrl0nOZjAz3WN65TjfSrLeh557+PBhmT59usybNy81Pzlofgdi3dDQ0O/vRrASnm3edln/haLzEIAABCBQMgKY5JKhpWEIQAACEAgSyMf0DWSSM60kHZZJ9iY10zzmfBbu8ibZ309w+LNWkpctW/bc4mNB41gKk5xtCHb6wmW+mq250rnEzc3NA34hoecMNCc7aGyDFfRMfU1nre3qEG09/JD59HnL6Uaav10QgAAEIACBUhHAJJeKLO1CAAIQgEA/ArkWogrOZ/VmyZun9CHR+vNsq1LnMyd5586dsmnTpoxZ8sY12/ZSPv7p06dT1e70xrxxHmh7o3yGWw/0GGUzt0Ezm36979tAW0AFq8/pOdNrdYEuv0+y349ZY2QztQP1X6/TNhcuXDjgkHWGWyMkEIAABCBgTQCTbE2ceBCAAATKlMBgTLJWD9OH3m7dulU2b94sflEuHZKdXoXMxyRrGoJzidXQ6qHGOdOev96Y64JUr7/+er+5ssG+qXn9gz/4A/kP/+E/DHhO0OTrwleZjly8cpnkTEY5vWqdbpTTDWn6POFsJtnH+8UvfpEaau37ld7OQKzTzXSuxc3K9K8S3YYABCAAgRITwCSXGDDNQwACEIAABCAAAQhAAAIQgEB8CGCS45Mr7hQCEIAABCAAAQhAAAIQgAAESkwAk1xiwDQPAQhAAAIQgAAEIAABCEAAAvEhgEmOT664UwhAAAIQgAAEIAABCEAAAhAoMQFMcokB0zwEIAABCEAAAhCAAAQgAAEIxIcAJjk+ueJOIQABCEAAAhCAAAQgAAEIQKDEBDDJJQZM8xCAAAQgAAEIQAACEIAABCAQHwKY5PjkijuFAAQgAAEIQAACEIAABCAAgRITwCSXGDDNQwACEIAABCAAAQhAAAIQgEB8CGCS45Mr7hQCEIAABCAAAQhAAAIQgAAESkwAk1xiwDQPAQhAAAIQgAAEIAABCEAAAvEhgEmOT664UwhAAAIQgAAEIAABCEAAAhAoMQFMcokB0zwEIAABCEAAAhCAAAQgAAEIxIcAJjk+ueJOIQABCEAAAhCAAAQgAAEIQKDEBAZlkk+cOCH79++XXbt2SUVFhRw8eFAaGxvdrb7xxhvuz3qsXLlSmpubpaWlRRYvXux+5s9tampKXV/iPtI8BCAAAQhAAAIQgAAEIAABCMSYwPbt22X+/PnOY+qhf960aZNs27ZNNm7cGGrPBmWS9YYuXLiQMrn656VLl6aMsL9p/dmCBQtkw4YNsmPHDunq6pJ9+/bJ1q1b5ciRIykjHWqPaAwCEIAABCAAAQhAAAIQgAAEEkOgu7vbmeNVq1a5X7Voe+zYMWeOg17UF2QPHDiQMtNa2F2+fLk0NDTkzaNgk9za2iqbN2+Wuro6Z3b10D+vXr06FVg74Y1xZWWlqx7X19dLe3t7yhjrObt375b169e7ajQHBCAAAQhAAAIQgAAEIAABCEAgnYD6yY8++kj+/b//9878Bo2x+tOjR4/K22+/7fzl2rVrU79qkVY/W7duXUFQCzbJeoOdnZ1y584dZ3B7enrk3XfflWvXrsknn3zihlZr9ThogP3wa70zNcs69DrdSBd015wMAQhAAAIQgAAEIAABCEAAAokn0Nvb64qy3/rWt2T8+PHOJAerw2qSdbSy/lx9pxZy9+zZ46rHX375pfOmhVSRFWhBJtkb25/+9Kdy6NAhZ5I7Ojrkvffek/fff1+qqqpcBfmdd96Rw4cPuxvUKrGWw7WK3NbWlhqWrZ3duXOnc/pabeaAAAQgAAEIQAACEIAABCAAAQgECfih1TqVVz3lm2++2W8ksx+h/OMf/1h+/vOfpyrJK1askOPHj8uaNWsKBlqQSfY36EvYmYZKa+lbXf6ZM2cwyQWngwsgAAEIQAACEIAABCAAAQhAwBPwQ6v1z9lMsnpTXfdKF5TWOcl61NTUuOLt3r17+y0mnYtu3ibZl7l17rFWjAeaT6wl7qlTp8qpU6dS840Zbp0rDXwOAQhAAAIQgAAEIAABCEAAAkECfii1jlA+ffq0M8kDDbf2o5j1evWuuhvTvHnz5OTJk/LWW2+lFpDOZz2svE2yX1FMt3TyR6ZtnHR8+KJFi+SDDz5wK1qzcBcPOgQgAAEIQAACEIAABCAAAQgUSkBHMi9ZsqTfZVolDk7j9Qt3BRfn0uv8ocZ62bJlBS0anbdJDt5ZcGVqnZPst3UK/l7nG7MFVKGPAedDAAIQgAAEIAABCEAAAhCAQDoBv85Vti2g9BpfRdbtorT6rFtFlaySPJBJ1nK134/q5Zdfdgt66ephwcqzrnitK1rr4c/NVIXmUYAABCAAAQhAAAIQgAAEIAABCGQzyfqZzlXetGmTbNu2ze2X7I+gmVbDrBXmks1JJk0QgAAEIAABCEAAAhCAAAQgAIGkExjUcOukQ6F/EIAABCAAAQhAAAIQgAAEIFCeBDDJ5Zl3eg0BCEAAAhCAAAQgAAEIQAACGQhgknksIAABCEAAAhCAAAQgAAEIQAACzwhgknkUIAABCEAAAhCAAAQgAAEIQAACmGSeAQhAAAIQgAAEIAABCEAAAhCAQH8CVJJ5IiAAAQhAAAIQgAAEIAABCEAAAlSSeQYgAAEIQAACEIAABCAAAQhAAAJUknkGIAABCEAAAhCAAAQgAAEIQAACGQkw3JoHAwIQgAAEIAABCEAAAhCAAAQg8IwAJplHAQIQgAAEIAABCEAAAhCAAAQggEnmGYCAyP/3+f+Rs61fy8gRI+SFObXyQl2tvDBnBmggAAEIQAACEIAABCAAgTIlQCW5TBNPt/sI/PnBv5ERD+/KpNFP5PHTYfLoicijp8NkyqSJUl05Vepm1kpNdaWMHTtWRo8eDTYIQAACEIAABCAAAQhAIOEEMMkJTzDdy05AK8ktp38pI4Y9lZHDRUYOExkxXPr+7H7/VEaPGOY+GzZsmIwfN07GjRsnFRUV7j/9vRpo/dX/fvjw4WCHAAQgAAEIQAACEIAABGJKAJMc08Rx2+ERuNJ9Q7652CnnLnXJN5c65d79hxkbH66medhTqZs+TaqnTpApEyrk6eNH0tPTI/fu3XO/9vb2ypgxY/oZaW+mg4aaqnR4+aMlCEAAAhCAAAQgAAEIhEkAkxwmTdqKPYF7Dx5Kx8VO+ebiVWeYO7tvZu3TtMkT++Yyz6mV+XNq3blqlP1/3jjrn4Nm+smTJ6lq9EAVaTXVVKVj/0jRAQhAAAIQgAAEIACBmBHAJMcsYVG+3Wn/8T9F+fYGdW81E8fLnKmTZM7UiTJn2mQZM3LEgO08FZGvu27I113X5euum3Kj996A544eMVymVIySKRWjZfLYUTJ57GiZMm60THG/HyWTn33W8+Cx3Lz3QG70PpSbvQ/k5r2Hcv3Zrx9tf88N9db/OCAAAQhAAAIQgAAEIACBcAhgksPhSCsikkSTHEzs2JEjnFGe7UzzJKmZOC5r3q/39Epb1w1p67opHd03RE10ocfEMWqkA2Zafz9W/zxGFjXUuer0o0ePnpsn7edM+yq1/jpixMAGv9D7iur5J06ckCVLlrjba2lpkcWLF8v27dtl06ZNqVt+44035ODBg1JZWel+FrzGn/S3f/u38uGHH8revXtT1zU1NcmuXbvcCAAOCEAAAhCAQNIJ9N67L+0XO+Xr81fcr0+finz71+bK77z6r5LedfoHAcEk8xCERiDpJjkdlJrkuqmTZfa0iTJnavYq85OnT/uqzN03XaX5Zu/9orlf+3//H9eGDt1Wsxwc2u2HdweHfY8cOTJlpgdafCzOVWnt686dO2Xt2rWOy4YNG2THjh0pM6w/U3Pc1tYmGzduzMi/tbVVtmzZIj/72c/6XadGe/78+bJy5UrXRmNjoxw4cMD9WQ81z8uXL5eGhoai80oDEIAABCAAgaEg8FTfVS5ckfYLne7XK103+t3GlNFP5OmIUfKTVW8Oxe0REwKmBDDJpriTHazcTHIwm67KrIa5cpLUTZkk1TmqzNfu9roh2W1d16Xj2i15Oog6szfJ+T5VurhYcIGxTPOmHzx40G+17kwVaf2ZGu6oH+nGVfu7efNmWb169YBmVg2wHt786u+7u7tThlv/vHv3bmfE/a9dXV1y9OhRWbduXdSRcH8QgAAEIACBfgQuXOl2VeL281fkm0tXs9IZN/KJzJgwTF7/vd+TqVOnQhICiSYwKJOswxP379+fGnqo1ZcVK1Y4UIcOHXIvoPpiqS+azc3NqWGP+rmvwjB0MXnPVTmb5PRsTp84PlVh1qHZ2eYyp6rMbj7zDbl5L78qc6EmOZ8nzlel0820r1L7xcd0QbHgat3pZtp/lk/MUpwTNLbBYdXHjh0bsIqc6RqvWd44q9bt27dPtm7dKnv27HHV4y+//FIWLFhAFbkUiaRNCEAAAhAIlUDX9VspU6zm+MHDR1nbnzxhnMyprZLZM6pl9vRKuX29S375y1/K0qVLZfz48aHeG41BIEoEBmWSdejhhQsXnEnWw1dn9Pf+BVKHPepfIH159MMeteLiPz9y5Ii7NlixiRIY7qVwApjkzMz8XOa+BcDyrDJ361zmG31VZp0ElOEohUnON+tacU5fuTt9Ve/79+8/t5d0cI60/33YVWk/x9jPSfZ9Ut1STdJ5ypkOvS7dRKdXn9VIByvJ+uXg8ePHZc2aNfmi4zwIQAACEChzApbvS+PHjJa50ybJ3GmTZW7lZJkwZnRW+vcePpILN27JhRt35PyN23Lxxu3nzv+9F2vlO7Omyp+3fCW9Dx9HPptD+b4UeTjc4IAECjbJWklRU1xXV+eqKR0dHSnjqy+9apwXLVokH3zwQWo+oFaP6+vrpb29PWWM/cvm+vXrWQgnIQ+opejHGdn0SeNltq6WPXWy1E2dJKOzrJitVWY1yzqXuf3q9X5V5qiLvlalfUU6fS/p4JzpYcOGpcy0r0gH50x7M11IzjOZ20xzlINtZjLRwcqxX7ArOCdZr6+pqZHDhw+7Rb7SjXkh98y5EIAABCBQHgRK+b40csSIfqa4cnz2xSb1PUMNsTPG1287Y/zwcW7j+4OXZkvdlHHOKEf9iPr7UtT5lev9FWyS9QWxs7NT7ty5I2pw1SQH5+Ppi+Yrr7wip06dcp/ri6Wf56eQ1SxrJWegoY3lmogk9LuUop8EPpn6MGbUSGeU860yd7u5zH3Dsk/v2ShqMON+aFU6l5meOHGi053046WXXpJvf/vbGRFoZVi/mNPRKmp2s80bDi765Ydna6PBNtKD6DU67WTevHly8uRJeeutt/p9YRj3vHD/EIAABCBQGgJhvy/pO0SdqxRPkpmTJ+a86Su37sqFG7fdf+ev35K7Dx7mvCbTCb//nbkybtQI2fdZ26Cut7oIk2xFOllxCjLJ3tj+9Kc/dXOP1QSfPn263xBFNcQ6X/HMmTOu0qwm2b9o6qqyfrjjQC+lycJbXr0JW/TLi15fb12VecokmTNN/8GbJKOzbNs0YsRweWHODHlhTq3Mmz1dpkxkblDwmQkuwpVpQa7guZkqxvp5tiHaqmv+UDO+bNkyNxSb0THl+DeXPkMAAhDIn0Cx70tud41pU9wQ6jnTJsrI4cOzBr/ecz9VKb5w87bo4qFhHau/O196Hj6WvzrzTVhNht4OJjl0pOYNZtriM7j+ld5QcNeRMG6wIJPs5+z5lV0xyWGkIDltFCv6ySERTk/GjBzphky5fZmnTZbqCdmHTFVPnSwv1NU60zyntlqGD49/lbkQksHRKTpcO7iStZ/yMdB85IEqzQNt7eSryKtWrUp9UUgluZBscS4EIACB8iVQ6PvS5LFjpK6yb16xmuNxo7PvMNHz4GHf0OmbOrf4tly+ebeksP9w8a9Jx81e+et/OF/SOINtHJM8WHLRuG6gLT6Da135KXF6x2Ft1Zm3SQ7O8auqqkpVTBhuHY0HKAp3UajoR+Ge43QPvspc92xf5mxzmXVOkqswz5ku82fXlk2VOfhNY659jINV4kzDqrONdgmer+fp9k/MSY7T3ybuFQIQgMDQEcj1vqQLftZVTu4zxZWTZWrF2Kw3+/jJUzn/bE6xX3Tr0ZMnZh2sGDVC3vteg5w+f00+/eqyWdx8A2GS8yUVj/N8AUNNcvqCq+kLrGphd7BbdeZtktNL2opRt3H6gz/4A+fY/dBqFu6KxwNWirvMJfqliFmubeqWUv/rT/9IvrnUKd9cvCpXr93MiqJq6iRnmnV4dt3MahmegLnMxeb+iy++cNNBdMs6DghAAAIQgIAVgfT3JR335U2xrkCt20jmOi7dfLbYls4tvn5Heh4Obl5xrjj5fl45boy8970Xpbn1kvxde1e+l5mch0k2wWwSJDhq8OOPP5aPPvrITQH2WwsHF5QudqvOvE1ysOfBlan152wBZfJcRD4IJtk2RUHRv3T1upy7fNUZ5m9y7HvYN5e5zzDPmzVdpkzK/Y+xbc9KH43V9UvPmAgQgAAEIJCZgL4v1U6a4BbamjttisyaMlFG5JgipQt3usW2rvdtz3Sj917k8M6ZMs5VlA+ebpcvLlyPzP1hkiOTiqJuJH2LTx0RqMfGjRtTi0T79WH81OBituos2iRrJUbn8+lN6KFuXiszwcpzcFsUP07cO/7gGPKiyHHxkBPAJNumYCDRv//goXx94Yp0XOqSjoud0pmjylytVea6vgXA5tRWuYX3OCAAAQhAAAIQCI9A943b0n6xU9rPX5Ev/qldKkaNytr4nXsP+oZQu+2Zbkvn7dLOKw6rpw3VE51Rfv8XrdJ69fk9lsOKU0g7mORCaEX73PQtPv3dBhdgPXLkiDQ2NrqFvPQY7FadgzLJ0cbH3Q0VAUyyLfl8Rf9y13VXXVbTrJXmB1mGZI0MrJhdz4rZtgklGgQgAAEIJIbAnZ577t/er8/rl9ZX5UYOk6t7E5+7dksuuGHUfRXjpzGl8Vszp8jKV+Y5o3zuRs+Q9yLf96Uhv1FuIC8CmdaRyTRCsNitOjHJeaWDk/IhgEnOh1J45wxG9FNV5mfDsq9ev5X1hqqnTU4Nze6rMpfXitnhZYuWIAABCEAgyQQePX4i7ReuSPsFNcaXJde/r8oiVSl2Q6hvy/1HjxODaPG8ann9xVp5/xdfSXfP/SHt12Del4b0hgmelUCmbT0z7VJS7FadmGQexNAIYJJDQ5lXQ2GIvs5l1m+4+yrNWmV+NGDskSP7VszWucxzZ1bL1EkT8rpPToIABCAAAQgkkcC5S1el/eJVVy2+0NktT59mr/3WVE52WzRu/e8fu0rx7fsPkogl1affe7FWvjNrqvx5y1fS+3DovgAI430p0YmKeOcG2uLzww8/lKVLl4pu7xncsUS7E8ZWnZjkiD8Ycbo9TLJttsIW/b4qc6ebx/zNpdwrZtdolbluhsyfUyuzp1fKCOYy2z4ARIMABCAAAVMCnd033LxiZ4qvdMu9B9lXlJ48cbxb68P/pztN6FFO70s/eGm21E0Z54zyUB1hvy8NVT/KOW6mLT6D619t27bNLeDljzC26sQkl/MTF3Lfy0n0Q0Y3qOZKLfqXu264CrNuM9Xh5jIPXGUe5arMfYt/1c2skalluGL2oJLIRRCAAAQgEFkCt+70uIUwdQj1uctdon/OdowdPcr9G6hfHM+ZUSWzaioznl5u70u//525Mm7UCNn3WduQ5LrU70tD0imClpwAJrnkiMsnQLmJ/lBn1lL0XZX5/JU+w3ypK+e+zNMrp7gK8/zZ02XW9EoZOWLEUOMiPgQgAAEIQCArAb9uh5pinYLUlWPdDm1s7syavkrxjCqZPb1K9EvjXEc5vi+t/u586Xn4WP7qzDe58IT+ueX7Uug3T4NDRgCTPGTokxc4KqL/+PZ1uXvyb2Tcwn8jIytnOtBPH9yTu//7qIz9jdfcz/yfH15pl4p/tUjG/vprqYSknxvVTA2l6OuK2f4lItdc5lEjR8oLdTqXuVbqZjCXOarPE/cFAQhAoBwJuIW2dNvEi1fdvOJcx4zqqTI7NYS6WsZXjMl1yXOfR+V9qeAbL/KCP1zyonTc6JG//ofzRbZU2OVD+b5U2J1ydpQIYJKjlI2Y30tURP/eP56U3v/zdzLxd3/0nCH2P9Nz9Bjzwm858zx67q/L6Lpf72ee/blRTUtURF+HYbedu+zmMevw7FzfvGuVWU3zvFnT3bfuI0awL3NUnzHuCwIQgEDSCOiClWqKv7nQ6UxxtqlE2nddpFIXq9RRUbro1rTJxS9aGZX3JevcVowa4fZQPn3+mnz61WWz8FF5XzLrMIFCIYBJDgUjjSiBKIi+ryI/vnnVmeQRU2qk9+z/kvttf++SFPzZ6Lm/kfp8eMUEGfPiq8+d6yvRUcxwVEX/ii5soi8gbpupq/Lw0cBzmUePGpmay6xD1VgxO4pPGvcEAQhAIL4Ert28k9qa6fyVbrnT05u1M+MqxsjcGdWuWqxf5GrlOOwjCu9LYfcp3/Yqx42R9773ojS3XpK/a+/K97Kizovq+1JRneLikhPAJJcccfkEiILoa4X4Se8deXL3lhtarSb53i//TkZWznLVZR2C7Y2zmmQ1wf6asS8tkfutn/U7F5Nc3PPrqsznLzuzrKtm59o3srZqqhuWrXO8Ztcyl7k4+lwNAQhAoPwI3O2970Y16Toa5690SfeN21kh6M4M9bN0sa2qvmHUM6pk+LBhJQUXhfelknYwR+NzpoxzFeWDp9vliwvXS34rmOSSI05kAExyItM6NJ2X+ekcAAAgAElEQVQaatHXKnLvF8dk7G/8X3LvlydT84+VRvo85fTh1sPHT5KKl/+1DBsx8rlzh4Zm7qhxFP0rXTf65n7p0OxLV+VhlhWzR48alZrLrC8vYQxxy02VMyAAAQhAIE4EHj1+nDLFugK1DqfOdejQ6bparRZXOmNcMWZ0rktC/Xyo35dC7cwgG2uonuiM8vu/aJXWq9m/yBhkiNRlcXxfKrbPXF88AUxy8Qxp4RmBoRb9dOPrF+nKZJL94lxP7t2V4WPHyfDxkzHJxk+yVpl/de6yqzC7FbOv38x6B77KrN/4s2K2cbIIBwEIQCBCBM5f7nr2hWuXXOzsloePHme9O92fWBeO1FWo9d+PKRPHD2lvhvp9Kb3z/p3Ir8+inz99/MhNQRtZNcut2aLHg45/lLuf/Q8ZNb1exv/2chk2eqw86r4ot//nf3efpy+Emgvyb82aKisX1jujfO5G9u21crWV7XNMcjH0yvdaTHL55j70ng+l6AdXq/YdGzG5Wsa/9u9kxMSpWavD3lz7Fa4zrY4dOqwQGkya6PsVs93Q7EudWV96+uYy64rZM9xLz9QQFlIJISU0AQEIQAACJSBw9dpNab/Y6SrGF650iw6pznZMGDf2X7Zmqq2S6mmTS3BXg29yKN+XMt21N7/jv/tv+xYxfWaQdT0X/zP/blTxm78jDy/8k7i1XAKLn46qnddvF5F86SyeVy2vv1gr7//iK+nuyZ7XfNtMPy9p70uD5cB1hRHAJBfGi7OzEIiK6GfawinXcOtsVeeoJj3Jot9XZb7ktuTQYdm5VsyurZriDLPOZdYqQT77VEY1r9wXBCAAgXIncOtOjzPFOq/4Yuc1uX7rTlYkI0eOcDsm6Jems6f3DaGO8hGV9yVlFCwyeEPsdwnRz/3P1Ejfa/3cFR8enm9167/4aWqunQyV53xz8Hsv1sp3Zk2VP2/5SnofZh8VkG+bwfOS/L40GB5ckx8BTHJ+nDgrDwJREf18THK2fZKpJOeRbONTdMVsfVlSw6zDs7MNrRszaqTMr5vhKs36sjRt8kTjuyUcBCAAAQgUQkC/GNX1KnTPYl1sS9evyHWoIfZDqHVusa5jEZcjKu9LykvN78NLbQ7dqBnzXSVZTbKOxrv/q7OpLTL1vAff/KMbZn3/V1/Io66LqSHXeq1/dxrb8GpqeHYh+fjBS7Olbso4Z5TDPjDJYRMtj/YwyeWRZ5NeRkn0TTo8xEHKVfTVIGuVuW+Lqdz7MvdbMXt6pWjFgQMCEIAABIaWgBpi1XBdbEurxboAV7ZDh0zr1ky6+rQa5AnjKoa2A0VEj8r7ki8YjHnxFTeEOjj/OH2ecjaT7KvIj7ovpaa5DQbP739nrowbNUL2fdZn2sM6yvV9KSx+5doOJrlcM1+CfkdF9EvQtUg2iej3pUWrzLrNlA7N1gXAsu3LPGb0KFdhnjdbh+VVs2J2JJ9sbgoCEEgigctdN9x+xbq7wcWr16Qnx7ziSeMrpF6HUM/o26+4ckpyRgVF5X1Jje+jrgtS8dIS6f2HlkGbZD88u9CFuzI956u/O196Hj6WvzrzTWh/DXhfCg1lWTWESS6rdJe2s1ER/dL2MjqtI/rP50IN8q86LqcWeMm1P+aMat2XecazlzCdyzwyOgnmTiAAAQjEmMD1W3edKdZRP7oC9Y3bd7P2RhdkdPOKXaW4WlSfk3pE4X0puDhXkPPE3/2RjKycmZqr7Fe8HmhO8uMbnW516zHzf7PfHOVicveHS16Ujhs98tf/cL6YZlLX8r4UCsayawSTXHYpL12HoyD6petd9FpG9HPnpNNVmfUlTYf1Xc06nG+sVpnrZriXNF38K0lVi9ykOAMCEIBAcQR67t13pliHUevw6c5r2bf102hzZ1Y/m1fctz3TiBHDi7uJmFwdtfelTItupQ+3zri69Yuvum2inty91W9+crFpqBg1QtQon7lwXT796nKxzQnvS0UjLMsGMMllmfbSdDpqol+aXkanVUS/sFw8fPjIGWZdHEaHZnfduJW1gRnV09zQbF0YhhWzC2PN2RCAQPIJPHnyxBli1dQLndecMdafZTumV04R3eteh09rxXjc2DHJB5Whh1F7X8rHJGs30vdJfnK/V+6e/Bt5fPNqqpd+NexiE1s5boy8970Xpbn1kvxde1dRzfG+VBS+sr24IJPc3d0tK1eulObmZtm2bZts3LjRgTt48KA0Nja637/xxhvuz3r4c1taWmTx4sX9zm1qapJdu3ZJRUV8F14o26dmgI5HTfSTnh9Ev7gMp1bMdttMdcqjRwMvGjN2zGhnmPte7rTKPKm44FwNAQhAIIYEdI9iNcXnr3TLpc5r0nv/QdZeTJk0Qepn1rgqsZriKRPHx7DX4d8y70v5MZ0zZZy8970GOXi6Xb64cD2/izKcxfvSoNGV9YUFmWQ1v/X19c7wbt++XZYuXfrc7z1N//mCBQtkw4YNsmPHDunq6pJ9+/bJ1q1b5ciRIykjXdYZSFDnEX3bZCL64fH2K2a3n78iHZe7cu7LPLOmr8qs1RA1zaNGMZc5vGzQEgQgEBUCuke9M8W6AvXV63Izx7ziijGjpd4tjNi3ArVWjjmeJ8D7Uv5PRUP1RGeU3/9Fq7RevZ3/hYEzeV8aFLayv6ggkxykdeLECWlvb5c333xTNm/eLKtXr5aGhgZ3ilacvTGurKx0lWU113q+Hlph1nN2794t69evp5qckMcQ0bdNJKJfOt46l+5XHZfcvsznLl3Nui+zvhS+UFcrc2dOf1ZlTs4KrKUjTMsQgEAUCdy+2+sWPtQpKRc6u3N+YThs2DC3jkPdzGqnf2qM9Wcc2QnwvlTYE/Jbs6bKyoX1ziifu9FT2MUizEkumBgXKIFBm+Rgpfjdd9+Va9euySeffCI6tFqrx0ED7Idfa0BfiU430qQj/gQQfdscYpJteLsVs89ddnPvdAGwXCtmz6yplBfmTJfZtc+qzKyYbZMookAAAgUTePDwUWo3gItXul21+OnTp1nb0ZE0c/0Q6toq0a31OAojwPtSYbz07EX1VfJGwwx5/xdfSXfP/YIa4H2pIFyc/IxAwSbZz0vWIdc6J7m1tVXee+89ef/996WqqspVkN955x05fPiwG1atc4591bmtrS01RLu3t1d27twpa9euFa02c8SfAKJvm0NE35a3jxasMmu15dHjgecyV4wd44Zlz322+FfVVOYyD03WiAoBCHgCutK/rkKtexXrYlv3HzzMCmfa5Ilub3lfKZ40YRwwiyTA+9LgAP7ei7WycPY0V1HufTjwv73prfO+NDje5X5VwSbZAwsuzhWEqBXmb33rW3LmzBlMcpk9XYi+bcIRfVvemaKpQdZ9mXXOXj5VZl0le/5s3WKqr8qs+4JyQAACECglgctdN5w+nb/S5UyxDqnOdoyrGNM3hHpGtcyurZTqqZNLeXtl2TbvS4NP+w9emi11kyvkz0/8U96NZHpf8osOv/zyy3Lo0KHUlFH/c78QcXohT33Opk2bxC9A3NHRIStWrJCzZ8+m7ufAgQNuailHvAkM2iQPNKdYH66pU6fKqVOnUvONGW4d74ck37tH9PMlFc55mORwOIbZylWdy3zucl77MuvWJ26LqZl9W0xVsWJ2mKmgLQiULYEbt+64IdTnL+vw6Ws55xWPGD7cLbalexbrnOJZNYzuK/XDw/tScYR//ztzZdyoEbLvs7a8Gkp/Xwp6GDW5flFh/f3Ro0dl3bp1bhTssWPHUjv5aCD92f79+93uPKdPn3ZrLQXNsLarU1C3bNkidXV1rp2TJ0+mTDjrMeWVrsicNGiTrMOs/UMV3MZJH5xFixbJBx984Fa0ZuGuyOS65DeC6Jcccb8AmGRb3oVG0y2lfnXuktubWYc3XruZfVXOWTXTZN7s2r6XVKrMheLmfAiULYF79x+40SznLukK1H1DqHMdOpLFbWlX22eMR40ckesSPg+RAO9LxcNc/d350vPwsfzVmW9yNpbtfSk4/fPjjz9OrZ2UqdHgzj56nRrmVatWpRYgDhprP9X01VdfTRnv4C5BOW+aE/oRUJ5LlixxPwtuLewr+8GticNCV5BJDj4cvjqsyQ9+A+N/r/ONdYsotoAKK1XRbwfRt80RJtmWd7HRtMr8z1pl1gXALnXK48dPBmyyYqzuyzyjb7ijVpmZy1wsfq6HQGII6MJaXz/brk73Lb509ZroAlzZDtUQP4Rav4SbMG5sYnjEsSO8L4WTtT9c8qJ03OiRv/6H81kbzPa+FCz66TBp3bVnoLWS0k1ycG0lNc3B3X68T1q2bJlbzFjXYNL1moKmOhwKyW8l+EWG9tbvoPTll1+mqv3pHrWxsVGCw961iLt8+fLUsPp8qBVkkv2iXc3Nzamx+FpFzjSuP3hu0PH7c/1Y/mAVOp8b5pzoEkD0bXODSbblHWa0R4+f9FWZz12WjktXc66YrS+1fuEc3ZuZucxhZoO2IBB9Alod1mrxpc5rrlp8p+de1ptWE6ymWFeh1pX2p02eEP1OltEd8r4UTrIrRo0QNcpnLlyXT7+6PGCjA70vqSf5sz/7MzccWodHq+mdMGGC/PSnP5VMc5LTK8VqzLQNNdXpI2zTK8nf/e533f3pwsccxRHwhvfDDz9MLQit/HWo/Ntvv536UsJ/OdHV1ZWq5hcSuSCTXEjDnFt+BBB925xjkm15lzKarpithlnnEeoCO9mqzH4u8xyqzKVMCW1DYEgJ6FZzaorVHOt/uaZrjBo1Uupn1rj/5syoktqqqUN6/wTPToD3pfCekMpxY+S932mQT1ovyYmvr2ZsONv7kt+SVnfsUdP7ve99z80zVvOru/Loz4OHH977x3/8xzJx4sTULj3pCxpr9dPPSf7Lv/xL+eijj5yh+8lPfiK1tbUpcx0eifJoKbiF8H/7b/8tVR32X1L43OkOS3v27HGfa8VZRzY3NDQUBAmTXBAuTs5GANG3fT4wyba8raKlVszWucyXcu/L7OcW6orZOreQKrNVpogDgfAIaGVYTbEfPn3p6vWcjet0DJ1XrL/qaBNdgIsjHgR4Xwo3T3OmjJP3vtcgB099LV9cvPFc47nel/xc4c8++yxlunItspW+lW224bxq4NSo/f3f/70zyrrglx6sgF3Yc+DnJesI5YULF/Yb3u7z9eMf/1h+/vOfuy8vtJKsK48fP35c1qxZU1gwEcEkF4yMCwYigOjbPhu5RN/2bohWKgJXr99MbTOlC/Nk25dZt27RucxzaivdSzNbt5QqK7QLgeIIPHz0WNov6ArUV+Xi1evOHGf7u63RpldOccOn/SrUY8eMLu4muHrICPC+FD76huqJsmzBTHmxeuJzjb/00kvy7W9/e8Cgfj5rISY5OLy6p6cnNU8203zmv/iLv3BznX3lU4f/pq+MHT6RZLbo5377ivHq1atdhTj4pcaRI0fEz0lWCjU1NW4++N69e/st+pWLECY5FyE+z5sAop83qlBOxCSHgjFWjehLdNu5K24+sw7LvnbzTtb717mIOvxSq81qmseMHhWr/nKzEEgSAV1/4NzlLmeIdV5xT+/9rN2bPHFcarEtHSUyeeL4JOEo677wvmSb/vT3pYEMbnAhqPTh03rHfp6xN2j6M/19tqqzryL/4Ac/cMO5qSQXn3ufh87OzueGW+swa7/elV+BfN68eW4rrrfeeivjzkwD3REmufhc0cIzAoi+7aOASbblHcVofl9mHabZcfGqPH4y8IrZ4yvGyvw502VOLStmRzGX3FPyCHR235BvLl19NoT6uly/lf1LLf0SSxfbclszTa+UmsopyYNCjxwB3pdsH4RM70t+IWG9k0xbCvkFhvVzv2q13/tYK5LBLYf8olE6Bzn9CA7D1vN0+C9zkovLv/8CQ+eM65cOuhhaphyomfaHVu79SuPr169PGelsd4JJLi5PXB0ggOjbPg6YZFveUY+mi31phflXus1UHvsya2XKbTFVW+n2Sh0zamTUu8j9QSDSBG7evitfX+h0WzLpYltXup+fG5neATXEaoz176OO/OAoDwK8L9nmudj3pU8//dTNgR1oayjb3pRftOBiXePGjUt9aaHD1o8dO+YWVwtuAaWEgvtYnz592p1HJbn8np3I9BjRt01FsaJve7dEsybQdf2WM81fn3+2YnaWKrNuFzN/dq0bkq0VrOppk61vl3gQiB2Be/cfuHnFFzr7hk9f6ryec16xrjqt27nVzdCF9qpZaC92WQ/nhnlfCodjvq0U876UrUqcb3zOK56AX7RLWwruf+xXGw9W9vWc4NB4v9I4c5KLzwMtDJIAoj9IcIO8rBjRH2RILospgcePH8s/n7vs5jP3zWW+nbUnuoVM3Yy+IZ/6H3OZY5p4bjt0Al+fvyLnr3S7arHOLe69/yBrjKmTJrjh0/Wzpru/SxPHV4R+TzQYPwK8L9nmjPclW95JicZw66RkMgL9QPRtk4Do2/JOUrSrWmXu0CrzFem4fDXrvsxaZdbhoDoUVIdms2J2kp4E+pKLgA6bPn+lyw2f1orxzds9WS+pGDPaVYrVFOsQ6sopz6+0mysmnyefAO9LtjnmfcmWd1KiYZKTkskI9APRt00Com/LO6nRdLGvX3VcznvFbJ3HrC//OjRbf6XKnNQnozz71X3jdr8VqHVxvGzHsGHD3JdI82bXuOHTM2umlSc4el0QAd6XCsJV9Mm8LxWNsCwbwCSXZdpL02lEvzRcB2oV0bflXS7R+uYyX5a2830LgD3JMpdZh472rcTbZ5prmMtcLo9JYvp5t/e+tF+48mxO8TX365MnT7P2T42wGmPds1hHV4wcMSIxPOiIDQHel2w4+yi8L9nyTko0THJSMhmBfiD6tklA9G15l2O0virzJWk7f8UZiVz7Mvsqs9uXubZKxrIvczk+NpHus+41rtMMLl297oZQqynWBbiyHZVTJj2bV6zV4ioZN3ZMpPvIzUWfAO9LtjnifcmWd1KiYZKTkskI9APRt00Com/Lm2giwSpzrn2ZtcqslTa3tQ0rZvP4DCGB85e73GJbfStQX5Obd7LPK9Z5+Prs6txifX518S0OCIRJgPelMGnmbov3pdyMOON5AphknorQCCD6oaHMqyFEPy9MnFQiAjok1e/LrJW567fuZI3Utydzn2FmLnOJkkKzjoDOIz53pcttyaSLbemXO9kOHS6thliN8dyZ1TK9cgokIVBSArwvlRTvc43zvmTLOynRMMlJyWQE+oHo2yYB0bflTbTsBNSI6Dzmf+64LB0XO+XJ04Hndbq5zDNrnu3LXCU1lezLzPM1eAK37vT0W2xLh1HnOvSLGp1P3zfaoVqGDct1BZ9DIDwCvC+FxzKflnhfyocS56QTwCTzTIRGANEPDWVeDSH6eWHipCEgoIt96eJfbpupC515VZn9itlaaR47ZvQQ3DUh40Lg/oOH0nHpqqsSX+y87vYs1p9lO6qnTXaLbdXPrJbZM6qZLx+XZCf0Pnlfsk0s70u2vJMSDZOclExGoB+Ivm0SEH1b3kQbPIGuG7ovs24zdVk6LnVmXT24by5ztVsxW4dns2L24Lkn6cr2C539VqC+fbc3a/f0OXL7Fc+skbqZNTJpfEWScNCXmBPgfck2gbwv2fJOSjRMclIyGYF+IPq2SUD0bXkTLRwCumJ227krbj7z1xeuyPWbecxl1tWy3Vzmahk7ZlQ4N0IrkSbQt/p032JbWi3uvpF9XvHoUSOlXvcrnjVd6mZWS/XUSZHuHzdX3gR4X7LNP+9LtryTEg2TnJRMRqAfiL5tEhB9W95EKw2BQvZlnjRhnLgFwJ6ZZhZYKk1OhqJV3V7swrMVqNUcq0nOdeiIAzXGfn57rvP5HAJRIcD7km0meF+y5Z2UaAWZ5O7ublm5cqU0NzfLtm3bZOPGjY5Da2urrFixwv3+0KFD0tDQIMFzW1paZPHixe7zgwcPSmNjozQ1NcmuXbukooIhUEl5mBB920wi+ra8iVZ6Av1XzL4s12/dzRp0zowqV132prmCucylT1JIEe723nPbMumWTH5u8cNHj7K2rl+KuHnFs6e7nGv1mAMCcSTA+5Jt1nhfsuWdlGgFmWQ1uPX19c7wbt++XZYuXSoLFy6UzZs3y+rVqx2Tffv2ydatW2Xnzp3u8wULFsiGDRtkx44d0tXVlfr8yJEj7nw13RzJIIDo2+YR0bflTTR7At03bqe2mdI5qU+zrJitVWa/J7MaZ1bMts9Xtog6zP7cpa5nhviaG0Z9t+de1pucPHGcM8VuCPWMahk/bmy0OsXdQGCQBHhfGiS4QV7G+9IgwZX5ZQWZ5CCrEydOSHt7u7z66qsp46tVYa0OL1q0SD744ANnjCsrK131WM21nu+NsVaad+/eLevXr6eanJCHENG3TSSib8ubaENLQFfMbjuvc5kvS9s5rTLnnsus85i14qj/VYwdM7QdKMPofvi0VovVFOuQ6mzHmNGj+kyx27O4WqZNnliG1OhyORDgfck2y7wv2fJOSrRBm2RfSa6qqpKjR4/KunXrHBP9+SuvvCKnTp1KGWA1yf7wlWg1yb7CrEaaI/4EEH3bHCL6tryJFi0Cvsqsi4C1X7iSdV/myVplnlH9bF/mSmEuc2lyefX6TbnUef3ZYlvX5HJX9nnFw4YNc2bYG+PaqqmluTFahUDECPC+ZJsQ3pdseSclWsEm2c811iHXOidZK8rHjh1LzU9WQzx8+HA5c+aMG3at1WVfdW5ra3NDsPXa3t5eNyR77dq1rtrMEX8CiL5tDhF9W95Eiy4BHYbt92XWanOuKrMOy/6XfZmrpGIs+zIPJru6DdO/LLalq1B3y6PHT7I2NbN6msydVfNsCHWVe1/ggEC5EeB9yTbjvC/Z8k5KtIJNsu+4rw5rZRiTnJTHobh+IPrF8Sv0akS/UGKcXy4Ert28/Wxf5r5tprJMZZbJE8enhmTrvsxUmQd+Sh48fCTnr3S5LZnc9kyd16Tn3v2sj5UOma7XVah1CPWMaoa9l8tfQvqZ/e/Ff/xPEDIkwPuSIewEhRq0SfZzir///e87k8xw6wQ9FYPsCiZ5kOAGeRmiP0hwXFZWBJ5olbnjUt985o5LcuN27hWzZ0+vSq2YPa7M5zLrCtTeEOu84hs5VhxXXjqnWLdl0u2ZdPEtDghAoD8B3pdsnwjel2x5JyXaoE2ybvukK1nr6tRaVfZDq1m4KymPRuH9QPQLZ1bMFYh+MfS4tlwJ9M1lvuxWzc61YrbOZdbqct/iX1UyvWpK4rFdvXYztSXTpavX5Er3jax91uHSblumWX17FlOJT/wjQgdDIMD7UggQC2iC96UCYHFqikBBJtkv1qVziv1w6zfffJMtoHigHAFE3/ZBQPRteRMteQR0GLaaZT+fOWeVWQ3zM9OsK2cnocqsfdZh02qI9VetFj/OMa9Y+95njGvc1kwcEIBAYQR4XyqMV7Fn875ULMHyvL4gk+wX7Wpubpampia33ZMuzKVV5RUrVjiChw4dkoaGBgme29LS4hbr0kPNdWNjY7/ryxN98nqN6NvmFNG35U205BPQKnPb+ctuPnPfXOanA3baV5nVMOoiYHGpoOocYr8lk84tvtDZLffuP8ia3Kopk9ycYje3eNZ0GT1qZPIfBnoIgRIS4H2phHAzNM37ki3vpEQryCQnpdP0ozQEEP3ScB2oVUTfljfRyotAasXsc5dEt5nKZ8Xsvn2Z+4Znj6uIxr7Mj5886asQd15zhlgN8s07PVmTOWHc2L5K8bO5xRPHV5RX8uktBEpMgPelEgNOa573JVveSYmGSU5KJiPQD0TfNgmIvi1vopU3Abdits5lfrYIWDYak3Rf5tqq1L7M1vv/6jziPmPcLRevXhedZ5ztGDlihFtsa96sGrc9U/XUyeWdbHoPgRIT4H2pxIAxybaAExoNk5zQxA5FtxB9W+qYZFveRIOAJ6BVZr9athrnXFVmt/BXYD5z2HOZr9/SecV9WzLpnGKtFuuq3tkONfFuFepZ013lmwMCELAjwPuSHWuNxPuSLe9SRAtO4922bZts3Lix39RejXngwAG3oHRYByY5LJK0w8Jdxs8Aom8MnHAQGICAVpl1SLYuAtZ27rJks6daZe5bLVuNc7XUDmLF7Lu99/oZYq0W55pXXD1tshtCPW92jcydWSNaPeaAAASGhgAm2ZY770u2vEsRzS8evXDhQrft8KpVq6SqqsrttOR3WPJx/fpXQdOs62gtX77crZuV74FJzpcU5+UkgOjnRBTqCYh+qDhpDAKhEdAh2f987rJbBOz6zTtZ2/2XLaYq3fDs8RVjnzv/4aNHoots+RWodW7x7bu9WdvVhcV06LQzxrOmR2aOdGiQaQgCMSbA+5Jt8nhfsuUddjStIu/evVvWr1/vFow+ceKEtLe3S319vRw7dsxVlf3hz127dq27Rn/t6uqSo0ePOnNdyIFJLoQW52YlgOjbPiCIvi1vokFgMASu3byT2mbq6/PZV8yeNL7CVZdn1/ZVmv3w6QtXukVX3s52jBk9Supn1rjFtnRu8bTJEwdzu1wDAQgYEOB9yQByIATvS7a8Sx3Nb0OscT766CO3s5LfdamjoyNVXd6zZ4+rHn/55ZeyYMGCgqrI2jYmudSZLKP2EX3bZCP6tryJBoFiCaTmMuvezB3Z5zKPGCbyOPu0YrdPsQ6d1krxzJppxd4e10MAAkYEeF8yAv0sDO9LtrxLGa23t1c2b94sq1evlg8//NCF0kqyN87Lli1LVZC1kqxbFB8/flzWrFlT8G1hkgtGxgUDEUD0bZ8NRN+WN9EgEDYBX2X285mD7U8d80RGDnsqtx8Ol3uPh7mPdJVsNca62Jb+OnxY3885IACBeBHgfck2X7wv2fIuZTRvhtMX6GptbU1VkI8cOSKNjY1uIS89ampq5PDhw7J3715padxzjb0AACAASURBVGmRxYsX53WLmOS8MHFSPgQQ/XwohXcOoh8eS1qCQBQI+C2m9Ndbt+9I9cRRMmHkExk9apS88MJ8aXjx12T06NFRuFXuAQIQKIIA70tFwBvEpbwvDQJaBC/Rucj79+8XXYRL5yYHj/R5y/qZVp31/Hnz5snJkyflrbfeyrjQ10BdxSRH8CGI6y0h+raZQ/RteRMNAkNF4MqVK/L111+7//Qf+/nz57tvxjkgAIF4EuB9yTZvvC/Z8i5FNK0Ub9myRX72s59JZeXz2xbq5+mLc6mp9ocu9OWHYvsFwHLdJyY5FyE+z5sAop83qlBORPRDwUgjCSeQJF0aP3qk/PbcSvntOZUiw0ROftMln3Vck7sPHkUmi+hSZFLBjUSYQJJ0KcKYU7eGLsUhSwPfo1aE/bZPwaHSflso/Vnw99qSryLrVlGnT592q2BTSY73cxDru0f0bdOH6NvyJlo8CSRVlxqqJ8p36yrltblVfWb53DVp7bw15ElCl4Y8BdxADAgkVZeiih5dimpm8rsvrRLrAlxnz55NXaDzjbUyrHOTm5ubZdu2bf22gvLbROnn3mQzJzk/3pxVAgKIfgmgZmkS0bflTbR4Eki6LkWtuowuxfPvCXdtSyDpumRLM3c0dCk3I854ngDDrXkqQiOA6IeGMq+GEP28MHFSmRMoJ12KQnUZXSrzv3B0Py8C5aRLeQEp8UnoUokBJ7R5THJCEzsU3UL0bakj+ra8iRZPAuWoS0NZXUaX4vn3hLu2JVCOumRLuH80dGko6cc3NiY5vrmL3J0j+rYpQfRteRMtngTKXZesq8voUjz/nnDXtgTKXZdsaYugS9bEkxEPk5yMPEaiF4i+bRoQfVveRIsnAXSpL29W1WV0KZ5/T7hrWwLoki1vdMmWd1KiYZKTkskI9APRt00Com/Lm2jxJIAuPZ+3UlaX0aV4/j3hrm0JoEu2vNElW95JiYZJTkomI9APRN82CYi+LW+ixZMAujRw3vpVl0XkZEfx+y6jS/H8e8Jd2xJAl2x5o0u2vJMSDZOclExGoB+Ivm0SEH1b3kSLJwF0Kb+8hVVdRpfy481Z5U0AXbLNP7pkyzsp0Qo2ydu3b5dNmzbJG2+8IQcPHpTKykr3a2Njo2Pif66/9xs8t7S0yOLFi93n/tympibZtWuXVFRUJIVl2fcD0bd9BBB9W95EiycBdKmwvBVbXUaXCuPN2eVJAF2yzTu6ZMs7KdEKMsknTpyQY8eOycaNG53ZbWtrc79X47x06dKUEVY4/mcLFiyQDRs2yI4dO6Srq0v27dsnW7dulSNHjjiGaqQ5kkEA0bfNI6Jvy5to8SSALg0+b4OpLqNLg+fNleVDAF2yzTW6ZMs7KdEKMsla+V2+fLk0NDRId3e37N69W37yk5/If/7P/1lWr17tfq6HfuaNsa8019fXS3t7e8oY++vXr19PNTkhTxOib5tIRN+WN9HiSQBdKj5vhVSX0aXiedNC8gmgS7Y5RpdseSclWkEmOdjp1tZWVxX+oz/6I1Gje+3aNfnkk09Eh1Zr9VgNtDfAWnX2h5plHXqdbqSTArSc+4Ho22Yf0bflTbR4EoiKLj19/Eh6z/4vud/29zJicrWMf+3fyYiJU+Xx7ety9+TfyOObV6XiXy2Ssb/+mgP9oOMf5e5n/0NGTa+X8b+9XIaNHiuPui/K7f/5393nwXMtM9NQM0m+O2eavDa3Sk5+0yWfnbsmrZ23UreALllmg1hxJRAVXYorv0LvG10qlBjnK4FBm2RvfF999VV577335P3335eqqipXQX7nnXfk8OHDbli1zjnWYdpaRdbh2X5Ydm9vr+zcuVPWrl3r5jVzxJ8Aom+bQ0TfljfR4kkgKrqkpvfBN//oDO/Dy1/Lo64LUvHyv5b7X33uwI554bek58zfytjfWOT+rMa54jd/Rx5e+CcZXjHBfX73fx+V0XN/XUbVznO/H/sbr8nIyplDkhitLn+3bpq8Vlfl4vuVsc8d/L+H5H4ICoE4EYiKLsWJWTH3yvtSMfTK99pBmWRfRfYmOIhP5yJ/61vfkjNnzmCSy+y5QvRtE47o2/ImWjwJRFGXtCJ875cnZdyrr8u9fzwpI6tmyahZv+YqzaPn/oY8uXtT7rV+7qrND8+3ypPeO85QDxsx0iXBV6X1utF1vz7kiQlWl+fNmyfz58+XmpqaktyXjkLzi4Ju27bNrYuiX7qvW7dO9u7d62L6nwdvQN9bVqxYIWfPnpUDBw64NoJt6bn+5yW5cRqFQIBAFHUpyQnifSnJ2S1d3wo2yfqPyrvvvitbtmxJzUEO3p5WmKdOnSqnTp1iuHXp8hbJlhF927Qg+ra8iRZPAlHUJTXGj7ouuqry/V994cAGK8mPr19OVZ31c3+uDrnWww/RHtvwaiRMsn8ytLr86cZ33Mixp0+fijfMo0ePDu3h8YuCLly40BnjVatWuSlewXVQ0oOpid68ebNbO0VHvPl3GD3PLyYa3GnD78IRNM3BNVlC6wwNlS2BKOpSkpPB+1KSs1u6vhVkkv23tfqPkt/SKf3W9B+SRYsWyQcffOBWtGbhrtIlL2otI/q2GUH0bXkTLZ4EoqZLfl6xn1P89ME9N3T64ZV2mfi7P3LDp4NDs9NNsq8iP+q+lJrXHKXMeF3q7Ox0U6y+/vrrlFkutrqcvuCnn8ql074ymV3PRavIR48edaZaDzXBuj6KHn7HDn+uj6FTwXRtFf1Vd+YIXh8l3txLPAlETZfiSTH/u+Z9KX9WnPkvBAoyycFtn4L/+Ph/nDo6OlL/UOl8Y51/zBZQ5fO4Ifq2uUb0bXkTLZ4EoqRLvgKsJHUo9fBxE90QazfcOjDPWIdb+/nL6SZZq9C9/+fvhmzhrlxPQbouPXjwwJllX13WodhaYQ6juuzXRlHDq0Osr1y5IrW1tc4EZ1vrxFej9Z4++ugjOXTokDQ1NYl+yR98j9mzZ4/b0ePLL7907zJ+B49cDPgcArkIREmXct1rEj7nfSkJWbTvQ94mOX3Oj96q/0dF9zxubGyUl19+2f1j47eI8vOGdMVrX3n2w5j8tcEhTvbdJ2KYBBD9MGnmbgvRz82IMyAQFV0Krm7tK8a+iqwLcI2YUpMyzJq1THOSH9/odKtbj5n/m/3mKEcpy9l0Kb26rGZ5+vTpg7r94BDqzz//XH7xi184k3v69OnnqsPBAMGdNbRSrIfOa/aGe9myZakKsn6u85iPHz8ua9asGdR9chEEMhGIii6VS3Z4XyqXTIfbz7xNcrhhaS2JBBB926wi+ra8iRZPAlHRJT/Mevx3/21qHnFwAa5gJXnY6IrnV7d+8VVnop/cvZXaEiqKGclHl8KoLntTq1/GD2SCM1WTfRU5fcpYcEFS/8W/zknWQ4eJ644dujBY8Ev/KPLnnuJBICq6FA9axd9lPrpUfBRaSBoBTHLSMjqE/UH0beEj+ra8iRZPAlHRJT9M2lP0+x8/ud+b1z7JwfN8G0HDHZXsFKpLvrp89+5d0d+nHy+99JJ8+9vf7vdjnYu8f/9+VzlOH42WbXvJTFPGfMPp853159qWxtGK98mTJ+Wtt97KOvc5KjngPqJPICq6FH1S4dxhoboUTlRaiTsBTHLcMxih+0f0bZOB6NvyJlo8CaBLtnkbrC5pdTmfecpa8dXdNX72s59lnHecyewqgWzGWj9PX9zLX+Pp6fxlPxR7/fr1z5lzW8pEizsBdMk2g4PVJdu7JFrUCGCSo5aRGN8Pom+bPETfljfR4kkAXbLNWyl1aaAdNoJDrzMNwx5o68rg0Ov0Ydi+iqy7efh5zlSSbZ+lJEdDl2yzW0pdsu0J0SwJYJItaSc8FqJvm2BE35Y30eJJAF2yzVspdUmrvbqQ1tmzZ1Od0nnDb775ptveSecMBxcF9cZXT16yZEk/EDq3WFes9guM6urYuoCXP/z2Uvp5cOFS5iTbPk9JjYYu2Wa2lLpk2xOiWRLAJFvSTngsRN82wYi+LW+ixZMAumSbtyjp0hdffOGGRbN1k+0zQLTcBNCl3IzCPCNKuhRmv8qpLR0RlOlLTf0ydNOmTW4bwOAXnWGwwSSHQZE2HAFE3/ZBQPRteRMtngTQJdu8RUWXBpqbbEuDaBDITABdsn0yoqJLtr1OVjQ/MmjhwoVu5JBOhdHj2LFjzhwHp8z47YZ1pJHfAUEXetR97wv50hSTnKxnaEh7g+jb4kf0bXkTLZ4E0CXbvKFLtryJFk8C6JJt3tAlW95hR0v/0tNPh2lra5OlS5eKbunnF198++23++11v3btWunq6pKjR486c13IgUkuhBbnZiWA6Ns+IIi+LW+ixZMAumSbN3TJljfR4kkAXbLNG7pky7vU0fwCjbptoK8O+73utXKsn2/dulX27NnjPv/yyy/dGhSFVJG1D5jkUmeyjNpH9G2Tjejb8iZaPAmgS7Z5Q5dseRMtngTQJdu8oUu2vEsZTRdS3Lx5sxtGrWZ49erVzvz6avOPf/xj+fnPfy5aQd69e7db7PH48eOyZs2agm8Lk1wwMi4YiACib/tsIPq2vIkWTwLokm3e0CVb3kSLJwF0yTZv6JIt71JG81Vk3dVAzXK6SdZ97I8cOSKNjY2ic5L1qKmpkcOHD7sdEArZoQCTXMpMllnbiL5twhF9W95EiycBdMk2b+iSLW+ixZMAumSbN3TJlnepoulc5P3794suwqU7FwQX4/LDrXWYtX6mh9/vft68eXLy5EkpdK97THKpMlmG7SL6tklH9G15Ey2eBNAl27yhS7a8iRZPAuiSbd7QJVvepYimJnjLli3ys5/9TCorK12I4IrWfuGu4OJcaqr90d7eLsuWLXNDsLXa7I10tnvFJJcik2XaJqJvm3hE35Y30eJJAF2yzRu6ZMubaPEkgC7Z5g1dsuUddjStCPttn3Qla3+oCc60BZR+7qvIulXU6dOn3XlUksPODO3lTQDRzxtVKCci+qFgpJGEE0CXbBOMLtnyJlo8CaBLtnlDl2x5hx1Nq8S6ANfZs2dTTfs9kLWavGnTJtm2bZvbLzlooLV6rAt8eZPNnOSwM0N7eRNA9PNGFcqJiH4oGGkk4QTQJdsEo0u2vIkWTwLokm3e0CVb3kmJxnDrpGQyAv1A9G2TgOjb8iZaPAmgS7Z5Q5dseRMtngTQJdu8oUu2vJMSDZOclExGoB+Ivm0SEH1b3kSLJwF0yTZv6JItb6LFkwC6ZJs3dMmWd1KiYZKTkskI9APRt00Com/Lm2jxJIAu2eYNXbLlTbR4EkCXbPOGLtnyTko0THJSMhmBfiD6tklA9G15Ey2eBNAl27yhS7a8iRZPAuiSbd7QJVveSYlWsEn2q4i98cYbcvDgQbdXlV91TKEcOnRIGhoapLu7260o1tzcLC0tLeKX7NZrGhsbpampKbUZdFJglns/EH3bJwDRt+VNtHgSQJds84Yu2fImWjwJoEu2eUOXbHknJVpBJjm4H5Wa3ba2Nrch8+bNm2X16tWOyb59+2Tr1q2yc+dOWbp0qSxYsEA2bNggO3bskK6urtTnR44cceerkeZIBgFE3zaPiL4tb6LFkwC6ZJs3dMmWN9HiSQBdss0bumTLOynRCjLJu3btkuXLl6cqxbt375bvf//7rqKsxriiosJVhxctWiQffPCBM8ZaadbP6+vrRfer8sZYK816vZpsvY4j/gQQfdscIvq2vIkWTwLokm3e0CVb3kSLJwF0yTZv6JIt76REK8gkBzutQ6y1aqyV4GPHjsm6devcxzoc+5VXXpFTp06lDLCaZH+oWdah12qSfYVZjTRH/Akg+rY5RPRteRMtngTQJdu8oUu2vIkWTwLokm3e0CVb3kmJNmiT7I2vml41yRs3bnRM9OfDhw+XM2fOpKrLOkxbq8g6PFuHYKtJ7u3tdUOy165d66rNHPEngOjb5hDRt+VNtHgSQJds84Yu2fImWjwJoEu2eUOXbHknJdqgTLKvIusQ69OnT2OSk/I0FNkPRL9IgAVejugXCIzTy5IAumSbdnTJljfR4kkAXbLNG7pkyzsp0Qo2yTpM+t1335UtW7a4uclqmI8ePcpw66Q8EUX0A9EvAt4gLkX0BwGNS8qOALpkm3J0yZY30eJJAF2yzRu6ZMs7KdEKMsk6RFrnHq9atSq1pVOwqszCXUl5LAbXD0R/cNwGexWiP1hyXFdOBNAl22yjS7a8iRZPAuiSbd7QJVveSYlWkEn22z75+ccKQY0zW0Al5XEorh+IfnH8Cr0a0S+UGOeXIwF0yTbr6JItb6LFkwC6ZJs3dMmWd1Ki5W2SfRV57969qb43NTW5LZ86OjpkxYoV7ueHDh1KbRGlK183NzdLS0tLqvKsRruxsVH8tWz/lJRHSQTRt80lom/Lm2jxJIAu2eYNXbLlTbR4EkCXbPOGLtnyTkq0vE1yUjpMP0pHANEvHdtMLSP6tryJFk8C6JJt3tAlW95EiycBdMk2b+iSLe+kRMMkJyWTEegHom+bBETfljfR4kkAXbLNG7pky5to8SSALtnmDV2y5Z2UaJjkpGQyAv1A9G2TgOjb8iZaPAmgS7Z5Q5dseRMtngTQJdu8oUu2vJMSDZOclExGoB+Ivm0SEH1b3kSLJwF0yTZv6JItb6LFkwC6ZJs3dMmWd1KiYZKTkskI9APRt00Com/Lm2jxJIAu2eYNXbLlTbR4EkCXbPOGLtnyTko0THJSMhmBfiD6tklA9G15Ey2eBNAl27yhS7a8iRZPAuiSbd7QJVveSYmGSU5KJiPQD0TfNgmIvi1vosWTALpkmzd0yZY30eJJAF2yzRu6ZMs7KdEwyUnJZAT6gejbJgHRt+VNtHgSQJds84Yu2fImWjwJoEu2eUOXbHknJRomOSmZjEA/EH3bJCD6tryJFk8C6JJt3tAlW95EiycBdMk2b+iSLe+kRMMkJyWTEegHom+bBETfljfR4kkAXbLNG7pky5to8SSALtnmDV2y5V3KaLt27ZLly5dLQ0ODdHd3y8qVK6W5udmFPHDggPtzWAcmOSyStCOIvu1DgOjb8iZaPAmgS7Z5Q5dseRMtngTQJdu8oUu2vEsVbfv27XL48GE5dOiQM8mtra2yb98+2bp1q1RUVKTCHjx4UBobG/uZ5qC5zvf+MMn5kuK8nAQQ/ZyIQj0B0Q8VJ40llAC6ZJtYdMmWN9HiSQBdss0bumTLuxTR1Pi2tbXJhAkTUpXkEydOyLFjx2Tjxo2pkFpd3r17t6xduzb1a1dXlxw9elTWrVtX0K1hkgvCxcnZCCD6ts8Hom/Lm2jxJIAu2eYNXbLlTbR4EkCXbPOGLtnyLmW0YEVYjfNHH33kKstNTU2in3V0dKSqy3v27HGG+ssvv5QFCxa46nMhBya5EFqcm5UAom/7gCD6tryJFk8C6JJt3tAlW95EiycBdMk2b+iSLe9SRguaZB1+rYdWktUw67Fs2bJ+leQVK1bI8ePHZc2aNQXfFia5YGRcMBABRN/22UD0bXkTLZ4E0CXbvKFLtryJFk8C6JJt3tAlW96ljDbQ3OLg/OQjR46k5iTrvdTU1Li5zHv37pWWlhZZvHhxXreISc4LEyflQwDRz4dSeOcg+uGxpKXkEkCXbHOLLtnyJlo8CaBLtnlDl2x5lzLaQCbZz0Vev359ahGv3t5e2b9/v8ybN09Onjwpb731VsaFvga6X0xyKTNZZm0j+rYJR/RteRMtngTQJdu8oUu2vIkWTwLokm3e0CVb3qWMlq2SnL44ly7s5Y/29vbUUOygkc52r5jkUmayzNpG9G0Tjujb8iZaPAmgS7Z5Q5dseRMtngTQJdu8oUu2vEsZLX1O8tKlS93waZ2f7H+v8X0VedWqVXL69Gm3CjaV5FJmhrazEkD0bR8QRN+WN9HiSQBdss0bumTLm2jxJIAu2eYNXbLlXcpoQZOsQ6xXrlwpzc3Nsm3btn5bQWkVWavH+rkaZt3+iTnJpcwMbWOSI/QMIPoRSga3ElkCvIzapgZdsuVNtHgSQJds84Yu2fJOSrRBDbcOunMFoctuNzY2OiZvvPFGahlu7+6DK4n5c/1+VhUVFUlhWfb9QPRtHwFE35Y30eJJAF2yzRu6ZMubaPEkgC7Z5g1dsuWdlGgFm2Q1yEuWLJEDBw64ErYe6ePAgz/TzZs3bNggO3bskK6urtSqYro8tx6+jaQALed+IPq22Uf0bXkTLZ4E0CXbvKFLtryJFk8C6JJt3tAlW95JiVaQSdY9qLZs2SI/+tGP5M6dO6lx3ps3b5bVq1dLQ0OD46JjxL0xrqysdJXl+vp6NzbcG+NMS3UnBWq59gPRt808om/Lm2jxJIAu2eYNXbLlTbR4EkCXbPOGLtnyTkq0gkyy73RwuLWa3XfffVeuXbsmn3zyidukWavHu3fvFr/Etppkf6hZ1lXI0o10UoCWcz8QfdvsI/q2vIkWTwLokm3e0CVb3kSLJwF0yTZv6JIt76REK9oka3X5vffek/fff1+qqqpcBfmdd96Rw4cPy9atW92Gzt5Ut7W1pZbn1pXGdu7cKWvXrhWtNnPEnwCib5tDRN+WN9HiSQBdss0bumTLm2jxJIAu2eYNXbLlnZRoRZvkdBA6P/lb3/qWnDlzBpOclKckz34g+nmCCuk0RD8kkDSTaALokm160SVb3kSLJwF0yTZv6JIt76REC90k69DqqVOnyqlTpxhunZSnJM9+IPp5ggrpNEQ/JJA0k2gC6JJtetElW95EiycBdMk2b+iSLe+kRAvdJOsmz4sWLZIPPvjArWjNwl1JeVRy9wPRz80ozDMQ/TBp0lZSCaBLtplFl2x5Ey2eBNAl27yhS7a8kxKtaJOsc5L37dvnhlZ3dHSkfq/zjZcuXeoW8WILqKQ8Ltn7gejb5hnRt+VNtHgSQJds84Yu2fImWjwJoEu2eUOXbHknJVrRJllB6BDrxsZGefnll+XQoUNuKyhdvVr3QG5ubnYrXuuK1sFzm5qaRKvOurAXRzIIIPq2eUT0bXkTLZ4E0CXbvKFLtryJFk8C6JJt3tAlW95JiTYok5yUztOPcAkg+uHyzNUaop+LEJ9DQARdsn0K0CVb3kSLJwF0yTZv6JIt76REwyQnJZMR6Aeib5sERN+WN9HiSQBdss0bumTLm2jxJIAu2eYNXbLlnZRomOSkZDIC/UD0bZOA6NvyJlo8CaBLtnlDl2x5Ey2eBNAl27yhS7a8kxINk5yUTEagH4i+bRIQfVveRIsnAXTJNm/oki1vosWTALpkmzd0yZZ3UqJhkpOSyQj0A9G3TQKib8ubaPEkgC7Z5g1dsuVNtHgSQJds84Yu2fJOSjRMclIyGYF+IPq2SUD0bXkTLZ4E0CXbvKFLtryJFk8C6JJt3tAlW95JiYZJTkomI9APRN82CYi+LW+ixZMAumSbN3TJljfR4kkAXbLNG7pkyzsp0TDJSclkBPqB6NsmAdG35U20eBJAl2zzhi7Z8iZaPAmgS7Z5Q5dseSclGiY5KZmMQD8QfdskIPq2vIkWTwLokm3e0CVb3kSLJwF0yTZv6JIt76REwyQnJZMR6Aeib5sERN+WN9HiSQBdss0bumTLm2jxJIAu2eYNXbLlnZRomOSkZDIC/UD0bZOA6NvyJlo8CaBLtnlDl2x5Ey2eBNAl27yhS7a8kxINk5yUTEagH4i+bRIQfVveRIsnAXTJNm/oki1vosWTALpkmzd0yZZ3UqJhkpOSyQj0A9G3TQKib8ubaPEkgC7Z5g1dsuVNtHgSQJds84Yu2fIuZbRdu3bJ8uXLpaGhwYXZvn27bNq0SbZt2yYbN24MNTQmOVSc5d0Yom+bf0TfljfR4kkAXbLNG7pky5to8SSALtnmDV2y5V2qaGqIDx8+LIcOHXIm+cSJE3Ls2DFnjvWzpUuXyuLFi+XgwYPS2NgoBw4ckJUrV7rbSTfX+dwjJjkfSpyTFwFEPy9MoZ2E6IeGkoYSTABdsk0uumTLm2jxJIAu2eYNXbLlXYpoanzb2tpkwoQJqUpy0Bi3trbK0aNH5e2335bdu3fL2rVrU792dXW5z9atW1fQrWGSC8LFydkIIPq2zweib8ubaPEkgC7Z5g1dsuVNtHgSQJds84Yu2fIuZbRgRTj4ezXJ+/btc5VjNdRbt26VPXv2OEP95ZdfyoIFC1JDtPO9P0xyvqQ4LycBRD8nolBPQPRDxUljCSWALtkmFl2y5U20eBJAl2zzhi7Z8i5lNG+M6+rqZPPmzbJ69Wpnfru7u13l+Mc//rH8/Oc/T1WSV6xYIcePH5c1a9YUfFuY5IKRccFABBB922cD0bflTbR4EkCXbPOGLtnyJlo8CaBLtnlDl2x5lzJaLpO8fv16OXLkSGpOst5LTU2Nm8u8d+9eaWlpcfOW8zkwyflQ4py8CCD6eWEK7SREPzSUNJRgAuiSbXLRJVveRIsnAXTJNm/oki3vUkbLNdxah1lXVFS4W+jt7ZX9+/fLvHnz5OTJk/LWW2+5IdnBc7Ld66BMsq4m1t7enloxTMeBazlbD7/imJa9dVx4c3NzP9fuVxxrampyK435jpQSKG3bEED0bTj7KIi+LW+ixZMAumSbN3TJljfR4kkAXbLNG7pky7uU0YImOdPCXcHFudSv+kN967Jly9yQbK025+M/CzbJGnDJkiWpZbXVpfsx4Xoj3qHv3LnTLcWtE6U3bNggO3bsEF1dzH+upXA9/NLcpQRK2zYEEH0bzphkW85EizcBdMk2f7yM2vImWjwJoEu2eUOXbHmXMlrQJA+0BZTG91XkVatWyenTp91WUSWtJGvFeMuWLfKjH/1I7ty54wyuX03Ml6715hctWiQffPCBM8aVlZVulbH6+npXffbG2E+wztfNlxI4bYdDANEPh2O+rSD6+ZLivHImgC7ZZh9dsuVNtHgSQJds84Yu2fIuZbT0/Y61mrxp0ybZzsj4fAAAFbZJREFUtm2b2y/ZH8FRz2qYtcJsMic5GNjvS+XL23qzr7zyipw6dSpVzlaT7A81yzphWk2yrzCrkeaIPwFE3zaHiL4tb6LFkwC6ZJs3dMmWN9HiSQBdss0bumTLOynRCh5urR0PmuRgqVs/U0M8fPhwOXPmTGpitD9fN4HWIdhqktXV65Bs3ewZk5yMxwnRt80jom/Lm2jxJIAu2eYNXbLlTbR4EkCXbPOGLtnyTko0THJSMhmBfiD6tklA9G15Ey2eBNAl27yhS7a8iRZPAuiSbd7QJVveSYlWtElmuHVSHoXi+4HoF8+wkBYQ/UJocW65EkCXbDOPLtnyJlo8CaBLtnlDl2x5JyVaKCY5uOcUC3cl5dEovB+IfuHMirkC0S+GHteWCwF0yTbT6JItb6LFkwC6ZJs3dMmWd1KiFW2S2QIqKY9C8f1A9ItnWEgLiH4htDi3XAmgS7aZR5dseRMtngTQJdu8oUu2vJMSrWiTrCB0yPWKFSsck0OHDklDQ4NbvVq3iGpubpaWlha3WJceurBXY2OjNDU1iVad89nMOSmwk94PRN82w4i+LW+ixZMAumSbN3TJljfR4kkAXbLNG7pkyzsp0QZlkpPSefoRLgFEP1yeuVpD9HMR4nMIiKBLtk8BumTLm2jxJIAu2eYNXbLlnZRomOSkZDIC/UD0bZOA6NvyJlo8CaBLtnlDl2x5Ey2eBNAl27yhS7a8kxINk5yUTEagH4i+bRIQfVveRIsnAXTJNm/oki1vosWTALpkmzd0yZZ3UqJhkpOSyQj0A9G3TQKib8ubaPEkgC7Z5g1dsuVNtHgSQJds84Yu2fJOSjRMclIyGYF+IPq2SUD0bXkTLZ4E0CXbvKFLtryJFk8C6JJt3tAlW95JiYZJTkomI9APRN82CYi+LW+ixZMAumSbN3TJljfR4kkAXbLNG7pkyzsp0TDJSclkBPqB6NsmAdG35U20eBJAl2zzhi7Z8iZaPAmgS7Z5Q5dseSclGiY5KZmMQD8QfdskIPq2vIkWTwLokm3e0CVb3kSLJwF0yTZv6JIt76REwyQnJZMR6Aeib5sERN+WN9HiSQBdss0bumTLm2jxJIAu2eYNXbLlnZRomOSkZDIC/UD0bZOA6NvyJlo8CaBLtnlDl2x5Ey2eBNAl27yhS7a8kxINk5yUTEagH4i+bRIQfVveRIsnAXTJNm/oki1vosWTALpkmzd0yZZ3UqJhkpOSyQj0A9G3TQKib8ubaPEkgC7Z5g1dsuVNtHgSQJds84Yu2fJOSjRMclIyGYF+IPq2SUD0bXkTLZ4E0CXbvKFLtryJFk8C6JJt3tAlW95JiYZJTkomI9APRN82CYi+LW+ixZMAumSbN3TJljfR4kkAXbLNG7pkyzsp0TDJSclkBPqB6NsmAdG35U20eBJAl2zzhi7Z8iZaPAmgS7Z5Q5dseSclGiY5KZmMQD8QfdskIPq2vIkWTwLokm3e0CVb3kSLJwF0yTZv6JIt76REwyQnJZMR6Aeib5sERN+WN9HiSQBdss0bumTLm2jxJIAu2eYNXbLlnZRomOSkZDIC/UD0bZOA6NvyJlo8CaBLtnlDl2x5Ey2eBNAl27yhS7a8SxHtxIkTsmTJEtf0yy+/LIcOHZKGhoZShEq1iUkuKd7yahzRt803om/Lm2jxJIAu2eYNXbLlTbR4EkCXbPOGLtnyLkW0gwcPumZXrlyZar67uzv1Z/28srJSWltb5ejRo7Ju3bqibwOTXDRCGvAEEH3bZwHRt+VNtHgSQJds84Yu2fImWjwJoEu2eUOXbHmXItr27dtl6dKlsnjx4lTzaozr6+vdn9vb251h3rVrlyxfvjyUKnMoJtk7+ebmZnejBw4ccDeqbn7FihXuZ8GyuHZ006ZNsm3bNtm4cWMpWNLmEBBA9G2hI/q2vIkWTwLokm3e0CVb3kSLJwF0yTZv6JIt77Cj9fb2yubNm+Xs2bPyySefpHymN85VVVWuevz222/LkSNHZM2aNaHcQigmWc3wvn37ZOvWrVJRUeFuzHdo9erV7s/+89OnT8uxY8ecOc70rUAovaKRISGA6NtiR/RteRMtngTQJdu8oUu2vIkWTwLokm3e0CVb3mFH88VY9Y4LFy50hln95eeff96vkjxhwgRZsGBBKFVk7UMoJlknU3vj68GkG2df/v7www9T5fIwx42HnRDaK5wAol84s2KuQPSLoce15UIAXbLNNLpky5to8SSALtnmDV2y5V3qaH5+8rJly1Jzkt9//303avm1116T119/XZqamtzQa1+8Hcw9hWKS9WY/+ugjd3P+pjo6OvpNnPZV488++yw1VjxTBXowneCaaBBA9G3zgOjb8iZaPAmgS7Z5Q5dseRMtngTQJdu8oUu2vEsdTYuzfg6yj6U/6+npkU8//dRVmYNF2cHeTygmWQ2wHloG9+5eJ1IHq8v68xkzZsjHH3/sbl6X7dby+e7du2X9+vVFOf3Bdp7rwiWA6IfLM1driH4uQnwOARF0yfYpQJdseRMtngTQJdu8oUu2vEsdzS/Y5Rfx0im++/fvlx/+8IfOV65du9b5TfWiwYW+Cr2vUExyMKivDmsJXF29X5gLk1xoauJ3PqJvmzNE35Y30eJJAF2yzRu6ZMubaPEkgC7Z5g1dsuUddjQtqm7YsEF27Njhmva/1y2f9FC/qUdwvnJkKslBGL46/P3vf99Vkv0+VQy3DvuRiV57iL5tThB9W95EiycBdMk2b+iSLW+ixZMAumSbN3TJlncpoqkRXrJkiWu6paUlVSHWKvLOnTtd9VhNsz8vMnOSgzD8Yly6R1VwxWsW7irFIxOtNhF923wg+ra8iRZPAuiSbd7QJVveRIsnAXTJNm/oki3vpEQLZbh1cCsn//tgyVthsQVUUh6ZgfuB6NvmGNG35U20eBJAl2zzhi7Z8iZaPAmgS7Z5Q5dseSclWigm2e9f1dzcLNu2bUvNQ9aq8ooVKxwrXflaF+vSQ430pk2b+p2bFKDl3A9E3zb7iL4tb6LFkwC6ZJs3dMmWN9HiSQBdss0bumTLOynRQjHJSYFBP4ojgOgXx6/QqxH9QolxfjkSQJdss44u2fImWjwJoEu2eUOXbHknJRomOSmZjEA/EH3bJCD6tryJFk8C6JJt3tAlW95EiycBdMk2b+iSLe+kRMMkJyWTEegHom+bBETfljfR4kkAXbLNG7pky5to8SSALtnmDV2y5Z2UaJjkpGQyAv1A9G2TgOjb8iZaPAmgS7Z5Q5dseRMtngTQJdu8oUu2vJMSDZOclExGoB+Ivm0SEH1b3kSLJwF0yTZv6JItb6LFkwC6ZJs3dMmWd1KiYZKTkskI9APRt00Com/Lm2jxJIAu2eYNXbLlTbR4EkCXbPOGLtnyTko0THJSMhmBfiD6tklA9G15Ey2eBNAl27yhS7a8iRZPAuiSbd7QJVveSYmGSU5KJiPQD0TfNgmIvi1vosWTALpkmzd0yZY30eJJAF2yzRu6ZMs7KdEwyUnJZAT6gejbJgHRt+VNtHgSQJds84Yu2fImWjwJoEu2eUOXbHknJRomOSmZjEA/EH3bJCD6tryJFk8C6JJt3tAlW95EiycBdMk2b+iSLe+kRMMkJyWTEegHom+bBETfljfR4kkAXbLNG7pky5to8SSALtnmDV2y5Z2UaJjkpGQyAv1A9G2TgOjb8iZaPAmgS7Z5Q5dseRMtngTQJdu8oUu2vJMSDZOclExGoB+Ivm0SEH1b3kSLJwF0yTZv6JItb6LFkwC6ZJs3dMmWd1KiYZKTkskI9APRt00Com/Lm2jxJIAu2eYNXbLlTbR4EkCXbPOGLtnyTko0THJSMhmBfiD6tklA9G15Ey2eBNAl27yhS7a8iRZPAuiSbd7QJVveSYmGSU5KJiPQD0TfNgmIvi1vosWTALpkmzd0yZY30eJJAF2yzRu6ZMs7KdEwyUnJZAT6gejbJgHRt+VNtHgSQJds84Yu2fImWjwJoEu2eUOXbHknJRomOSmZjEA/EH3bJCD6tryJFk8C6JJt3tAlW95EiycBdMk2b+iSLe+kRMMkJyWTEegHom+bBETfljfR4kkAXbLNG7pky5to8SSALtnmDV2y5Z2UaJjkpGQyAv1A9G2TgOjb8iZaPAmgS7Z5Q5dseRMtngTQJdu8oUu2vJMSbchM8sGDB6WxsVGamppk165dUlFRkRSmZdsPRN829Yi+LW+ixZMAumSbN3TJljfR4kkAXbLNG7pky7sU0bq7u2XlypXS3NwsLS0tsnjx4lKE6dfmkJjk1tZW2bdvn2zdulWOHDnibkg7zhFvAoi+bf4QfVveRIsnAXTJNm/oki1vosWTALpkmzd0yZZ3KaJt375dli5dKgsWLJANGzbIjh07+vlHLb5WVlaKesyjR4/KunXrir6NITHJ2hFvjPWbgd27d8v69eupJhedzqFtANG35Y/o2/ImWjwJoEu2eUOXbHkTLZ4E0CXbvKFLtrzDjqZe0RtjNcLqI+vr66W9vd39qof+XguuOjp5+fLl0tDQUPRtDJlJ1k5pqTy940X3iAaGjACib4se0bflTbR4EkCXbPOGLtnyJlo8CaBLtnlDl2x5hx0tvaDqi61tbW2uulxVVeWqx2+//bYbobxmzZpQbmFITLIvmatJ7u3tlZ07d8ratWtdmZwjvgQQfdvcIfq2vIkWTwLokm3e0CVb3kSLJwF0yTZv6JIt77CjBafp6hpWJ06ccJVjPYKV5AkTJrjh2GFUkbVtTHLYmSzj9hB92+Qj+ra8iRZPAuiSbd7QJVveRIsnAXTJNm/oki3vsKMNZJKXLVuWWtPq/fffl0OHDslrr70mr7/+eigLQw+JSfZjyRluHfZjNLTtIfq2/BF9W95EiycBdMk2b+iSLW+ixZMAumSbN3TJlnfY0QYabh1c9Fmryz09PfLpp5/K6tWr5cMPP3RDsYtZBXvITLIC1M4NduGuLVu2uNWxOSAAAQhAAAIQgAAEIAABCEAgHgQ2b94s6uXyOQZauMsbYJ26u3//fvnhD3/oFoPWKbwff/yxG4odO5PMFlD5PBKcAwEIQAACEIAABCAAAQhAoLwJZNoCyq9lpVVkPRYuXChqvmNdSdaO6JDrxsbGUMaMl/djQ+8hAAEIQAACEIAABCAAAQgkk4BWk3UEcnNzs7S0tKQqxOkLQKthXrJkSSj+ckiGWyczffQKAhCAAAQgAAEIQAACEIAABOJOAJMc9wxy/xCAAAQgAAEIQAACEIAABCAQGgFMcmgoaQgCEIAABCAAAQhAAAIQgAAE4k4Akxz3DHL/EIAABCAAAQhAAAIQgAAEIBAaAUxyaChpCAIQgAAEIAABCEAAAhCAAATiTgCTHPcMcv8QgAAEIAABCEAAAhCAAAQgEBoBTHJoKGkIAhCAAAQgAAEIQAACEIAABOJOAJMc9wxy/ykCfu/tIJKmpibZtWuXVFRUQAoCEIBASQn4/RmDQQ4cOOD2dkw/dG/HdevWyfe+972Mn5f0RmkcAv9/e3fvS0kUxnH8iT9AJCQKISISOomWZBMNNYUKhcZrhUq8hNAQjYhKgcp/gGo3FCIiUQgaERWJQiSUbJ6TPLPHrOtlx91775nvNMt1d+6cz5mcOb85Z85FILUC9n2zNzc3srW1JXV1dfKd3y2bWlgKHpwAITm4Kk1vgTQkLywsRI1+eiUoOQII5ELAOpr7+/vS1NT07iEQknNRQ3wmAghYSC4pKZHh4WHXVtkgAwMLnB8I/BEgJHM2BCNASA6mKikIAgUpQEguyGrjoBFIlYCFZA3HNTU1bibL7OysnJ6eigZnZt+l6nSgsO8IEJI5PYIRyBSS/QvC5OSkNDQ0/DXFSBFmZmZkYmLC3VHd2NiQ29tb6ejokIGBAXcR2dnZkdbWVvf30tLSYNwoCAIIfI/AeyFZO6Ha/uimI82NjY1uunVxcbHs7u7KycnJq9fv7+9dO6Xv1a25udn9Szv1PXXFXhBIq4D1idrb2+Xx8VH6+vpkamrKcTw8PLiQvLi4GLVX1u85Pz+XwcFBKS8vl8rKSvf+tbW1iNEeLYm3dR/NqklrPVDu/BcgJOd/HXGEnxR465lk7VBayNWGenR0NHoOsK2tzYXfrq4u0YuFdlj156urq2jadlVVlXtdt7m5ORkfH3c/c6f1k5XC2xBIkUD8mWS7IXd3d+c6lxp6dZuennadUO1MWnuiv+v/106n//rT0xPtVIrOIYqKQLYFLCSPjIzIwcGBdHZ2ytLSkns2+eLiQubn5+Xl5cUNBth7dQBBN71ZF3+cRPtem5ubbgBhe3s76j8dHR3xCFy2K5P9Z1WAkJxVXnb+PwU+GknWRt5GbyoqKqSlpSUanbHj1DuhulmDr51bvYCMjY25jipTuv9njfJZCBSWQKaRZH9kRUuk4Xl9fV1WV1ejhbusbbHXtY3SNivTYmC0U4V1bnC0COSLgB98Dw8P3ZRrbWdqa2vl+Pg4GgSIjwjr8dvNPg3Uummo1j7SyspK1L+yG3/X19ev+k/5Un6OA4HPChCSPyvF+/Je4F9D8lt3Rff29tyFIt7IE5Lz/jTgABHImcB7IVn/5j+qEV+4Kx6SbdXrTPvU99NO5ayq+WAEClbAD8k6c+7y8tKVRcOytil6c663t9ct6GUz8WwkWYOztWPWhtkNPfudkFywpwYHHhMgJHNKBCPw1ZDsT8P2LwR60bDOp+Iw3TqYU4SCIJBVgUyB1n9dD0A7mvFp1fHp1haS/TUVaKeyWn3sHIFUCLw1hdpm0Wnfp7+/X3p6etzocFlZWTRSbG2XhWR/mrWt0+L3w5hunYrTKehCEpKDrt50Fe6tZ5J1wYnl5WX3NQfx6dbxqYz+gjgWkvX7le2CwsJd6TqfKC0CXxX4zoW7/O9P9qdc0059tVZ4PwII+AJ+SK6vr5ehoSG3ToKGWuv72MJd+miILtTV3d0t1dXV7gaf9rV0swVNbd/WNrFwF+dbKAKE5FBqknIggAACCCCAAAIIIIAAAggkFiAkJyZkBwgggAACCCCAAAIIIIAAAqEIEJJDqUnKgQACCCCAAAIIIIAAAgggkFiAkJyYkB0ggAACCCCAAAIIIIAAAgiEIkBIDqUmKQcCCCCAAAIIIIAAAggggEBiAUJyYkJ2gAACCCCAAAIIIIAAAgggEIoAITmUmqQcCCCAAAIIIIAAAggggAACiQUIyYkJ2QECCCCAAAIIIIAAAggggEAoAoTkUGqSciCAAAIIIIAAAggggAACCCQWICQnJmQHCCCAAAIIIIAAAggggAACoQgQkkOpScqBAAIIIIAAAggggAACCCCQWICQnJiQHSCAAAIIIIAAAggggAACCIQiEIXks7Ozn0VFRT9CKRjlQAABBBBAAAEEEEAAAQQQQOCrAs/Pz79+A1w7sahvxAJZAAAAAElFTkSuQmCC">
          <a:extLst>
            <a:ext uri="{FF2B5EF4-FFF2-40B4-BE49-F238E27FC236}">
              <a16:creationId xmlns:a16="http://schemas.microsoft.com/office/drawing/2014/main" id="{00000000-0008-0000-0200-000026000000}"/>
            </a:ext>
          </a:extLst>
        </xdr:cNvPr>
        <xdr:cNvSpPr>
          <a:spLocks noChangeAspect="1" noChangeArrowheads="1"/>
        </xdr:cNvSpPr>
      </xdr:nvSpPr>
      <xdr:spPr bwMode="auto">
        <a:xfrm>
          <a:off x="771525" y="11391900"/>
          <a:ext cx="304800" cy="302048"/>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xdr:from>
      <xdr:col>1</xdr:col>
      <xdr:colOff>436668</xdr:colOff>
      <xdr:row>60</xdr:row>
      <xdr:rowOff>150176</xdr:rowOff>
    </xdr:from>
    <xdr:to>
      <xdr:col>4</xdr:col>
      <xdr:colOff>1043940</xdr:colOff>
      <xdr:row>74</xdr:row>
      <xdr:rowOff>285749</xdr:rowOff>
    </xdr:to>
    <xdr:graphicFrame macro="">
      <xdr:nvGraphicFramePr>
        <xdr:cNvPr id="39" name="Gráfico 38">
          <a:extLst>
            <a:ext uri="{FF2B5EF4-FFF2-40B4-BE49-F238E27FC236}">
              <a16:creationId xmlns:a16="http://schemas.microsoft.com/office/drawing/2014/main" id="{00000000-0008-0000-0200-000027000000}"/>
            </a:ext>
            <a:ext uri="{147F2762-F138-4A5C-976F-8EAC2B608ADB}">
              <a16:predDERef xmlns:a16="http://schemas.microsoft.com/office/drawing/2014/main" pred="{00000000-0008-0000-0200-00002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390525</xdr:colOff>
      <xdr:row>60</xdr:row>
      <xdr:rowOff>425</xdr:rowOff>
    </xdr:from>
    <xdr:to>
      <xdr:col>5</xdr:col>
      <xdr:colOff>91440</xdr:colOff>
      <xdr:row>75</xdr:row>
      <xdr:rowOff>2964</xdr:rowOff>
    </xdr:to>
    <xdr:sp macro="" textlink="">
      <xdr:nvSpPr>
        <xdr:cNvPr id="40" name="Rectángulo: esquinas redondeadas 39">
          <a:extLst>
            <a:ext uri="{FF2B5EF4-FFF2-40B4-BE49-F238E27FC236}">
              <a16:creationId xmlns:a16="http://schemas.microsoft.com/office/drawing/2014/main" id="{00000000-0008-0000-0200-000028000000}"/>
            </a:ext>
          </a:extLst>
        </xdr:cNvPr>
        <xdr:cNvSpPr/>
      </xdr:nvSpPr>
      <xdr:spPr>
        <a:xfrm>
          <a:off x="621030" y="11220875"/>
          <a:ext cx="4322445" cy="2583814"/>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363643</xdr:colOff>
      <xdr:row>48</xdr:row>
      <xdr:rowOff>107331</xdr:rowOff>
    </xdr:from>
    <xdr:to>
      <xdr:col>5</xdr:col>
      <xdr:colOff>96096</xdr:colOff>
      <xdr:row>57</xdr:row>
      <xdr:rowOff>0</xdr:rowOff>
    </xdr:to>
    <xdr:sp macro="" textlink="">
      <xdr:nvSpPr>
        <xdr:cNvPr id="41" name="Rectángulo: esquinas redondeadas 40">
          <a:extLst>
            <a:ext uri="{FF2B5EF4-FFF2-40B4-BE49-F238E27FC236}">
              <a16:creationId xmlns:a16="http://schemas.microsoft.com/office/drawing/2014/main" id="{00000000-0008-0000-0200-000029000000}"/>
            </a:ext>
          </a:extLst>
        </xdr:cNvPr>
        <xdr:cNvSpPr/>
      </xdr:nvSpPr>
      <xdr:spPr>
        <a:xfrm>
          <a:off x="592243" y="9358011"/>
          <a:ext cx="4350173" cy="1675749"/>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359833</xdr:colOff>
      <xdr:row>48</xdr:row>
      <xdr:rowOff>91440</xdr:rowOff>
    </xdr:from>
    <xdr:to>
      <xdr:col>9</xdr:col>
      <xdr:colOff>92286</xdr:colOff>
      <xdr:row>58</xdr:row>
      <xdr:rowOff>9525</xdr:rowOff>
    </xdr:to>
    <xdr:sp macro="" textlink="">
      <xdr:nvSpPr>
        <xdr:cNvPr id="42" name="Rectángulo: esquinas redondeadas 41">
          <a:extLst>
            <a:ext uri="{FF2B5EF4-FFF2-40B4-BE49-F238E27FC236}">
              <a16:creationId xmlns:a16="http://schemas.microsoft.com/office/drawing/2014/main" id="{00000000-0008-0000-0200-00002A000000}"/>
            </a:ext>
          </a:extLst>
        </xdr:cNvPr>
        <xdr:cNvSpPr/>
      </xdr:nvSpPr>
      <xdr:spPr>
        <a:xfrm>
          <a:off x="5217583" y="9216390"/>
          <a:ext cx="3780578" cy="1861185"/>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550755</xdr:colOff>
      <xdr:row>61</xdr:row>
      <xdr:rowOff>422</xdr:rowOff>
    </xdr:from>
    <xdr:to>
      <xdr:col>7</xdr:col>
      <xdr:colOff>569580</xdr:colOff>
      <xdr:row>62</xdr:row>
      <xdr:rowOff>635</xdr:rowOff>
    </xdr:to>
    <xdr:sp macro="" textlink="">
      <xdr:nvSpPr>
        <xdr:cNvPr id="43" name="Rectángulo: esquinas redondeadas 42">
          <a:extLst>
            <a:ext uri="{FF2B5EF4-FFF2-40B4-BE49-F238E27FC236}">
              <a16:creationId xmlns:a16="http://schemas.microsoft.com/office/drawing/2014/main" id="{00000000-0008-0000-0200-00002B000000}"/>
            </a:ext>
          </a:extLst>
        </xdr:cNvPr>
        <xdr:cNvSpPr/>
      </xdr:nvSpPr>
      <xdr:spPr>
        <a:xfrm>
          <a:off x="5408505" y="11582822"/>
          <a:ext cx="1800000" cy="171663"/>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Canales</a:t>
          </a:r>
        </a:p>
      </xdr:txBody>
    </xdr:sp>
    <xdr:clientData/>
  </xdr:twoCellAnchor>
  <xdr:twoCellAnchor>
    <xdr:from>
      <xdr:col>2</xdr:col>
      <xdr:colOff>92921</xdr:colOff>
      <xdr:row>60</xdr:row>
      <xdr:rowOff>134410</xdr:rowOff>
    </xdr:from>
    <xdr:to>
      <xdr:col>2</xdr:col>
      <xdr:colOff>1892921</xdr:colOff>
      <xdr:row>61</xdr:row>
      <xdr:rowOff>130601</xdr:rowOff>
    </xdr:to>
    <xdr:sp macro="" textlink="">
      <xdr:nvSpPr>
        <xdr:cNvPr id="44" name="Rectángulo: esquinas redondeadas 43">
          <a:extLst>
            <a:ext uri="{FF2B5EF4-FFF2-40B4-BE49-F238E27FC236}">
              <a16:creationId xmlns:a16="http://schemas.microsoft.com/office/drawing/2014/main" id="{00000000-0008-0000-0200-00002C000000}"/>
            </a:ext>
            <a:ext uri="{147F2762-F138-4A5C-976F-8EAC2B608ADB}">
              <a16:predDERef xmlns:a16="http://schemas.microsoft.com/office/drawing/2014/main" pred="{AB612524-2C5F-4EEE-B9D3-E1771AB3B10F}"/>
            </a:ext>
          </a:extLst>
        </xdr:cNvPr>
        <xdr:cNvSpPr/>
      </xdr:nvSpPr>
      <xdr:spPr>
        <a:xfrm>
          <a:off x="864446" y="11545360"/>
          <a:ext cx="1800000" cy="167641"/>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a:solidFill>
                <a:schemeClr val="lt1"/>
              </a:solidFill>
              <a:latin typeface="Arial" panose="020B0604020202020204" pitchFamily="34" charset="0"/>
              <a:cs typeface="Arial" panose="020B0604020202020204" pitchFamily="34" charset="0"/>
            </a:rPr>
            <a:t>Número de solicitudes</a:t>
          </a:r>
        </a:p>
      </xdr:txBody>
    </xdr:sp>
    <xdr:clientData/>
  </xdr:twoCellAnchor>
  <xdr:twoCellAnchor>
    <xdr:from>
      <xdr:col>5</xdr:col>
      <xdr:colOff>321945</xdr:colOff>
      <xdr:row>60</xdr:row>
      <xdr:rowOff>211</xdr:rowOff>
    </xdr:from>
    <xdr:to>
      <xdr:col>9</xdr:col>
      <xdr:colOff>133350</xdr:colOff>
      <xdr:row>75</xdr:row>
      <xdr:rowOff>794</xdr:rowOff>
    </xdr:to>
    <xdr:sp macro="" textlink="">
      <xdr:nvSpPr>
        <xdr:cNvPr id="45" name="Rectángulo: esquinas redondeadas 44">
          <a:extLst>
            <a:ext uri="{FF2B5EF4-FFF2-40B4-BE49-F238E27FC236}">
              <a16:creationId xmlns:a16="http://schemas.microsoft.com/office/drawing/2014/main" id="{00000000-0008-0000-0200-00002D000000}"/>
            </a:ext>
          </a:extLst>
        </xdr:cNvPr>
        <xdr:cNvSpPr/>
      </xdr:nvSpPr>
      <xdr:spPr>
        <a:xfrm>
          <a:off x="5173980" y="11220661"/>
          <a:ext cx="3832860" cy="2581858"/>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5</xdr:col>
      <xdr:colOff>397721</xdr:colOff>
      <xdr:row>62</xdr:row>
      <xdr:rowOff>3388</xdr:rowOff>
    </xdr:from>
    <xdr:to>
      <xdr:col>8</xdr:col>
      <xdr:colOff>935143</xdr:colOff>
      <xdr:row>73</xdr:row>
      <xdr:rowOff>161925</xdr:rowOff>
    </xdr:to>
    <xdr:graphicFrame macro="">
      <xdr:nvGraphicFramePr>
        <xdr:cNvPr id="46" name="Gráfico 45">
          <a:extLst>
            <a:ext uri="{FF2B5EF4-FFF2-40B4-BE49-F238E27FC236}">
              <a16:creationId xmlns:a16="http://schemas.microsoft.com/office/drawing/2014/main" id="{00000000-0008-0000-0200-00002E000000}"/>
            </a:ext>
            <a:ext uri="{147F2762-F138-4A5C-976F-8EAC2B608ADB}">
              <a16:predDERef xmlns:a16="http://schemas.microsoft.com/office/drawing/2014/main" pred="{00000000-0008-0000-0200-00002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9</xdr:col>
      <xdr:colOff>359833</xdr:colOff>
      <xdr:row>48</xdr:row>
      <xdr:rowOff>127635</xdr:rowOff>
    </xdr:from>
    <xdr:to>
      <xdr:col>12</xdr:col>
      <xdr:colOff>250190</xdr:colOff>
      <xdr:row>96</xdr:row>
      <xdr:rowOff>19051</xdr:rowOff>
    </xdr:to>
    <xdr:sp macro="" textlink="">
      <xdr:nvSpPr>
        <xdr:cNvPr id="47" name="Rectángulo: esquinas redondeadas 46">
          <a:extLst>
            <a:ext uri="{FF2B5EF4-FFF2-40B4-BE49-F238E27FC236}">
              <a16:creationId xmlns:a16="http://schemas.microsoft.com/office/drawing/2014/main" id="{00000000-0008-0000-0200-00002F000000}"/>
            </a:ext>
          </a:extLst>
        </xdr:cNvPr>
        <xdr:cNvSpPr/>
      </xdr:nvSpPr>
      <xdr:spPr>
        <a:xfrm>
          <a:off x="9179983" y="9747885"/>
          <a:ext cx="3643207" cy="8863966"/>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10</xdr:col>
      <xdr:colOff>11431</xdr:colOff>
      <xdr:row>49</xdr:row>
      <xdr:rowOff>30482</xdr:rowOff>
    </xdr:from>
    <xdr:to>
      <xdr:col>10</xdr:col>
      <xdr:colOff>1649943</xdr:colOff>
      <xdr:row>50</xdr:row>
      <xdr:rowOff>64135</xdr:rowOff>
    </xdr:to>
    <xdr:sp macro="" textlink="">
      <xdr:nvSpPr>
        <xdr:cNvPr id="48" name="Rectángulo: esquinas redondeadas 47">
          <a:extLst>
            <a:ext uri="{FF2B5EF4-FFF2-40B4-BE49-F238E27FC236}">
              <a16:creationId xmlns:a16="http://schemas.microsoft.com/office/drawing/2014/main" id="{00000000-0008-0000-0200-000030000000}"/>
            </a:ext>
            <a:ext uri="{147F2762-F138-4A5C-976F-8EAC2B608ADB}">
              <a16:predDERef xmlns:a16="http://schemas.microsoft.com/office/drawing/2014/main" pred="{00FD053B-CBD1-4F9C-A425-4EB5AAA9AC02}"/>
            </a:ext>
          </a:extLst>
        </xdr:cNvPr>
        <xdr:cNvSpPr/>
      </xdr:nvSpPr>
      <xdr:spPr>
        <a:xfrm>
          <a:off x="9549766" y="9324977"/>
          <a:ext cx="1638512" cy="203198"/>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marL="0" indent="0" algn="l"/>
          <a:r>
            <a:rPr lang="en-US" sz="1000" b="1">
              <a:solidFill>
                <a:schemeClr val="lt1"/>
              </a:solidFill>
              <a:latin typeface="Arial" panose="020B0604020202020204" pitchFamily="34" charset="0"/>
              <a:cs typeface="Arial" panose="020B0604020202020204" pitchFamily="34" charset="0"/>
            </a:rPr>
            <a:t>Tiempos de respuesta</a:t>
          </a:r>
        </a:p>
      </xdr:txBody>
    </xdr:sp>
    <xdr:clientData/>
  </xdr:twoCellAnchor>
  <xdr:twoCellAnchor>
    <xdr:from>
      <xdr:col>2</xdr:col>
      <xdr:colOff>60536</xdr:colOff>
      <xdr:row>49</xdr:row>
      <xdr:rowOff>36404</xdr:rowOff>
    </xdr:from>
    <xdr:to>
      <xdr:col>2</xdr:col>
      <xdr:colOff>1788160</xdr:colOff>
      <xdr:row>50</xdr:row>
      <xdr:rowOff>57149</xdr:rowOff>
    </xdr:to>
    <xdr:sp macro="" textlink="">
      <xdr:nvSpPr>
        <xdr:cNvPr id="51" name="Rectángulo: esquinas redondeadas 50">
          <a:extLst>
            <a:ext uri="{FF2B5EF4-FFF2-40B4-BE49-F238E27FC236}">
              <a16:creationId xmlns:a16="http://schemas.microsoft.com/office/drawing/2014/main" id="{00000000-0008-0000-0200-000033000000}"/>
            </a:ext>
          </a:extLst>
        </xdr:cNvPr>
        <xdr:cNvSpPr/>
      </xdr:nvSpPr>
      <xdr:spPr>
        <a:xfrm>
          <a:off x="828251" y="9332804"/>
          <a:ext cx="1731434" cy="196005"/>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Cantidad de peticiones</a:t>
          </a:r>
        </a:p>
      </xdr:txBody>
    </xdr:sp>
    <xdr:clientData/>
  </xdr:twoCellAnchor>
  <xdr:twoCellAnchor>
    <xdr:from>
      <xdr:col>6</xdr:col>
      <xdr:colOff>20743</xdr:colOff>
      <xdr:row>49</xdr:row>
      <xdr:rowOff>40639</xdr:rowOff>
    </xdr:from>
    <xdr:to>
      <xdr:col>7</xdr:col>
      <xdr:colOff>609600</xdr:colOff>
      <xdr:row>50</xdr:row>
      <xdr:rowOff>36407</xdr:rowOff>
    </xdr:to>
    <xdr:sp macro="" textlink="">
      <xdr:nvSpPr>
        <xdr:cNvPr id="52" name="Rectángulo: esquinas redondeadas 51">
          <a:extLst>
            <a:ext uri="{FF2B5EF4-FFF2-40B4-BE49-F238E27FC236}">
              <a16:creationId xmlns:a16="http://schemas.microsoft.com/office/drawing/2014/main" id="{00000000-0008-0000-0200-000034000000}"/>
            </a:ext>
          </a:extLst>
        </xdr:cNvPr>
        <xdr:cNvSpPr/>
      </xdr:nvSpPr>
      <xdr:spPr>
        <a:xfrm>
          <a:off x="5493808" y="9337039"/>
          <a:ext cx="1735667" cy="167218"/>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Peticiones por canal</a:t>
          </a:r>
        </a:p>
      </xdr:txBody>
    </xdr:sp>
    <xdr:clientData/>
  </xdr:twoCellAnchor>
  <xdr:twoCellAnchor>
    <xdr:from>
      <xdr:col>1</xdr:col>
      <xdr:colOff>114299</xdr:colOff>
      <xdr:row>9</xdr:row>
      <xdr:rowOff>57785</xdr:rowOff>
    </xdr:from>
    <xdr:to>
      <xdr:col>12</xdr:col>
      <xdr:colOff>560024</xdr:colOff>
      <xdr:row>15</xdr:row>
      <xdr:rowOff>131444</xdr:rowOff>
    </xdr:to>
    <xdr:sp macro="" textlink="">
      <xdr:nvSpPr>
        <xdr:cNvPr id="57" name="Rectángulo: esquinas redondeadas 56">
          <a:extLst>
            <a:ext uri="{FF2B5EF4-FFF2-40B4-BE49-F238E27FC236}">
              <a16:creationId xmlns:a16="http://schemas.microsoft.com/office/drawing/2014/main" id="{00000000-0008-0000-0200-000039000000}"/>
            </a:ext>
          </a:extLst>
        </xdr:cNvPr>
        <xdr:cNvSpPr/>
      </xdr:nvSpPr>
      <xdr:spPr>
        <a:xfrm>
          <a:off x="342899" y="1734185"/>
          <a:ext cx="14076000" cy="1102359"/>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467359</xdr:colOff>
      <xdr:row>17</xdr:row>
      <xdr:rowOff>2114</xdr:rowOff>
    </xdr:from>
    <xdr:to>
      <xdr:col>12</xdr:col>
      <xdr:colOff>285750</xdr:colOff>
      <xdr:row>18</xdr:row>
      <xdr:rowOff>76200</xdr:rowOff>
    </xdr:to>
    <xdr:sp macro="" textlink="">
      <xdr:nvSpPr>
        <xdr:cNvPr id="58" name="Rectángulo: esquinas redondeadas 57">
          <a:extLst>
            <a:ext uri="{FF2B5EF4-FFF2-40B4-BE49-F238E27FC236}">
              <a16:creationId xmlns:a16="http://schemas.microsoft.com/office/drawing/2014/main" id="{00000000-0008-0000-0200-00003A000000}"/>
            </a:ext>
          </a:extLst>
        </xdr:cNvPr>
        <xdr:cNvSpPr/>
      </xdr:nvSpPr>
      <xdr:spPr>
        <a:xfrm>
          <a:off x="695959" y="3095834"/>
          <a:ext cx="12078971" cy="249346"/>
        </a:xfrm>
        <a:prstGeom prst="round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latin typeface="Arial" panose="020B0604020202020204" pitchFamily="34" charset="0"/>
              <a:cs typeface="Arial" panose="020B0604020202020204" pitchFamily="34" charset="0"/>
            </a:rPr>
            <a:t>Solicitudes de copia</a:t>
          </a:r>
        </a:p>
      </xdr:txBody>
    </xdr:sp>
    <xdr:clientData/>
  </xdr:twoCellAnchor>
  <xdr:twoCellAnchor>
    <xdr:from>
      <xdr:col>1</xdr:col>
      <xdr:colOff>53340</xdr:colOff>
      <xdr:row>46</xdr:row>
      <xdr:rowOff>38100</xdr:rowOff>
    </xdr:from>
    <xdr:to>
      <xdr:col>12</xdr:col>
      <xdr:colOff>548641</xdr:colOff>
      <xdr:row>97</xdr:row>
      <xdr:rowOff>19050</xdr:rowOff>
    </xdr:to>
    <xdr:sp macro="" textlink="">
      <xdr:nvSpPr>
        <xdr:cNvPr id="59" name="Rectángulo: esquinas redondeadas 58">
          <a:extLst>
            <a:ext uri="{FF2B5EF4-FFF2-40B4-BE49-F238E27FC236}">
              <a16:creationId xmlns:a16="http://schemas.microsoft.com/office/drawing/2014/main" id="{00000000-0008-0000-0200-00003B000000}"/>
            </a:ext>
          </a:extLst>
        </xdr:cNvPr>
        <xdr:cNvSpPr/>
      </xdr:nvSpPr>
      <xdr:spPr>
        <a:xfrm>
          <a:off x="272415" y="9229725"/>
          <a:ext cx="12849226" cy="9563100"/>
        </a:xfrm>
        <a:prstGeom prst="roundRect">
          <a:avLst>
            <a:gd name="adj" fmla="val 1744"/>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1</xdr:col>
      <xdr:colOff>438150</xdr:colOff>
      <xdr:row>46</xdr:row>
      <xdr:rowOff>161924</xdr:rowOff>
    </xdr:from>
    <xdr:to>
      <xdr:col>12</xdr:col>
      <xdr:colOff>254636</xdr:colOff>
      <xdr:row>47</xdr:row>
      <xdr:rowOff>152399</xdr:rowOff>
    </xdr:to>
    <xdr:sp macro="" textlink="">
      <xdr:nvSpPr>
        <xdr:cNvPr id="60" name="Rectángulo: esquinas redondeadas 59">
          <a:extLst>
            <a:ext uri="{FF2B5EF4-FFF2-40B4-BE49-F238E27FC236}">
              <a16:creationId xmlns:a16="http://schemas.microsoft.com/office/drawing/2014/main" id="{00000000-0008-0000-0200-00003C000000}"/>
            </a:ext>
          </a:extLst>
        </xdr:cNvPr>
        <xdr:cNvSpPr/>
      </xdr:nvSpPr>
      <xdr:spPr>
        <a:xfrm>
          <a:off x="666750" y="8993504"/>
          <a:ext cx="12077066" cy="234315"/>
        </a:xfrm>
        <a:prstGeom prst="roundRect">
          <a:avLst/>
        </a:prstGeom>
        <a:solidFill>
          <a:srgbClr val="FFC0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050" b="1">
              <a:solidFill>
                <a:schemeClr val="tx1"/>
              </a:solidFill>
              <a:latin typeface="Arial" panose="020B0604020202020204" pitchFamily="34" charset="0"/>
              <a:cs typeface="Arial" panose="020B0604020202020204" pitchFamily="34" charset="0"/>
            </a:rPr>
            <a:t>Solicitudes de acceso</a:t>
          </a:r>
          <a:r>
            <a:rPr lang="es-CO" sz="1050" b="1" baseline="0">
              <a:solidFill>
                <a:schemeClr val="tx1"/>
              </a:solidFill>
              <a:latin typeface="Arial" panose="020B0604020202020204" pitchFamily="34" charset="0"/>
              <a:cs typeface="Arial" panose="020B0604020202020204" pitchFamily="34" charset="0"/>
            </a:rPr>
            <a:t> a la información</a:t>
          </a:r>
          <a:endParaRPr lang="es-CO" sz="1050" b="1">
            <a:solidFill>
              <a:schemeClr val="tx1"/>
            </a:solidFill>
            <a:latin typeface="Arial" panose="020B0604020202020204" pitchFamily="34" charset="0"/>
            <a:cs typeface="Arial" panose="020B0604020202020204" pitchFamily="34" charset="0"/>
          </a:endParaRPr>
        </a:p>
      </xdr:txBody>
    </xdr:sp>
    <xdr:clientData/>
  </xdr:twoCellAnchor>
  <xdr:twoCellAnchor>
    <xdr:from>
      <xdr:col>1</xdr:col>
      <xdr:colOff>381000</xdr:colOff>
      <xdr:row>86</xdr:row>
      <xdr:rowOff>3808</xdr:rowOff>
    </xdr:from>
    <xdr:to>
      <xdr:col>6</xdr:col>
      <xdr:colOff>101178</xdr:colOff>
      <xdr:row>95</xdr:row>
      <xdr:rowOff>0</xdr:rowOff>
    </xdr:to>
    <xdr:sp macro="" textlink="">
      <xdr:nvSpPr>
        <xdr:cNvPr id="63" name="Rectángulo: esquinas redondeadas 62">
          <a:extLst>
            <a:ext uri="{FF2B5EF4-FFF2-40B4-BE49-F238E27FC236}">
              <a16:creationId xmlns:a16="http://schemas.microsoft.com/office/drawing/2014/main" id="{00000000-0008-0000-0200-00003F000000}"/>
            </a:ext>
          </a:extLst>
        </xdr:cNvPr>
        <xdr:cNvSpPr/>
      </xdr:nvSpPr>
      <xdr:spPr>
        <a:xfrm>
          <a:off x="600075" y="16786858"/>
          <a:ext cx="5263728" cy="1624967"/>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17355</xdr:colOff>
      <xdr:row>86</xdr:row>
      <xdr:rowOff>82975</xdr:rowOff>
    </xdr:from>
    <xdr:to>
      <xdr:col>3</xdr:col>
      <xdr:colOff>171390</xdr:colOff>
      <xdr:row>87</xdr:row>
      <xdr:rowOff>95335</xdr:rowOff>
    </xdr:to>
    <xdr:sp macro="" textlink="">
      <xdr:nvSpPr>
        <xdr:cNvPr id="64" name="Rectángulo: esquinas redondeadas 63">
          <a:extLst>
            <a:ext uri="{FF2B5EF4-FFF2-40B4-BE49-F238E27FC236}">
              <a16:creationId xmlns:a16="http://schemas.microsoft.com/office/drawing/2014/main" id="{00000000-0008-0000-0200-000040000000}"/>
            </a:ext>
          </a:extLst>
        </xdr:cNvPr>
        <xdr:cNvSpPr/>
      </xdr:nvSpPr>
      <xdr:spPr>
        <a:xfrm>
          <a:off x="788880" y="16018300"/>
          <a:ext cx="2154285" cy="183810"/>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Traslados</a:t>
          </a:r>
          <a:r>
            <a:rPr lang="es-CO" sz="1000" b="1" baseline="0">
              <a:latin typeface="Arial" panose="020B0604020202020204" pitchFamily="34" charset="0"/>
              <a:cs typeface="Arial" panose="020B0604020202020204" pitchFamily="34" charset="0"/>
            </a:rPr>
            <a:t> de petición</a:t>
          </a:r>
          <a:endParaRPr lang="es-CO" sz="1000" b="1">
            <a:latin typeface="Arial" panose="020B0604020202020204" pitchFamily="34" charset="0"/>
            <a:cs typeface="Arial" panose="020B0604020202020204" pitchFamily="34" charset="0"/>
          </a:endParaRPr>
        </a:p>
        <a:p>
          <a:pPr algn="l"/>
          <a:endParaRPr lang="es-CO" sz="1000" b="1">
            <a:latin typeface="Arial" panose="020B0604020202020204" pitchFamily="34" charset="0"/>
            <a:cs typeface="Arial" panose="020B0604020202020204" pitchFamily="34" charset="0"/>
          </a:endParaRPr>
        </a:p>
      </xdr:txBody>
    </xdr:sp>
    <xdr:clientData/>
  </xdr:twoCellAnchor>
  <xdr:twoCellAnchor>
    <xdr:from>
      <xdr:col>1</xdr:col>
      <xdr:colOff>381000</xdr:colOff>
      <xdr:row>78</xdr:row>
      <xdr:rowOff>0</xdr:rowOff>
    </xdr:from>
    <xdr:to>
      <xdr:col>6</xdr:col>
      <xdr:colOff>15240</xdr:colOff>
      <xdr:row>84</xdr:row>
      <xdr:rowOff>115148</xdr:rowOff>
    </xdr:to>
    <xdr:sp macro="" textlink="">
      <xdr:nvSpPr>
        <xdr:cNvPr id="65" name="Rectángulo: esquinas redondeadas 64">
          <a:extLst>
            <a:ext uri="{FF2B5EF4-FFF2-40B4-BE49-F238E27FC236}">
              <a16:creationId xmlns:a16="http://schemas.microsoft.com/office/drawing/2014/main" id="{00000000-0008-0000-0200-000041000000}"/>
            </a:ext>
          </a:extLst>
        </xdr:cNvPr>
        <xdr:cNvSpPr/>
      </xdr:nvSpPr>
      <xdr:spPr>
        <a:xfrm>
          <a:off x="609600" y="14535150"/>
          <a:ext cx="4901565" cy="1172423"/>
        </a:xfrm>
        <a:prstGeom prst="roundRect">
          <a:avLst>
            <a:gd name="adj" fmla="val 7712"/>
          </a:avLst>
        </a:prstGeom>
        <a:noFill/>
        <a:ln>
          <a:solidFill>
            <a:schemeClr val="bg1">
              <a:lumMod val="85000"/>
            </a:schemeClr>
          </a:solidFill>
        </a:ln>
        <a:effectLst>
          <a:outerShdw blurRad="50800" dist="38100" dir="2700000" algn="tl"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21165</xdr:colOff>
      <xdr:row>78</xdr:row>
      <xdr:rowOff>136103</xdr:rowOff>
    </xdr:from>
    <xdr:to>
      <xdr:col>3</xdr:col>
      <xdr:colOff>173295</xdr:colOff>
      <xdr:row>79</xdr:row>
      <xdr:rowOff>135128</xdr:rowOff>
    </xdr:to>
    <xdr:sp macro="" textlink="">
      <xdr:nvSpPr>
        <xdr:cNvPr id="66" name="Rectángulo: esquinas redondeadas 65">
          <a:extLst>
            <a:ext uri="{FF2B5EF4-FFF2-40B4-BE49-F238E27FC236}">
              <a16:creationId xmlns:a16="http://schemas.microsoft.com/office/drawing/2014/main" id="{00000000-0008-0000-0200-000042000000}"/>
            </a:ext>
            <a:ext uri="{147F2762-F138-4A5C-976F-8EAC2B608ADB}">
              <a16:predDERef xmlns:a16="http://schemas.microsoft.com/office/drawing/2014/main" pred="{0DB01113-29A3-4C54-A7A2-3081823D3DA4}"/>
            </a:ext>
          </a:extLst>
        </xdr:cNvPr>
        <xdr:cNvSpPr/>
      </xdr:nvSpPr>
      <xdr:spPr>
        <a:xfrm>
          <a:off x="792690" y="14671253"/>
          <a:ext cx="2152380" cy="180000"/>
        </a:xfrm>
        <a:prstGeom prst="roundRect">
          <a:avLst/>
        </a:prstGeom>
        <a:solidFill>
          <a:schemeClr val="bg1">
            <a:lumMod val="7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lang="es-CO" sz="1000" b="1">
              <a:latin typeface="Arial" panose="020B0604020202020204" pitchFamily="34" charset="0"/>
              <a:cs typeface="Arial" panose="020B0604020202020204" pitchFamily="34" charset="0"/>
            </a:rPr>
            <a:t>Solicitudes</a:t>
          </a:r>
          <a:r>
            <a:rPr lang="es-CO" sz="1000" b="1" baseline="0">
              <a:latin typeface="Arial" panose="020B0604020202020204" pitchFamily="34" charset="0"/>
              <a:cs typeface="Arial" panose="020B0604020202020204" pitchFamily="34" charset="0"/>
            </a:rPr>
            <a:t> Denegadas</a:t>
          </a:r>
          <a:endParaRPr lang="es-CO" sz="1000" b="1">
            <a:latin typeface="Arial" panose="020B0604020202020204" pitchFamily="34" charset="0"/>
            <a:cs typeface="Arial" panose="020B0604020202020204" pitchFamily="34" charset="0"/>
          </a:endParaRPr>
        </a:p>
      </xdr:txBody>
    </xdr:sp>
    <xdr:clientData/>
  </xdr:twoCellAnchor>
  <xdr:oneCellAnchor>
    <xdr:from>
      <xdr:col>4</xdr:col>
      <xdr:colOff>689399</xdr:colOff>
      <xdr:row>78</xdr:row>
      <xdr:rowOff>159177</xdr:rowOff>
    </xdr:from>
    <xdr:ext cx="880321" cy="915669"/>
    <xdr:pic>
      <xdr:nvPicPr>
        <xdr:cNvPr id="67" name="Imagen 66">
          <a:extLst>
            <a:ext uri="{FF2B5EF4-FFF2-40B4-BE49-F238E27FC236}">
              <a16:creationId xmlns:a16="http://schemas.microsoft.com/office/drawing/2014/main" id="{00000000-0008-0000-0200-000043000000}"/>
            </a:ext>
            <a:ext uri="{147F2762-F138-4A5C-976F-8EAC2B608ADB}">
              <a16:predDERef xmlns:a16="http://schemas.microsoft.com/office/drawing/2014/main" pred="{2BD31204-1835-711C-B177-F7792C624AC6}"/>
            </a:ext>
          </a:extLst>
        </xdr:cNvPr>
        <xdr:cNvPicPr>
          <a:picLocks noChangeAspect="1"/>
        </xdr:cNvPicPr>
      </xdr:nvPicPr>
      <xdr:blipFill>
        <a:blip xmlns:r="http://schemas.openxmlformats.org/officeDocument/2006/relationships" r:embed="rId5"/>
        <a:stretch>
          <a:fillRect/>
        </a:stretch>
      </xdr:blipFill>
      <xdr:spPr>
        <a:xfrm>
          <a:off x="4680374" y="15465852"/>
          <a:ext cx="880321" cy="915669"/>
        </a:xfrm>
        <a:prstGeom prst="rect">
          <a:avLst/>
        </a:prstGeom>
      </xdr:spPr>
    </xdr:pic>
    <xdr:clientData/>
  </xdr:oneCellAnchor>
  <xdr:twoCellAnchor>
    <xdr:from>
      <xdr:col>2</xdr:col>
      <xdr:colOff>141393</xdr:colOff>
      <xdr:row>80</xdr:row>
      <xdr:rowOff>91864</xdr:rowOff>
    </xdr:from>
    <xdr:to>
      <xdr:col>4</xdr:col>
      <xdr:colOff>274320</xdr:colOff>
      <xdr:row>83</xdr:row>
      <xdr:rowOff>121920</xdr:rowOff>
    </xdr:to>
    <xdr:sp macro="" textlink="">
      <xdr:nvSpPr>
        <xdr:cNvPr id="68" name="CuadroTexto 67">
          <a:extLst>
            <a:ext uri="{FF2B5EF4-FFF2-40B4-BE49-F238E27FC236}">
              <a16:creationId xmlns:a16="http://schemas.microsoft.com/office/drawing/2014/main" id="{00000000-0008-0000-0200-000044000000}"/>
            </a:ext>
          </a:extLst>
        </xdr:cNvPr>
        <xdr:cNvSpPr txBox="1"/>
      </xdr:nvSpPr>
      <xdr:spPr>
        <a:xfrm>
          <a:off x="911013" y="15209944"/>
          <a:ext cx="3020907" cy="571076"/>
        </a:xfrm>
        <a:prstGeom prst="rect">
          <a:avLst/>
        </a:prstGeom>
        <a:noFill/>
        <a:ln>
          <a:noFill/>
        </a:ln>
      </xdr:spPr>
      <xdr:style>
        <a:lnRef idx="2">
          <a:schemeClr val="accent3"/>
        </a:lnRef>
        <a:fillRef idx="1">
          <a:schemeClr val="lt1"/>
        </a:fillRef>
        <a:effectRef idx="0">
          <a:schemeClr val="accent3"/>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s-CO" sz="1000">
              <a:solidFill>
                <a:sysClr val="windowText" lastClr="000000"/>
              </a:solidFill>
              <a:effectLst/>
              <a:latin typeface="Arial" panose="020B0604020202020204" pitchFamily="34" charset="0"/>
              <a:ea typeface="+mn-ea"/>
              <a:cs typeface="Arial" panose="020B0604020202020204" pitchFamily="34" charset="0"/>
            </a:rPr>
            <a:t>Para el periodo reportado se presentaron tres</a:t>
          </a:r>
          <a:r>
            <a:rPr lang="es-CO" sz="1000" baseline="0">
              <a:solidFill>
                <a:sysClr val="windowText" lastClr="000000"/>
              </a:solidFill>
              <a:effectLst/>
              <a:latin typeface="Arial" panose="020B0604020202020204" pitchFamily="34" charset="0"/>
              <a:ea typeface="+mn-ea"/>
              <a:cs typeface="Arial" panose="020B0604020202020204" pitchFamily="34" charset="0"/>
            </a:rPr>
            <a:t> (3) </a:t>
          </a:r>
          <a:r>
            <a:rPr lang="es-CO" sz="1000">
              <a:solidFill>
                <a:sysClr val="windowText" lastClr="000000"/>
              </a:solidFill>
              <a:effectLst/>
              <a:latin typeface="Arial" panose="020B0604020202020204" pitchFamily="34" charset="0"/>
              <a:ea typeface="+mn-ea"/>
              <a:cs typeface="Arial" panose="020B0604020202020204" pitchFamily="34" charset="0"/>
            </a:rPr>
            <a:t>casos de solicitudes donde se negó acceso a la información.</a:t>
          </a:r>
          <a:endParaRPr lang="es-CO" sz="1000">
            <a:solidFill>
              <a:sysClr val="windowText" lastClr="000000"/>
            </a:solidFill>
            <a:latin typeface="Arial" panose="020B0604020202020204" pitchFamily="34" charset="0"/>
            <a:cs typeface="Arial" panose="020B0604020202020204" pitchFamily="34" charset="0"/>
          </a:endParaRPr>
        </a:p>
      </xdr:txBody>
    </xdr:sp>
    <xdr:clientData/>
  </xdr:twoCellAnchor>
  <xdr:oneCellAnchor>
    <xdr:from>
      <xdr:col>3</xdr:col>
      <xdr:colOff>742950</xdr:colOff>
      <xdr:row>11</xdr:row>
      <xdr:rowOff>180975</xdr:rowOff>
    </xdr:from>
    <xdr:ext cx="412870" cy="564193"/>
    <xdr:sp macro="" textlink="">
      <xdr:nvSpPr>
        <xdr:cNvPr id="8" name="CuadroTexto 7">
          <a:extLst>
            <a:ext uri="{FF2B5EF4-FFF2-40B4-BE49-F238E27FC236}">
              <a16:creationId xmlns:a16="http://schemas.microsoft.com/office/drawing/2014/main" id="{00000000-0008-0000-0200-000008000000}"/>
            </a:ext>
          </a:extLst>
        </xdr:cNvPr>
        <xdr:cNvSpPr txBox="1"/>
      </xdr:nvSpPr>
      <xdr:spPr>
        <a:xfrm>
          <a:off x="3867150" y="2314575"/>
          <a:ext cx="412870"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3200" b="1">
              <a:solidFill>
                <a:srgbClr val="C00000"/>
              </a:solidFill>
              <a:latin typeface="Arial" panose="020B0604020202020204" pitchFamily="34" charset="0"/>
              <a:cs typeface="Arial" panose="020B0604020202020204" pitchFamily="34" charset="0"/>
            </a:rPr>
            <a:t>9</a:t>
          </a:r>
        </a:p>
      </xdr:txBody>
    </xdr:sp>
    <xdr:clientData/>
  </xdr:oneCellAnchor>
  <xdr:oneCellAnchor>
    <xdr:from>
      <xdr:col>7</xdr:col>
      <xdr:colOff>0</xdr:colOff>
      <xdr:row>11</xdr:row>
      <xdr:rowOff>171450</xdr:rowOff>
    </xdr:from>
    <xdr:ext cx="641073" cy="564193"/>
    <xdr:sp macro="" textlink="">
      <xdr:nvSpPr>
        <xdr:cNvPr id="70" name="CuadroTexto 69">
          <a:extLst>
            <a:ext uri="{FF2B5EF4-FFF2-40B4-BE49-F238E27FC236}">
              <a16:creationId xmlns:a16="http://schemas.microsoft.com/office/drawing/2014/main" id="{00000000-0008-0000-0200-000046000000}"/>
            </a:ext>
          </a:extLst>
        </xdr:cNvPr>
        <xdr:cNvSpPr txBox="1"/>
      </xdr:nvSpPr>
      <xdr:spPr>
        <a:xfrm>
          <a:off x="6877050" y="2305050"/>
          <a:ext cx="641073"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3200" b="1">
              <a:solidFill>
                <a:srgbClr val="C00000"/>
              </a:solidFill>
              <a:latin typeface="Arial" panose="020B0604020202020204" pitchFamily="34" charset="0"/>
              <a:cs typeface="Arial" panose="020B0604020202020204" pitchFamily="34" charset="0"/>
            </a:rPr>
            <a:t>42</a:t>
          </a:r>
        </a:p>
      </xdr:txBody>
    </xdr:sp>
    <xdr:clientData/>
  </xdr:oneCellAnchor>
  <xdr:oneCellAnchor>
    <xdr:from>
      <xdr:col>10</xdr:col>
      <xdr:colOff>723900</xdr:colOff>
      <xdr:row>11</xdr:row>
      <xdr:rowOff>133350</xdr:rowOff>
    </xdr:from>
    <xdr:ext cx="641073" cy="564193"/>
    <xdr:sp macro="" textlink="">
      <xdr:nvSpPr>
        <xdr:cNvPr id="71" name="CuadroTexto 70">
          <a:extLst>
            <a:ext uri="{FF2B5EF4-FFF2-40B4-BE49-F238E27FC236}">
              <a16:creationId xmlns:a16="http://schemas.microsoft.com/office/drawing/2014/main" id="{00000000-0008-0000-0200-000047000000}"/>
            </a:ext>
          </a:extLst>
        </xdr:cNvPr>
        <xdr:cNvSpPr txBox="1"/>
      </xdr:nvSpPr>
      <xdr:spPr>
        <a:xfrm>
          <a:off x="10182225" y="2266950"/>
          <a:ext cx="641073" cy="5641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3200" b="1">
              <a:solidFill>
                <a:srgbClr val="C00000"/>
              </a:solidFill>
              <a:latin typeface="Arial" panose="020B0604020202020204" pitchFamily="34" charset="0"/>
              <a:cs typeface="Arial" panose="020B0604020202020204" pitchFamily="34" charset="0"/>
            </a:rPr>
            <a:t>51</a:t>
          </a:r>
        </a:p>
      </xdr:txBody>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Villamil Uribe" refreshedDate="46113.66126064815" createdVersion="5" refreshedVersion="5" minRefreshableVersion="3" recordCount="51" xr:uid="{00000000-000A-0000-FFFF-FFFF00000000}">
  <cacheSource type="worksheet">
    <worksheetSource name="tabla1"/>
  </cacheSource>
  <cacheFields count="102">
    <cacheField name="Número petición" numFmtId="0">
      <sharedItems containsSemiMixedTypes="0" containsString="0" containsNumber="1" containsInteger="1" minValue="36582026" maxValue="7124352025" count="51">
        <n v="38612026"/>
        <n v="116662026"/>
        <n v="123102026"/>
        <n v="182722026"/>
        <n v="218522026"/>
        <n v="219142026"/>
        <n v="284672026"/>
        <n v="402052026"/>
        <n v="404542026"/>
        <n v="406412026"/>
        <n v="7124352025"/>
        <n v="481432026"/>
        <n v="505102026"/>
        <n v="484522026"/>
        <n v="490162026"/>
        <n v="638502026"/>
        <n v="1245892026"/>
        <n v="703712026"/>
        <n v="1230362026"/>
        <n v="1223962026"/>
        <n v="756232026"/>
        <n v="769942026"/>
        <n v="851152026"/>
        <n v="856332026"/>
        <n v="1200052026"/>
        <n v="929862026"/>
        <n v="958092026"/>
        <n v="1088012026"/>
        <n v="813322026"/>
        <n v="1113552026"/>
        <n v="1126072026"/>
        <n v="1242122026"/>
        <n v="1266262026"/>
        <n v="1357162026"/>
        <n v="1422012026"/>
        <n v="1455332026"/>
        <n v="1586612026"/>
        <n v="1634912026"/>
        <n v="1700802026"/>
        <n v="1955952026"/>
        <n v="1958472026"/>
        <n v="2291752026"/>
        <n v="36582026"/>
        <n v="116432026"/>
        <n v="370982026"/>
        <n v="408662026"/>
        <n v="339922026"/>
        <n v="481532026"/>
        <n v="724852026"/>
        <n v="1400442026"/>
        <n v="2221152026"/>
      </sharedItems>
    </cacheField>
    <cacheField name="Sector" numFmtId="0">
      <sharedItems/>
    </cacheField>
    <cacheField name="Tipo de entidad" numFmtId="0">
      <sharedItems/>
    </cacheField>
    <cacheField name="Entidad" numFmtId="0">
      <sharedItems/>
    </cacheField>
    <cacheField name="Tipo de dependencia" numFmtId="0">
      <sharedItems/>
    </cacheField>
    <cacheField name="Dependencia" numFmtId="0">
      <sharedItems/>
    </cacheField>
    <cacheField name="Dependencia hija" numFmtId="0">
      <sharedItems containsNonDate="0" containsString="0" containsBlank="1"/>
    </cacheField>
    <cacheField name="Tema" numFmtId="0">
      <sharedItems containsBlank="1"/>
    </cacheField>
    <cacheField name="Categoría subtema" numFmtId="0">
      <sharedItems containsBlank="1"/>
    </cacheField>
    <cacheField name="Subtema" numFmtId="0">
      <sharedItems containsBlank="1"/>
    </cacheField>
    <cacheField name="Funcionario" numFmtId="0">
      <sharedItems/>
    </cacheField>
    <cacheField name="Estado del Usuario" numFmtId="0">
      <sharedItems/>
    </cacheField>
    <cacheField name="Punto atención" numFmtId="0">
      <sharedItems containsBlank="1"/>
    </cacheField>
    <cacheField name="Canal" numFmtId="0">
      <sharedItems count="4">
        <s v="WEB"/>
        <s v="E-MAIL"/>
        <s v="ESCRITO"/>
        <s v="PRESENCIAL"/>
      </sharedItems>
    </cacheField>
    <cacheField name="Tipo petición" numFmtId="0">
      <sharedItems count="2">
        <s v="SOLICITUD DE ACCESO A LA INFORMACION"/>
        <s v="SOLICITUD DE COPIA"/>
      </sharedItems>
    </cacheField>
    <cacheField name="Estado petición inicial" numFmtId="0">
      <sharedItems/>
    </cacheField>
    <cacheField name="Estado petición final" numFmtId="0">
      <sharedItems count="2">
        <s v="Solucionado - Por respuesta definitiva"/>
        <s v="Solucionado - Por traslado"/>
      </sharedItems>
    </cacheField>
    <cacheField name="Estado de la petición" numFmtId="0">
      <sharedItems/>
    </cacheField>
    <cacheField name="Asunto" numFmtId="0">
      <sharedItems longText="1"/>
    </cacheField>
    <cacheField name="Proceso de calidad" numFmtId="0">
      <sharedItems containsBlank="1"/>
    </cacheField>
    <cacheField name="Trámite o servicio" numFmtId="0">
      <sharedItems containsBlank="1"/>
    </cacheField>
    <cacheField name="Es trámite" numFmtId="0">
      <sharedItems/>
    </cacheField>
    <cacheField name="Adjunto" numFmtId="0">
      <sharedItems/>
    </cacheField>
    <cacheField name="Tiene procedencia" numFmtId="0">
      <sharedItems/>
    </cacheField>
    <cacheField name="Entidad procedencia" numFmtId="0">
      <sharedItems containsNonDate="0" containsString="0" containsBlank="1"/>
    </cacheField>
    <cacheField name="Radicado de procedencia" numFmtId="0">
      <sharedItems containsNonDate="0" containsString="0" containsBlank="1"/>
    </cacheField>
    <cacheField name="Es copia" numFmtId="0">
      <sharedItems/>
    </cacheField>
    <cacheField name="Entidad fuente" numFmtId="0">
      <sharedItems containsNonDate="0" containsString="0" containsBlank="1"/>
    </cacheField>
    <cacheField name="Nota" numFmtId="0">
      <sharedItems containsBlank="1" longText="1"/>
    </cacheField>
    <cacheField name="Localidad de los hechos" numFmtId="0">
      <sharedItems containsBlank="1"/>
    </cacheField>
    <cacheField name="UPZ de los hechos" numFmtId="0">
      <sharedItems containsBlank="1"/>
    </cacheField>
    <cacheField name="Barrio de los hechos" numFmtId="0">
      <sharedItems containsBlank="1"/>
    </cacheField>
    <cacheField name="Estrato de los hechos" numFmtId="0">
      <sharedItems containsString="0" containsBlank="1" containsNumber="1" containsInteger="1" minValue="1" maxValue="3"/>
    </cacheField>
    <cacheField name="Longitud de los hechos" numFmtId="0">
      <sharedItems containsString="0" containsBlank="1" containsNumber="1" containsInteger="1" minValue="-8901629679476750" maxValue="-7403249"/>
    </cacheField>
    <cacheField name="Latitud de los hechos" numFmtId="0">
      <sharedItems containsString="0" containsBlank="1" containsNumber="1" containsInteger="1" minValue="473618" maxValue="5517237982020180"/>
    </cacheField>
    <cacheField name="Longitud de registro de la petición" numFmtId="0">
      <sharedItems containsNonDate="0" containsString="0" containsBlank="1"/>
    </cacheField>
    <cacheField name="Latitud de registro de la petición" numFmtId="0">
      <sharedItems containsNonDate="0" containsString="0" containsBlank="1"/>
    </cacheField>
    <cacheField name="Fecha ingreso" numFmtId="14">
      <sharedItems containsSemiMixedTypes="0" containsNonDate="0" containsDate="1" containsString="0" minDate="2025-12-22T00:00:00" maxDate="2026-03-30T00:00:00"/>
    </cacheField>
    <cacheField name="Fecha registro" numFmtId="14">
      <sharedItems containsSemiMixedTypes="0" containsNonDate="0" containsDate="1" containsString="0" minDate="2025-12-23T00:00:00" maxDate="2026-03-31T00:00:00"/>
    </cacheField>
    <cacheField name="Fecha asignación" numFmtId="22">
      <sharedItems containsSemiMixedTypes="0" containsNonDate="0" containsDate="1" containsString="0" minDate="2025-12-23T15:57:12" maxDate="2026-03-30T07:32:07"/>
    </cacheField>
    <cacheField name="Fecha inicio términos" numFmtId="14">
      <sharedItems containsSemiMixedTypes="0" containsNonDate="0" containsDate="1" containsString="0" minDate="2025-12-23T00:00:00" maxDate="2026-04-01T00:00:00"/>
    </cacheField>
    <cacheField name="Número radicado entrada" numFmtId="0">
      <sharedItems containsBlank="1"/>
    </cacheField>
    <cacheField name="Fecha radicado entrada" numFmtId="14">
      <sharedItems containsSemiMixedTypes="0" containsNonDate="0" containsDate="1" containsString="0" minDate="2025-12-22T00:00:00" maxDate="2026-03-30T00:00:00"/>
    </cacheField>
    <cacheField name="Fecha solicitud aclaración" numFmtId="0">
      <sharedItems/>
    </cacheField>
    <cacheField name="Fecha solicitud ampliación" numFmtId="0">
      <sharedItems/>
    </cacheField>
    <cacheField name="Fecha respuesta aclaración" numFmtId="0">
      <sharedItems/>
    </cacheField>
    <cacheField name="Fecha respuesta ampliación" numFmtId="0">
      <sharedItems/>
    </cacheField>
    <cacheField name="Fecha reinicio de términos" numFmtId="0">
      <sharedItems/>
    </cacheField>
    <cacheField name="Fecha vencimiento" numFmtId="22">
      <sharedItems containsSemiMixedTypes="0" containsNonDate="0" containsDate="1" containsString="0" minDate="2026-01-07T23:59:59" maxDate="2026-04-15T23:59:59"/>
    </cacheField>
    <cacheField name="Días para el vencimiento" numFmtId="0">
      <sharedItems containsSemiMixedTypes="0" containsString="0" containsNumber="1" containsInteger="1" minValue="0" maxValue="10"/>
    </cacheField>
    <cacheField name="Número radicado salida" numFmtId="0">
      <sharedItems containsBlank="1"/>
    </cacheField>
    <cacheField name="Fecha radicado salida" numFmtId="0">
      <sharedItems containsDate="1" containsMixedTypes="1" minDate="2026-01-13T00:00:00" maxDate="2026-03-31T00:00:00"/>
    </cacheField>
    <cacheField name="Fecha finalización" numFmtId="22">
      <sharedItems containsSemiMixedTypes="0" containsNonDate="0" containsDate="1" containsString="0" minDate="2026-01-05T08:23:24" maxDate="2026-03-31T12:31:44" count="51">
        <d v="2026-01-15T11:37:23"/>
        <d v="2026-01-21T15:55:47"/>
        <d v="2026-01-14T23:56:48"/>
        <d v="2026-01-21T10:17:10"/>
        <d v="2026-01-23T10:27:35"/>
        <d v="2026-01-20T14:31:32"/>
        <d v="2026-01-16T17:06:51"/>
        <d v="2026-01-26T14:35:35"/>
        <d v="2026-01-29T10:26:07"/>
        <d v="2026-01-29T10:20:30"/>
        <d v="2026-01-05T08:23:24"/>
        <d v="2026-01-29T15:42:04"/>
        <d v="2026-01-26T07:10:59"/>
        <d v="2026-02-05T13:47:25"/>
        <d v="2026-02-03T19:01:44"/>
        <d v="2026-02-09T12:28:54"/>
        <d v="2026-02-26T09:36:37"/>
        <d v="2026-02-09T16:54:50"/>
        <d v="2026-02-27T15:02:43"/>
        <d v="2026-02-26T15:39:32"/>
        <d v="2026-02-12T15:03:23"/>
        <d v="2026-02-13T10:47:37"/>
        <d v="2026-02-19T09:47:57"/>
        <d v="2026-02-16T12:08:59"/>
        <d v="2026-02-26T14:43:38"/>
        <d v="2026-02-23T14:41:42"/>
        <d v="2026-02-23T15:14:00"/>
        <d v="2026-02-19T11:59:24"/>
        <d v="2026-02-05T08:41:01"/>
        <d v="2026-02-24T01:51:33"/>
        <d v="2026-03-02T20:15:21"/>
        <d v="2026-03-04T08:46:18"/>
        <d v="2026-03-04T09:22:06"/>
        <d v="2026-03-05T11:55:49"/>
        <d v="2026-03-11T11:43:27"/>
        <d v="2026-03-10T12:07:40"/>
        <d v="2026-03-17T17:16:02"/>
        <d v="2026-03-11T17:11:10"/>
        <d v="2026-03-13T09:55:23"/>
        <d v="2026-03-31T12:31:44"/>
        <d v="2026-03-31T09:07:01"/>
        <d v="2026-03-30T09:03:20"/>
        <d v="2026-01-19T13:41:00"/>
        <d v="2026-01-08T17:32:20"/>
        <d v="2026-01-29T21:54:41"/>
        <d v="2026-01-26T10:46:03"/>
        <d v="2026-01-19T17:06:48"/>
        <d v="2026-02-03T11:32:13"/>
        <d v="2026-02-12T15:26:06"/>
        <d v="2026-02-25T07:34:09"/>
        <d v="2026-03-31T08:49:12"/>
      </sharedItems>
      <fieldGroup par="101"/>
    </cacheField>
    <cacheField name="Fecha cierre" numFmtId="0">
      <sharedItems containsDate="1" containsMixedTypes="1" minDate="2026-01-05T08:23:24" maxDate="2026-03-31T12:31:44"/>
    </cacheField>
    <cacheField name="Días gestión" numFmtId="0">
      <sharedItems containsSemiMixedTypes="0" containsString="0" containsNumber="1" containsInteger="1" minValue="1" maxValue="10"/>
    </cacheField>
    <cacheField name="Días vencimiento" numFmtId="0">
      <sharedItems containsSemiMixedTypes="0" containsString="0" containsNumber="1" containsInteger="1" minValue="0" maxValue="0"/>
    </cacheField>
    <cacheField name="Actividad" numFmtId="0">
      <sharedItems/>
    </cacheField>
    <cacheField name="Responsable actividad" numFmtId="0">
      <sharedItems/>
    </cacheField>
    <cacheField name="Fecha fin actividad" numFmtId="14">
      <sharedItems containsSemiMixedTypes="0" containsNonDate="0" containsDate="1" containsString="0" minDate="2026-01-02T00:00:00" maxDate="2026-04-09T00:00:00"/>
    </cacheField>
    <cacheField name="Días de la actividad" numFmtId="0">
      <sharedItems containsSemiMixedTypes="0" containsString="0" containsNumber="1" containsInteger="1" minValue="2" maxValue="7"/>
    </cacheField>
    <cacheField name="Días vencimiento actividad" numFmtId="0">
      <sharedItems containsSemiMixedTypes="0" containsString="0" containsNumber="1" containsInteger="1" minValue="0" maxValue="8"/>
    </cacheField>
    <cacheField name="Comentario" numFmtId="0">
      <sharedItems containsBlank="1" longText="1"/>
    </cacheField>
    <cacheField name="Observaciones" numFmtId="0">
      <sharedItems containsBlank="1" longText="1"/>
    </cacheField>
    <cacheField name="Tipo persona" numFmtId="0">
      <sharedItems containsBlank="1"/>
    </cacheField>
    <cacheField name="Tipo de peticionario" numFmtId="0">
      <sharedItems containsBlank="1"/>
    </cacheField>
    <cacheField name="Tipo usuario" numFmtId="0">
      <sharedItems/>
    </cacheField>
    <cacheField name="Login de usuario" numFmtId="0">
      <sharedItems/>
    </cacheField>
    <cacheField name="Tipo de solicitante" numFmtId="0">
      <sharedItems/>
    </cacheField>
    <cacheField name="Tipo de documento" numFmtId="0">
      <sharedItems containsBlank="1"/>
    </cacheField>
    <cacheField name="Nombre peticionario" numFmtId="0">
      <sharedItems/>
    </cacheField>
    <cacheField name="Número de documento" numFmtId="0">
      <sharedItems containsString="0" containsBlank="1" containsNumber="1" containsInteger="1" minValue="7176468" maxValue="1105676867"/>
    </cacheField>
    <cacheField name="Condición del ciudadano" numFmtId="0">
      <sharedItems containsBlank="1"/>
    </cacheField>
    <cacheField name="Correo electrónico peticionario" numFmtId="0">
      <sharedItems containsBlank="1"/>
    </cacheField>
    <cacheField name="Teléfono fijo peticionario" numFmtId="0">
      <sharedItems containsString="0" containsBlank="1" containsNumber="1" containsInteger="1" minValue="2800473" maxValue="3504998998"/>
    </cacheField>
    <cacheField name="Celular peticionario" numFmtId="0">
      <sharedItems containsString="0" containsBlank="1" containsNumber="1" containsInteger="1" minValue="3009602185" maxValue="3506013880"/>
    </cacheField>
    <cacheField name="Dirección residencia peticionario" numFmtId="0">
      <sharedItems containsBlank="1"/>
    </cacheField>
    <cacheField name="Localidad del ciudadano" numFmtId="0">
      <sharedItems containsBlank="1"/>
    </cacheField>
    <cacheField name="UPZ del ciudadano" numFmtId="0">
      <sharedItems containsBlank="1"/>
    </cacheField>
    <cacheField name="Barrio del ciudadano" numFmtId="0">
      <sharedItems containsBlank="1"/>
    </cacheField>
    <cacheField name="Estrato del ciudadano" numFmtId="0">
      <sharedItems containsString="0" containsBlank="1" containsNumber="1" containsInteger="1" minValue="1" maxValue="4"/>
    </cacheField>
    <cacheField name="Notificación física" numFmtId="0">
      <sharedItems/>
    </cacheField>
    <cacheField name="Notificación electrónica" numFmtId="0">
      <sharedItems/>
    </cacheField>
    <cacheField name="Entidad que recibe" numFmtId="0">
      <sharedItems containsBlank="1" count="6">
        <m/>
        <s v="SECRETARIA DISTRITAL DE SALUD"/>
        <s v="SUBRED INTEGRADA DE SERVICIOS DE SALUD CENTRO ORIENTE E.S.E."/>
        <s v="ENTIDAD NACIONAL"/>
        <s v="SECRETARIA GENERAL"/>
        <s v="INSTITUTO DISTRITAL PARA LA PROTECCION DE LA NINEZ Y LA JUVENTUD - IDIPRON"/>
      </sharedItems>
    </cacheField>
    <cacheField name="Entidad que traslada" numFmtId="0">
      <sharedItems containsBlank="1"/>
    </cacheField>
    <cacheField name="Transacción entidad" numFmtId="0">
      <sharedItems containsSemiMixedTypes="0" containsString="0" containsNumber="1" containsInteger="1" minValue="1" maxValue="4"/>
    </cacheField>
    <cacheField name="Tipo de ingreso" numFmtId="0">
      <sharedItems/>
    </cacheField>
    <cacheField name="Tipo de registro" numFmtId="0">
      <sharedItems/>
    </cacheField>
    <cacheField name="Comunes" numFmtId="0">
      <sharedItems containsNonDate="0" containsString="0" containsBlank="1"/>
    </cacheField>
    <cacheField name="Periodo" numFmtId="0">
      <sharedItems/>
    </cacheField>
    <cacheField name="Tipo de gestión" numFmtId="0">
      <sharedItems/>
    </cacheField>
    <cacheField name="Tipo de pendiente" numFmtId="0">
      <sharedItems containsNonDate="0" containsString="0" containsBlank="1"/>
    </cacheField>
    <cacheField name="Gestión en rango días" numFmtId="0">
      <sharedItems containsBlank="1"/>
    </cacheField>
    <cacheField name="Tipo reporte" numFmtId="0">
      <sharedItems/>
    </cacheField>
    <cacheField name="Tipo reporte por entidad" numFmtId="0">
      <sharedItems/>
    </cacheField>
    <cacheField name="Tipo de Re-ingreso" numFmtId="0">
      <sharedItems containsNonDate="0" containsString="0" containsBlank="1"/>
    </cacheField>
    <cacheField name="Estado del reingreso" numFmtId="0">
      <sharedItems containsBlank="1"/>
    </cacheField>
    <cacheField name="Número de veces de reingreso" numFmtId="0">
      <sharedItems containsNonDate="0" containsString="0" containsBlank="1"/>
    </cacheField>
    <cacheField name="Tipo de traslado" numFmtId="0">
      <sharedItems containsNonDate="0" containsString="0" containsBlank="1"/>
    </cacheField>
    <cacheField name="Excluir" numFmtId="0">
      <sharedItems containsNonDate="0" containsString="0" containsBlank="1"/>
    </cacheField>
    <cacheField name="Observación petición" numFmtId="0">
      <sharedItems containsNonDate="0" containsString="0" containsBlank="1"/>
    </cacheField>
    <cacheField name="Cruce" numFmtId="0">
      <sharedItems/>
    </cacheField>
    <cacheField name="Meses (Fecha finalización)" numFmtId="0" databaseField="0">
      <fieldGroup base="52">
        <rangePr groupBy="months" startDate="2026-01-05T08:23:24" endDate="2026-03-31T12:31:44"/>
        <groupItems count="14">
          <s v="&lt;5/01/2026"/>
          <s v="ene"/>
          <s v="feb"/>
          <s v="mar"/>
          <s v="abr"/>
          <s v="may"/>
          <s v="jun"/>
          <s v="jul"/>
          <s v="ago"/>
          <s v="sep"/>
          <s v="oct"/>
          <s v="nov"/>
          <s v="dic"/>
          <s v="&gt;31/03/2026"/>
        </groupItems>
      </fieldGroup>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1">
  <r>
    <x v="0"/>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CONSULTAR PORQUE NO VOLVI A RECIBIR EL PAGO DE IMG ESTE LO RECIBI HASTA PRINCIPIOS DEL ANO 2025"/>
    <s v="MISIONAL"/>
    <m/>
    <s v="false"/>
    <s v="false"/>
    <s v="false"/>
    <m/>
    <m/>
    <s v="false"/>
    <m/>
    <m/>
    <s v="19 - CIUDAD BOLIVAR"/>
    <s v="66 - SAN FRANCISCO"/>
    <s v="SAN FRANCISCO"/>
    <n v="2"/>
    <n v="-74143148635"/>
    <n v="456612495399997"/>
    <m/>
    <m/>
    <d v="2026-01-05T00:00:00"/>
    <d v="2026-01-06T00:00:00"/>
    <d v="2026-01-08T14:07:16"/>
    <d v="2026-01-09T00:00:00"/>
    <m/>
    <d v="2026-01-05T00:00:00"/>
    <s v=" "/>
    <s v=" "/>
    <s v=" "/>
    <s v=" "/>
    <s v=" "/>
    <d v="2026-01-23T23:59:59"/>
    <n v="6"/>
    <s v="S2026005282"/>
    <d v="2026-01-14T00:00:00"/>
    <x v="0"/>
    <d v="2026-01-15T11:37:23"/>
    <n v="4"/>
    <n v="0"/>
    <s v="Clasificacion"/>
    <s v="Funcionario"/>
    <d v="2026-01-20T00:00:00"/>
    <n v="7"/>
    <n v="0"/>
    <s v="Cordial saludo. Apreciado ciudadano(a)  nos permitimos informar que su peticion radicada con el numero 38612026 y atendida por medio del radicado de salida S2026005282 puede consultarla ingresando al Sistema Distrital de Quejas y Peticiones Bogota Te Escucha https //bogota.gov.co/sdqs/. Cualquier inquietud adicional estaremos atentos a resolverla. ysepulveda."/>
    <s v="Cordial saludo. Apreciado ciudadano(a)  nos permitimos informar que su peticion radicada con el numero 38612026 y atendida por medio del radicado de salida S2026005282 puede consultarla ingresando al Sistema Distrital de Quejas y Peticiones Bogota Te Escucha https //bogota.gov.co/sdqs/. Cualquier inquietud adicional estaremos atentos a resolverla. ysepulveda."/>
    <s v="Natural"/>
    <s v="Natural"/>
    <s v="Peticionario Identificado"/>
    <s v="amancera59"/>
    <s v="En nombre propio"/>
    <s v="Cedula de ciudadania"/>
    <s v="MARIA DEL PILAR VARGAS CADENA"/>
    <n v="52373019"/>
    <s v="No brinda informacion"/>
    <s v="pilar.vargas2406@gmail.com"/>
    <m/>
    <n v="3205181811"/>
    <m/>
    <s v="19 - CIUDAD BOLIVAR"/>
    <s v="66 - SAN FRANCISCO"/>
    <s v="SAN FRANCISCO"/>
    <n v="2"/>
    <s v="false"/>
    <s v="true"/>
    <x v="0"/>
    <m/>
    <n v="2"/>
    <s v="Ingresada"/>
    <s v="Por el ciudadano"/>
    <m/>
    <s v="PERIODO ACTUAL"/>
    <s v="Gestion oportuna (DTL)"/>
    <m/>
    <s v="4-5."/>
    <s v="GESTIONADOS"/>
    <s v="GESTIONADO"/>
    <m/>
    <m/>
    <m/>
    <m/>
    <m/>
    <m/>
    <s v="Recibida"/>
  </r>
  <r>
    <x v="1"/>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YO  VERONICA SANCHEZ RUEDA  IDENTIFICADA CON CEDULA DE CIUDADANIA NO. 1018502506  EN CALIDAD DE MADRE  ME PERMITO PRESENTAR LA SIGUIENTE SOLICITUD   MI HIJO SAMUEL SANTIZ SANCHEZ  IDENTIFICADO CON REGISTRO CIVIL NO. 1023087412  SE ENCUENTRA INSCRITO Y ACTIVO EN EL JARDIN DE INTEGRACION SOCIAL ?EL NOGAL DE LA ESPERANZA?.  DE ACUERDO CON LA INFORMACION SUMINISTRADA POR EL JARDIN  DURANTE LOS MESES DE DICIEMBRE Y ENERO  EN LOS CUALES NO SE PRESTA EL SERVICIO EDUCATIVO PRESENCIAL  LA SECRETARIA DISTRITAL DE INTEGRACION SOCIAL REALIZA LA ENTREGA DE UN BONO DE ALIMENTACION PARA LOS NINOS BENEFICIARIOS.  SIN EMBARGO  A LA FECHA NO HEMOS RECIBIDO EL BONO CORRESPONDIENTE NI AL MES DE DICIEMBRE NI AL MES DE ENERO  POR LO CUAL SOLICITO RESPETUOSAMENTE A LA DIRECCION DE INTEGRACION SOCIAL ? IMG   1. INFORMACION CLARA SOBRE EL ESTADO DEL BONO DE ALIMENTACION CORRESPONDIENTE A LOS MESES DE DICIEMBRE Y ENERO.  2. CONFIRMACION DE QUE MI HIJO SE ENCUENTRA CORRECTAMENTE REGISTRADO COMO BENEFICIARIO DE DICHO APOYO.  3. EN CASO DE EXISTIR ALGUNA NOVEDAD  SE ME INDIQUE EL PROCEDIMIENTO A SEGUIR PARA LA ENTREGA DEL BONO.  AGRADEZCO SU PRONTA ATENCION Y GESTION  TENIENDO EN CUENTA QUE ESTE APOYO ES FUNDAMENTAL PARA LA ALIMENTACION DEL MENOR.  QUEDO ATENTA A UNA RESPUESTA OPORTUNA POR LOS MEDIOS DE CONTACTO REGISTRADOS.  CORDIALMENTE   VERONICA SANCHEZ RUEDA CEDULA  1018502506 "/>
    <s v="MISIONAL"/>
    <m/>
    <s v="false"/>
    <s v="false"/>
    <s v="false"/>
    <m/>
    <m/>
    <s v="false"/>
    <m/>
    <m/>
    <s v="12 - BARRIOS UNIDOS"/>
    <s v="22 - DOCE DE OCTUBRE"/>
    <s v="DOCE DE OCTUBRE"/>
    <n v="2"/>
    <m/>
    <m/>
    <m/>
    <m/>
    <d v="2026-01-08T00:00:00"/>
    <d v="2026-01-09T00:00:00"/>
    <d v="2026-01-08T10:24:50"/>
    <d v="2026-01-09T00:00:00"/>
    <m/>
    <d v="2026-01-08T00:00:00"/>
    <s v=" "/>
    <s v=" "/>
    <s v=" "/>
    <s v=" "/>
    <s v=" "/>
    <d v="2026-01-23T23:59:59"/>
    <n v="2"/>
    <s v="S2026009515"/>
    <d v="2026-01-21T00:00:00"/>
    <x v="1"/>
    <d v="2026-01-21T15:55:47"/>
    <n v="8"/>
    <n v="0"/>
    <s v="Clasificacion"/>
    <s v="Funcionario"/>
    <d v="2026-01-20T00:00:00"/>
    <n v="7"/>
    <n v="2"/>
    <s v="Cordial saludo  Apreciado ciudadano(a)  nos permitimos informar que  su peticion radicada con el numero 116662026 atendida por medio del Radicado de salida S2026009515. Puede consultarla ingresando al Sistema Distrital de Quejas y Peticiones Bogota Te Escucha https //bogota.gov.co/sdqs/. Cualquier inquietud adicional estaremos atentos a resolverla.  nquevedo"/>
    <s v="Cordial saludo  Apreciado ciudadano(a)  nos permitimos informar que  su peticion radicada con el numero 116662026 atendida por medio del Radicado de salida S2026009515. Puede consultarla ingresando al Sistema Distrital de Quejas y Peticiones Bogota Te Escucha https //bogota.gov.co/sdqs/. Cualquier inquietud adicional estaremos atentos a resolverla.  nquevedo "/>
    <s v="Natural"/>
    <s v="Natural"/>
    <s v="Peticionario Identificado"/>
    <s v="amancera59"/>
    <s v="En representacion de"/>
    <s v="Cedula de ciudadania"/>
    <s v="Veronica  Sanchez RUEDA"/>
    <n v="1018502506"/>
    <s v="No brinda informacion"/>
    <s v="Vero.sanchezrd@hotmail.es"/>
    <m/>
    <n v="3115289233"/>
    <m/>
    <s v="12 - BARRIOS UNIDOS"/>
    <s v="21 - LOS ANDES"/>
    <s v="LA PATRIA"/>
    <n v="3"/>
    <s v="false"/>
    <s v="true"/>
    <x v="0"/>
    <m/>
    <n v="2"/>
    <s v="Ingresada"/>
    <s v="Por el ciudadano"/>
    <m/>
    <s v="PERIODO ACTUAL"/>
    <s v="Gestion oportuna (DTL)"/>
    <m/>
    <s v="6-10."/>
    <s v="GESTIONADOS"/>
    <s v="GESTIONADO"/>
    <m/>
    <m/>
    <m/>
    <m/>
    <m/>
    <m/>
    <s v="Registrada"/>
  </r>
  <r>
    <x v="2"/>
    <s v="INTEGRACION SOCIAL"/>
    <s v="ENTIDADES DISTRITALES"/>
    <s v="SECRETARIA DISTRITAL DE INTEGRACION SOCIAL"/>
    <s v="Puede Consolidar | Trasladar Entidades"/>
    <s v="SUBDIRECCION PARA LA VEJEZ"/>
    <m/>
    <s v="FAMILIA"/>
    <s v="VEJEZ"/>
    <s v="CENTROS DIA PARA ADULTO MAYOR"/>
    <s v="GERARDO ANDRES MUNOZ ALVAREZ"/>
    <s v="Activo"/>
    <s v="SERVICIO INTEGRAL DE ATENCION A LA CIUDADANIA"/>
    <x v="1"/>
    <x v="0"/>
    <s v="Registro - con preclasificacion"/>
    <x v="0"/>
    <s v="Solucionado - Por respuesta definitiva"/>
    <s v="BUEN DIA ME PERMITO ESCRIBIRLES PARA SOLICITAR  DE MANERA RESPETUOSA EL CORREO ELECTRONICO Y/O MEDIO DE CONTACTO DIRECTO DEL CENTRO DIA CASA DE LA SABIDURIA LOS CEREZOS UBICADO EN LA LOCALIDAD DE ENGATIVA. LA INFORMACION ES REQUERIDA CON EL FIN DE REALIZAR UNA CONSULTA RELACIONADA CON LOS SERVICIOS QUE PRESTA EL CENTRO PARA QUE ASISTA MI MADRE DE 60 ANOS. QUEDO ATENTA A CUALQUIER INQUIETUD Y/O COMENTARIO MUCHAS GRACIAS CORDIALMENTE LAURA KATHERINE GOMEZ MARINO ING. INDUSTRIAL CEL. 3133973682"/>
    <s v="MISIONAL"/>
    <s v="PROYECTOS Y SERVICIOS SOCIALES DE  LA SDIS"/>
    <s v="true"/>
    <s v="true"/>
    <s v="false"/>
    <m/>
    <m/>
    <s v="false"/>
    <m/>
    <m/>
    <m/>
    <m/>
    <m/>
    <m/>
    <m/>
    <m/>
    <m/>
    <m/>
    <d v="2026-01-08T00:00:00"/>
    <d v="2026-01-09T00:00:00"/>
    <d v="2026-01-08T14:30:23"/>
    <d v="2026-01-09T00:00:00"/>
    <s v="E2026000866"/>
    <d v="2026-01-08T00:00:00"/>
    <s v=" "/>
    <s v=" "/>
    <s v=" "/>
    <s v=" "/>
    <s v=" "/>
    <d v="2026-01-23T23:59:59"/>
    <n v="7"/>
    <s v="S2026005008"/>
    <d v="2026-01-13T00:00:00"/>
    <x v="2"/>
    <d v="2026-01-14T23:56:48"/>
    <n v="3"/>
    <n v="0"/>
    <s v="Registro para atencion"/>
    <s v="Funcionario"/>
    <d v="2026-01-13T00:00:00"/>
    <n v="2"/>
    <n v="2"/>
    <s v="Respetada Senora Laura K. Gomez  reciba un cordial saludo.  De manera atenta y acorde con la solicitud  la cual fue trasladada a la Subdireccion para la Vejez  se indica que  en estricta observancia del ordenamiento juridico  de acuerdo con la misionalidad y funciones administrativas establecidas en el articulo 1∞ del Decreto Distrital 607 de 2007  emite respuesta a su requerimiento. Muchas gracias."/>
    <m/>
    <s v="Natural"/>
    <s v="Natural"/>
    <s v="Funcionario"/>
    <s v="gmunoz2887"/>
    <s v="En nombre propio"/>
    <m/>
    <s v="LAURA KATHERINE GOMEZ MARINO"/>
    <m/>
    <m/>
    <s v="laukathe1509@gmail.com"/>
    <m/>
    <n v="3133973682"/>
    <m/>
    <m/>
    <m/>
    <m/>
    <m/>
    <s v="false"/>
    <s v="true"/>
    <x v="0"/>
    <m/>
    <n v="2"/>
    <s v="Ingresada"/>
    <s v="Propios"/>
    <m/>
    <s v="PERIODO ACTUAL"/>
    <s v="Gestion oportuna (DTL)"/>
    <m/>
    <s v="0-3."/>
    <s v="GESTIONADOS"/>
    <s v="GESTIONADO"/>
    <m/>
    <m/>
    <m/>
    <m/>
    <m/>
    <m/>
    <s v="Registrada"/>
  </r>
  <r>
    <x v="3"/>
    <s v="INTEGRACION SOCIAL"/>
    <s v="ENTIDADES DISTRITALES"/>
    <s v="SECRETARIA DISTRITAL DE INTEGRACION SOCIAL"/>
    <s v="Puede Consolidar | Trasladar Entidades"/>
    <s v="SUBDIRECCION PARA LA VEJEZ"/>
    <m/>
    <s v="ASISTENCIA SOCIAL"/>
    <s v="FORTALECIMIENTO SOCIAL Y COMUNITARIO"/>
    <s v="ENLACE SOCIAL"/>
    <s v="GERARDO ANDRES MUNOZ ALVAREZ"/>
    <s v="Activo"/>
    <m/>
    <x v="0"/>
    <x v="0"/>
    <s v="En tramite - Por asignacion"/>
    <x v="0"/>
    <s v="Solucionado - Por respuesta definitiva"/>
    <s v="MI NOMBRE ES LISSETH ESCALANTE  ESTUDIANTE DE DOCTORADO EN ECONOMIA DE LA UNIVERSIDAD DE TEXAS EN AUSTIN. POR MEDIO DE LA PRESENTE SOLICITO RESPETUOSAMENTE INFORMACION CON FINES EXCLUSIVAMENTE ACADEMICOS  EN EL MARCO DE MI INVESTIGACION DOCTORAL (PHD) EN ECONOMIA  ACERCA DE  CENTROS DIA ? CASAS DE LA SABIDURIA EN BOGOTA D.C. SOLICITO  EN LA MEDIDA DE LO DISPONIBLE  LA FECHA DE INAUGURACION (MES Y ANO  O AL MENOS EL ANO) DE CADA CENTRO EL LISTADO COMPLETO Y ACTUALIZADO DE LOS CENTROS ACTIVOS  INCLUYENDO NOMBRE Y DIRECCION. HE CONSULTADO EL VISOR DE IDECA DISPONIBLE EN HTTPS //WWW.IDECA.GOV.CO/RECURSOS/MAPAS/CENTRO-DIA-CASA-DE-LA-SABIDURIA-BOGOTA-DC  EN EL CUAL SE IDENTIFICAN 29 CENTROS. SIN EMBARGO  TENGO ENTENDIDO QUE EL TOTAL VIGENTE SERIA DE 30  POR LO QUE SOLICITO CONFIRMAR SI EL CENTRO CAMPO VERDE (LOCALIDAD DE BOSA) HACE PARTE DE LA RED Y  EN CASO AFIRMATIVO  SU RESPECTIVA FECHA DE INAUGURACION. EL OBJETIVO ES CONSTRUIR UNA BASE HISTORICA DE APERTURA Y DISPONIBILIDAD TERRITORIAL DE ESTOS CENTROS PARA EVALUAR SU RELACION CON INDICADORES DE BIENESTAR Y SALUD MENTAL DE PERSONAS ADULTAS MAYORES A NIVEL LOCAL.  ATENTAMENTE  LISSETH ESCALANTE ESTUDIANTE DE DOCTORADO EN ECONOMIA (PHD) UNIVERSITY OF TEXAS AT AUSTIN LISSETHESCALANTE@UTEXAS.EDU"/>
    <s v="MISIONAL"/>
    <m/>
    <s v="false"/>
    <s v="false"/>
    <s v="false"/>
    <m/>
    <m/>
    <s v="false"/>
    <m/>
    <m/>
    <m/>
    <m/>
    <m/>
    <m/>
    <m/>
    <m/>
    <m/>
    <m/>
    <d v="2026-01-12T00:00:00"/>
    <d v="2026-01-13T00:00:00"/>
    <d v="2026-01-13T09:39:52"/>
    <d v="2026-01-13T00:00:00"/>
    <m/>
    <d v="2026-01-12T00:00:00"/>
    <s v=" "/>
    <s v=" "/>
    <s v=" "/>
    <s v=" "/>
    <s v=" "/>
    <d v="2026-01-26T23:59:59"/>
    <n v="3"/>
    <s v="S2026008473"/>
    <d v="2026-01-19T00:00:00"/>
    <x v="3"/>
    <d v="2026-01-21T10:17:10"/>
    <n v="7"/>
    <n v="0"/>
    <s v="Clasificacion"/>
    <s v="Funcionario"/>
    <d v="2026-01-21T00:00:00"/>
    <n v="7"/>
    <n v="1"/>
    <s v="Respetado senor Martin Gutierrez  reciba un cordial saludo. De manera atenta  y acorde a la solicitud de ingreso  realizada mediante oficio con numero de requerimiento BTE 182722026 la Subdireccion para la Vejez  en estricta observancia del ordenamiento juridico  de acuerdo con la misionalidad y funciones administrativas establecidas en el articulo 1∞ del Decreto Distrital 607 de 2007  emite respuesta a su requerimiento en los siguientes terminos. Muchas gracias."/>
    <m/>
    <s v="Natural"/>
    <s v="Natural"/>
    <s v="Peticionario Identificado"/>
    <s v="gmunoz2887"/>
    <s v="En nombre propio"/>
    <s v="Pasaporte"/>
    <s v="LISSETH  ESCALANTE "/>
    <n v="199781188"/>
    <s v="No brinda informacion"/>
    <s v="lissethescalante@utexas.edu"/>
    <m/>
    <m/>
    <m/>
    <m/>
    <m/>
    <m/>
    <m/>
    <s v="false"/>
    <s v="true"/>
    <x v="0"/>
    <m/>
    <n v="2"/>
    <s v="Ingresada"/>
    <s v="Por el ciudadano"/>
    <m/>
    <s v="PERIODO ACTUAL"/>
    <s v="Gestion oportuna (DTL)"/>
    <m/>
    <s v="6-10."/>
    <s v="GESTIONADOS"/>
    <s v="GESTIONADO"/>
    <m/>
    <m/>
    <m/>
    <m/>
    <m/>
    <m/>
    <s v="Registrada"/>
  </r>
  <r>
    <x v="4"/>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SOLICITUD DE INGRESO MINIMO GARANTIZADO ? MES DE DICIEMBRE YO  LUZDARY DIAZ  IDENTIFICADA CON CEDULA DE CIUDADANIA NO. 52.228.257  EXPEDIDA EL 7 DE FEBRERO DE 1994  DE MANERA RESPETUOSA ME DIRIJO A USTEDES CON EL FIN DE SOLICITAR INFORMACION Y PRONTA SOLUCION FRENTE AL PAGO DEL INGRESO MINIMO GARANTIZADO CORRESPONDIENTE AL MES DE DICIEMBRE.  CABE ACLARAR QUE ANTERIORMENTE YA HABIA REALIZADO LA SOLICITUD Y SE ME INFORMO QUE EL PAGO SE ENCONTRABA EN ESTADO DE DISPERSION SIN EMBARGO  A LA FECHA EL RECURSO NO HA SIDO RECIBIDO POR EL OPERADOR NEQUI  ASOCIADO AL NUMERO DE CONTACTO +57 300 705 5107.  POR LO ANTERIOR  SOLICITO MUY RESPETUOSAMENTE SE VERIFIQUE EL ESTADO REAL DEL DESEMBOLSO Y SE REALICEN LAS GESTIONES NECESARIAS PARA QUE EL APOYO ECONOMICO SEA EFECTIVAMENTE CONSIGNADO  YA QUE DICHO INGRESO ES DE VITAL IMPORTANCIA PARA MI SOSTENIMIENTO.  AGRADEZCO DE ANTEMANO LA ATENCION PRESTADA Y QUEDO ATENTA A CUALQUIER INFORMACION ADICIONAL QUE SE REQUIERA.    ATENTAMENTE    LUZDARY DIAZ C.C. 52.228.257 FECHA DE EXPEDICION  7 DE FEBRERO DE 1994 OPERADOR NEQUI  +57 300 705 5107 "/>
    <s v="MISIONAL"/>
    <m/>
    <s v="false"/>
    <s v="true"/>
    <s v="false"/>
    <m/>
    <m/>
    <s v="false"/>
    <m/>
    <m/>
    <s v="03 - SANTA FE"/>
    <s v="95 - LAS CRUCES"/>
    <s v="LAS CRUCES"/>
    <n v="1"/>
    <m/>
    <m/>
    <m/>
    <m/>
    <d v="2026-01-14T00:00:00"/>
    <d v="2026-01-15T00:00:00"/>
    <d v="2026-01-14T12:04:21"/>
    <d v="2026-01-15T00:00:00"/>
    <m/>
    <d v="2026-01-14T00:00:00"/>
    <s v=" "/>
    <s v=" "/>
    <s v=" "/>
    <s v=" "/>
    <s v=" "/>
    <d v="2026-01-28T23:59:59"/>
    <n v="3"/>
    <s v="S2026010617"/>
    <d v="2026-01-22T00:00:00"/>
    <x v="4"/>
    <d v="2026-01-23T10:27:35"/>
    <n v="7"/>
    <n v="0"/>
    <s v="Clasificacion"/>
    <s v="Funcionario"/>
    <d v="2026-01-23T00:00:00"/>
    <n v="7"/>
    <n v="1"/>
    <s v="Cordial saludo  Apreciado ciudadano(a)  nos permitimos informar que  su peticion radicada con el numero 218522026 atendida por medio del Radicado de salida S2026010617. Puede consultarla ingresando al Sistema Distrital de Quejas y Peticiones Bogota Te Escucha https //bogota.gov.co/sdqs/. Cualquier inquietud adicional estaremos atentos a resolverla.  Ysalamanca"/>
    <s v="Cordial saludo  Apreciado ciudadano(a)  nos permitimos informar que  su peticion radicada con el numero 218522026 atendida por medio del Radicado de salida S2026010617. Puede consultarla ingresando al Sistema Distrital de Quejas y Peticiones Bogota Te Escucha https //bogota.gov.co/sdqs/. Cualquier inquietud adicional estaremos atentos a resolverla.  Ysalamanca"/>
    <s v="Natural"/>
    <s v="Natural"/>
    <s v="Peticionario Identificado"/>
    <s v="amancera59"/>
    <s v="En nombre propio"/>
    <s v="Cedula de ciudadania"/>
    <s v="JHON ANDERSON GUTIERREZ DIAZ"/>
    <n v="1010234596"/>
    <s v="Habitante de la calle"/>
    <s v="jhontendenciastecnologicas@gmail.com"/>
    <n v="2800473"/>
    <n v="3162452593"/>
    <s v="KR 3A 1D 36"/>
    <s v="03 - SANTA FE"/>
    <s v="95 - LAS CRUCES"/>
    <s v="LAS CRUCES"/>
    <n v="1"/>
    <s v="false"/>
    <s v="true"/>
    <x v="0"/>
    <m/>
    <n v="2"/>
    <s v="Ingresada"/>
    <s v="Por el ciudadano"/>
    <m/>
    <s v="PERIODO ACTUAL"/>
    <s v="Gestion oportuna (DTL)"/>
    <m/>
    <s v="6-10."/>
    <s v="GESTIONADOS"/>
    <s v="GESTIONADO"/>
    <m/>
    <m/>
    <m/>
    <m/>
    <m/>
    <m/>
    <s v="Registrada"/>
  </r>
  <r>
    <x v="5"/>
    <s v="INTEGRACION SOCIAL"/>
    <s v="ENTIDADES DISTRITALES"/>
    <s v="SECRETARIA DISTRITAL DE INTEGRACION SOCIAL"/>
    <s v="Puede Consolidar | Trasladar Entidades"/>
    <s v="SUBDIRECCION ADMINISTRATIVA Y FINANCIERA Y APOYO LOGISTICO"/>
    <m/>
    <s v="ASISTENCIA SOCIAL"/>
    <s v="FORTALECIMIENTO SOCIAL Y COMUNITARIO"/>
    <s v="ENLACE SOCIAL"/>
    <s v="JOHN JAIRO GONZALEZ RODRIGUEZ"/>
    <s v="Activo"/>
    <m/>
    <x v="0"/>
    <x v="0"/>
    <s v="En tramite - Por asignacion"/>
    <x v="0"/>
    <s v="Solucionado - Por respuesta definitiva"/>
    <s v="SOLICITUD CERTIFICADO DE INGRESOS Y RETENCIONES 2025 DE MANERA ATENTA SOLICITO CERTIFICADO DE INGRESOS Y RETENCIONES DE MI PERSONA  CHARLES ERASMO DAZA MALAGON CON CEDULA DE CIUDADANIA 7.176.468 EN MI CALIDAD DE CONTRATISTA DE INTEGRACION SOCIAL  ESTO PARA LA DECLARACION DE ICA 2025. GRACIAS POR SU ATENCION"/>
    <s v="MISIONAL"/>
    <m/>
    <s v="false"/>
    <s v="false"/>
    <s v="false"/>
    <m/>
    <m/>
    <s v="false"/>
    <m/>
    <m/>
    <m/>
    <m/>
    <m/>
    <m/>
    <n v="-7411290451884270"/>
    <n v="4658150612397900"/>
    <m/>
    <m/>
    <d v="2026-01-14T00:00:00"/>
    <d v="2026-01-15T00:00:00"/>
    <d v="2026-01-14T14:55:57"/>
    <d v="2026-01-15T00:00:00"/>
    <m/>
    <d v="2026-01-14T00:00:00"/>
    <s v=" "/>
    <s v=" "/>
    <s v=" "/>
    <s v=" "/>
    <s v=" "/>
    <d v="2026-01-28T23:59:59"/>
    <n v="6"/>
    <m/>
    <s v=" "/>
    <x v="5"/>
    <d v="2026-01-20T14:31:32"/>
    <n v="4"/>
    <n v="0"/>
    <s v="Clasificacion"/>
    <s v="Funcionario"/>
    <d v="2026-01-23T00:00:00"/>
    <n v="7"/>
    <n v="0"/>
    <s v="Senor  CHARLES ERASMO DAZA MALAGON  Cordial saludo.  De manera atenta remito respuesta al derecho de peticion No 219142026 †registrado por la plataforma SDQS- Bogota te Escucha  mediante radicado de salida No.†S2026008365.  De acuerdo a los tiempos establecidos en la ley 1755 de 2015  la Secretaria Distrital de Integracion Social brinda respuesta a su solicitud de manera completa  oportuna y suficiente  en el marco de su solicitud  manifestando plena disposicion de entregar informacion adicional en caso de requerirse. "/>
    <s v="Senor  CHARLES ERASMO DAZA MALAGON  Cordial saludo.  De manera atenta remito respuesta al derecho de peticion No 219142026 †registrado por la plataforma SDQS- Bogota te Escucha  mediante radicado de salida No.†S2026008365.  De acuerdo a los tiempos establecidos en la ley 1755 de 2015  la Secretaria Distrital de Integracion Social brinda respuesta a su solicitud de manera completa  oportuna y suficiente  en el marco de su solicitud  manifestando plena disposicion de entregar informacion adicional en caso de requerirse. "/>
    <s v="Natural"/>
    <s v="Natural"/>
    <s v="Peticionario Identificado"/>
    <s v="jgonzalez80899187"/>
    <s v="En nombre propio"/>
    <s v="Cedula de ciudadania"/>
    <s v="CHARLES ERASMO DAZA MALAGON"/>
    <n v="7176468"/>
    <s v="No brinda informacion"/>
    <s v="charlesedaza@gmail.com"/>
    <m/>
    <n v="3103257236"/>
    <m/>
    <s v="09 - FONTIBON"/>
    <s v="110 - CIUDAD SALITRE OCCIDENTAL"/>
    <s v="SALITRE OCCIDENTAL"/>
    <n v="4"/>
    <s v="false"/>
    <s v="true"/>
    <x v="0"/>
    <m/>
    <n v="2"/>
    <s v="Ingresada"/>
    <s v="Por el ciudadano"/>
    <m/>
    <s v="PERIODO ACTUAL"/>
    <s v="Gestion oportuna (DTL)"/>
    <m/>
    <s v="4-5."/>
    <s v="GESTIONADOS"/>
    <s v="GESTIONADO"/>
    <m/>
    <m/>
    <m/>
    <m/>
    <m/>
    <m/>
    <s v="Registrada"/>
  </r>
  <r>
    <x v="6"/>
    <s v="INTEGRACION SOCIAL"/>
    <s v="ENTIDADES DISTRITALES"/>
    <s v="SECRETARIA DISTRITAL DE INTEGRACION SOCIAL"/>
    <s v="Puede Consolidar | Trasladar Entidades"/>
    <s v="SUBDIRECCION DE GESTION Y DESARROLLO DEL TALENTO HUMANO"/>
    <m/>
    <s v="FAMILIA"/>
    <s v="TALENTO HUMANO Y CONTRATACION"/>
    <s v="GESTION DEL TALENTO HUMANO"/>
    <s v="DIEGO SMITH HERRERA HERNANDEZ"/>
    <s v="Activo"/>
    <m/>
    <x v="0"/>
    <x v="0"/>
    <s v="En tramite - Por asignacion"/>
    <x v="0"/>
    <s v="Solucionado - Por respuesta definitiva"/>
    <s v="DERECHO DE PETICION -SOLICITUD DE INFORMACION VACANTES REPORTADAS A LA CNSC EMPLEO (CODIGO219-11)"/>
    <s v="ESTRATEGICO"/>
    <m/>
    <s v="false"/>
    <s v="true"/>
    <s v="false"/>
    <m/>
    <m/>
    <s v="false"/>
    <m/>
    <m/>
    <m/>
    <m/>
    <m/>
    <m/>
    <n v="-741193368"/>
    <n v="45535262"/>
    <m/>
    <m/>
    <d v="2026-01-16T00:00:00"/>
    <d v="2026-01-19T00:00:00"/>
    <d v="2026-01-16T09:44:40"/>
    <d v="2026-01-19T00:00:00"/>
    <m/>
    <d v="2026-01-16T00:00:00"/>
    <s v=" "/>
    <s v=" "/>
    <s v=" "/>
    <s v=" "/>
    <s v=" "/>
    <d v="2026-01-30T23:59:59"/>
    <n v="10"/>
    <m/>
    <s v=" "/>
    <x v="6"/>
    <d v="2026-01-16T17:06:51"/>
    <n v="1"/>
    <n v="0"/>
    <s v="Clasificacion"/>
    <s v="Funcionario"/>
    <d v="2026-01-27T00:00:00"/>
    <n v="7"/>
    <n v="0"/>
    <s v="Buenas tardes  Se genera cierre por duplicidad con el SDQS 290962026 el cual ya se encuentra asignado al equipo profesional para atencion dentro de los tiempos de ley."/>
    <s v="Buenas tardes  Se genera cierre por duplicidad con el SDQS 290962026 el cual ya se encuentra asignado al equipo profesional para atencion dentro de los tiempos de ley."/>
    <s v="Natural"/>
    <s v="Natural"/>
    <s v="Peticionario Identificado"/>
    <s v="dherrera921"/>
    <s v="En nombre propio"/>
    <s v="Cedula de ciudadania"/>
    <s v="LIZETH JOHANNA ESCOBAR VEGA"/>
    <n v="1022977952"/>
    <s v="No brinda informacion"/>
    <s v="johanna1763@hotmail.com"/>
    <n v="3057368031"/>
    <n v="3057368031"/>
    <s v="CL 49ABIS S 10D 20"/>
    <s v="18 - RAFAEL URIBE URIBE"/>
    <s v="54 - MARRUECOS"/>
    <s v="GUIPARMA"/>
    <n v="3"/>
    <s v="false"/>
    <s v="true"/>
    <x v="0"/>
    <m/>
    <n v="2"/>
    <s v="Ingresada"/>
    <s v="Por el ciudadano"/>
    <m/>
    <s v="PERIODO ACTUAL"/>
    <s v="Gestion oportuna (DTL)"/>
    <m/>
    <m/>
    <s v="GESTIONADOS"/>
    <s v="GESTIONADO"/>
    <m/>
    <m/>
    <m/>
    <m/>
    <m/>
    <m/>
    <s v="Registrada"/>
  </r>
  <r>
    <x v="7"/>
    <s v="INTEGRACION SOCIAL"/>
    <s v="ENTIDADES DISTRITALES"/>
    <s v="SECRETARIA DISTRITAL DE INTEGRACION SOCIAL"/>
    <s v="Puede Consolidar | Trasladar Entidades"/>
    <s v="SUBDIRECCION PARA LA VEJEZ"/>
    <m/>
    <s v="FAMILIA"/>
    <s v="VEJEZ"/>
    <s v="CENTROS DE PROTECCION PARA ADULTO MAYOR"/>
    <s v="GERARDO ANDRES MUNOZ ALVAREZ"/>
    <s v="Activo"/>
    <s v="SERVICIO INTEGRAL DE ATENCION A LA CIUDADANIA"/>
    <x v="1"/>
    <x v="0"/>
    <s v="Registro - con preclasificacion"/>
    <x v="0"/>
    <s v="Solucionado - Por respuesta definitiva"/>
    <s v="BUENOS DIAS CORDIALMENTE SOLICITO POR FAVOR EL DIRECTORIO ACTUALIZADO CON LOS TELEFONOS Y DIRECCIONES DE LAS CASAS DE SABIDURIA TODA VEZ QUE LOS NUMEROS DE CELULARES QUE APARECEN EN ALGUNAS CASAS EN EL DIRECTORIO YA NO CORRESPONDEN Y LA PERSONA QUE CONTESTA DICE QUE YA NO TRABAJA ALLI Y NO SUMINISTRA NINGUNA INFORMACION. CORDIALMENTE  ESPERANZA OVALLE CEL 3125805976"/>
    <s v="MISIONAL"/>
    <s v="PROYECTOS Y SERVICIOS SOCIALES DE  LA SDIS"/>
    <s v="true"/>
    <s v="true"/>
    <s v="false"/>
    <m/>
    <m/>
    <s v="false"/>
    <m/>
    <m/>
    <m/>
    <m/>
    <m/>
    <m/>
    <m/>
    <m/>
    <m/>
    <m/>
    <d v="2026-01-21T00:00:00"/>
    <d v="2026-01-21T00:00:00"/>
    <d v="2026-01-21T09:04:54"/>
    <d v="2026-01-21T00:00:00"/>
    <s v="E2026003557"/>
    <d v="2026-01-20T00:00:00"/>
    <s v=" "/>
    <s v=" "/>
    <s v=" "/>
    <s v=" "/>
    <s v=" "/>
    <d v="2026-02-03T23:59:59"/>
    <n v="6"/>
    <s v="S2026011713"/>
    <d v="2026-01-23T00:00:00"/>
    <x v="7"/>
    <d v="2026-01-26T14:35:35"/>
    <n v="4"/>
    <n v="0"/>
    <s v="Registro para atencion"/>
    <s v="Funcionario"/>
    <d v="2026-01-22T00:00:00"/>
    <n v="2"/>
    <n v="3"/>
    <s v="Respetada senora Esperanza Ovalle  reciba un cordial saludo. En atencion a la solicitud allegada a la Secretaria Distrital de Integracion Social  respecto a la solicitud de informacion para la oferta de servicio sociales en la Casa de la Sabiduria Los Cerezos en la localidad de Engativa  da respuesta a su requerimiento. Muchas gracias."/>
    <m/>
    <s v="Natural"/>
    <s v="Natural"/>
    <s v="Funcionario"/>
    <s v="gmunoz2887"/>
    <s v="En nombre propio"/>
    <m/>
    <s v="ESPERANZA  OVALLE MASMELA"/>
    <m/>
    <m/>
    <s v="esperanzaovallemasmela@hotmail.com"/>
    <m/>
    <n v="3125805976"/>
    <m/>
    <m/>
    <m/>
    <m/>
    <m/>
    <s v="false"/>
    <s v="true"/>
    <x v="0"/>
    <m/>
    <n v="2"/>
    <s v="Ingresada"/>
    <s v="Propios"/>
    <m/>
    <s v="PERIODO ACTUAL"/>
    <s v="Gestion oportuna (DTL)"/>
    <m/>
    <s v="4-5."/>
    <s v="GESTIONADOS"/>
    <s v="GESTIONADO"/>
    <m/>
    <m/>
    <m/>
    <m/>
    <m/>
    <m/>
    <s v="Registrada"/>
  </r>
  <r>
    <x v="8"/>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BUEN DIA EN RESPUESTA ENVIADA POR USTEDES   SDQS 249712026.      DOCUMENTO / ACUERDO   S2026009024. ENVIO DOCUMENTO SOLICITADO POR USTEDES AGRADEZCO SU ATENCION Y PRONTA REPUESTA."/>
    <s v="MISIONAL"/>
    <m/>
    <s v="false"/>
    <s v="true"/>
    <s v="false"/>
    <m/>
    <m/>
    <s v="false"/>
    <m/>
    <m/>
    <s v="05 - USME"/>
    <s v="57 - GRAN YOMASA"/>
    <s v="SANTA MARTA"/>
    <n v="2"/>
    <n v="-741145188"/>
    <n v="45257884"/>
    <m/>
    <m/>
    <d v="2026-01-21T00:00:00"/>
    <d v="2026-01-22T00:00:00"/>
    <d v="2026-01-21T11:09:55"/>
    <d v="2026-01-22T00:00:00"/>
    <m/>
    <d v="2026-01-21T00:00:00"/>
    <s v=" "/>
    <s v=" "/>
    <s v=" "/>
    <s v=" "/>
    <s v=" "/>
    <d v="2026-02-04T23:59:59"/>
    <n v="4"/>
    <s v="S2026012437"/>
    <d v="2026-01-26T00:00:00"/>
    <x v="8"/>
    <d v="2026-01-29T10:26:07"/>
    <n v="6"/>
    <n v="0"/>
    <s v="Clasificacion"/>
    <s v="Funcionario"/>
    <d v="2026-01-30T00:00:00"/>
    <n v="7"/>
    <n v="0"/>
    <s v="Cordial saludo  Apreciado ciudadano(a)  nos permitimos informar que  su peticion radicada con el numero 404542026  atendida por medio del Radicado de salida S2026012437. Puede consultarla ingresando al Sistema Distrital de Quejas y Peticiones Bogota Te Escucha https //bogota.gov.co/sdqs/. Cualquier inquietud adicional estaremos atentos a resolverla.  MEHC"/>
    <s v="Cordial saludo  Apreciado ciudadano(a)  nos permitimos informar que  su peticion radicada con el numero 404542026  atendida por medio del Radicado de salida S2026012437. Puede consultarla ingresando al Sistema Distrital de Quejas y Peticiones Bogota Te Escucha https //bogota.gov.co/sdqs/. Cualquier inquietud adicional estaremos atentos a resolverla.  MEHC"/>
    <s v="Natural"/>
    <s v="Natural"/>
    <s v="Peticionario Identificado"/>
    <s v="amancera59"/>
    <s v="En nombre propio"/>
    <s v="Cedula de ciudadania"/>
    <s v="SANTIAGO  ACUNA LOZANO"/>
    <n v="1000017484"/>
    <s v="No brinda informacion"/>
    <s v="santiman.26@hotmail.com"/>
    <n v="3112239085"/>
    <n v="3112239085"/>
    <m/>
    <s v="05 - USME"/>
    <s v="57 - GRAN YOMASA"/>
    <s v="SANTA MARTA"/>
    <n v="2"/>
    <s v="false"/>
    <s v="true"/>
    <x v="0"/>
    <m/>
    <n v="2"/>
    <s v="Ingresada"/>
    <s v="Por el ciudadano"/>
    <m/>
    <s v="PERIODO ACTUAL"/>
    <s v="Gestion oportuna (DTL)"/>
    <m/>
    <s v="6-10."/>
    <s v="GESTIONADOS"/>
    <s v="GESTIONADO"/>
    <m/>
    <m/>
    <m/>
    <m/>
    <m/>
    <m/>
    <s v="Registrada"/>
  </r>
  <r>
    <x v="9"/>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QUISIERA SABER SI PUEDO SER BENEFICIARIA DE ALGUN SUBSIDIO "/>
    <s v="MISIONAL"/>
    <m/>
    <s v="false"/>
    <s v="false"/>
    <s v="false"/>
    <m/>
    <m/>
    <s v="false"/>
    <m/>
    <m/>
    <m/>
    <m/>
    <m/>
    <n v="2"/>
    <m/>
    <m/>
    <m/>
    <m/>
    <d v="2026-01-21T00:00:00"/>
    <d v="2026-01-22T00:00:00"/>
    <d v="2026-01-21T14:27:36"/>
    <d v="2026-01-22T00:00:00"/>
    <m/>
    <d v="2026-01-21T00:00:00"/>
    <s v=" "/>
    <s v=" "/>
    <s v=" "/>
    <s v=" "/>
    <s v=" "/>
    <d v="2026-02-04T23:59:59"/>
    <n v="4"/>
    <s v="S2026012433"/>
    <d v="2026-01-26T00:00:00"/>
    <x v="9"/>
    <d v="2026-01-29T10:20:30"/>
    <n v="6"/>
    <n v="0"/>
    <s v="Clasificacion"/>
    <s v="Funcionario"/>
    <d v="2026-01-30T00:00:00"/>
    <n v="7"/>
    <n v="0"/>
    <s v="Cordial saludo  Apreciado ciudadano(a)  nos permitimos informar que  su peticion radicada con el numero 406412026 atendida por medio del Radicado de salida S2026012433. Puede consultarla ingresando al Sistema Distrital de Quejas y Peticiones Bogota Te Escucha https //bogota.gov.co/sdqs/. Cualquier inquietud adicional estaremos atentos a resolverla.  MEHC"/>
    <s v="Cordial saludo  Apreciado ciudadano(a)  nos permitimos informar que  su peticion radicada con el numero 406412026 atendida por medio del Radicado de salida S2026012433. Puede consultarla ingresando al Sistema Distrital de Quejas y Peticiones Bogota Te Escucha https //bogota.gov.co/sdqs/. Cualquier inquietud adicional estaremos atentos a resolverla.  MEHC"/>
    <s v="Natural"/>
    <s v="Natural"/>
    <s v="Peticionario Identificado"/>
    <s v="amancera59"/>
    <s v="En nombre propio"/>
    <s v="Tarjeta de Identidad"/>
    <s v="SOFIA  PERALTA BARBOSA"/>
    <n v="1025064223"/>
    <s v="No brinda informacion"/>
    <s v="sofia7550822@gmail.com"/>
    <m/>
    <n v="3223776684"/>
    <m/>
    <m/>
    <m/>
    <m/>
    <n v="2"/>
    <s v="false"/>
    <s v="true"/>
    <x v="0"/>
    <m/>
    <n v="2"/>
    <s v="Ingresada"/>
    <s v="Por el ciudadano"/>
    <m/>
    <s v="PERIODO ACTUAL"/>
    <s v="Gestion oportuna (DTL)"/>
    <m/>
    <s v="6-10."/>
    <s v="GESTIONADOS"/>
    <s v="GESTIONADO"/>
    <m/>
    <m/>
    <m/>
    <m/>
    <m/>
    <m/>
    <s v="Registrada"/>
  </r>
  <r>
    <x v="10"/>
    <s v="INTEGRACION SOCIAL"/>
    <s v="ENTIDADES DISTRITALES"/>
    <s v="SECRETARIA DISTRITAL DE INTEGRACION SOCIAL"/>
    <s v="Puede Consolidar | Trasladar Entidades"/>
    <s v="COMISARIA DE FAMILIA USAQUEN 1 TURNO 2"/>
    <m/>
    <s v="FAMILIA"/>
    <s v="FAMILIA"/>
    <s v="COMISARIAS DE FAMILIA"/>
    <s v="OSCAR YOBANY FORERO TORRES"/>
    <s v="Inactivo"/>
    <m/>
    <x v="0"/>
    <x v="0"/>
    <s v="En tramite - Por asignacion"/>
    <x v="0"/>
    <s v="Solucionado - Por respuesta definitiva"/>
    <s v="DOCTORA  CLAUDIA DANID PEREZ MEDINA COMISARIA PRIMERA DE FAMILIA USAQUEN 1 - BOGOTA D.C.  MP 125-2021 RUG 258-2021 ACCIONANTE  YERIKA ALEXANDRA SAMANIEGO ARANGO ACCIONADO  FELIPE GIOVANNI OVIEDO CIBRIAN  FELIPE GIOVANNI OVIEDO CIBRIAN  IDENTIFICADO CON CEDULA DE CIUDADANIA NO. 79948239 DE BOGOTA DC EN EJERCICIO DEL DERECHO FUNDAMENTAL DE PETICION CONSAGRADO EN EL ARTICULO 23∞ DE LA CONSTITUCION POLITICA Y CON FUNDAMENTO EN LA LEY 1755 DE 2015 ?POR MEDIO DE LA CUAL SE REGULA EL DERECHO FUNDAMENTAL DE PETICION? Y DEMAS NORMAS APLICABLES RESPETUOSAMENTE ME DIRIJO A SU DESPACHO A FIN DE SOLICITAR RESPUESTA DE FONDO A LAS SIGUIENTES PETICIONES Y/O SOLICITUDES   SOLICITUDES Y/O PETICIONES        01.  PRIMERA  SOLICITO RESPETUOSAMENTE A LA COMISARIA DE FAMILIA USAQUEN 1 DE BOGOTA DC  ADJUNTAR AL EXPEDIENTE DE LA MP 125-2021 RUG 258 LA SENTENCIA DE FALLO DE SENTENCIA PROCESO PENAL NO. 11001650001120210612000 EL CUAL CONSTA DE 141 FOLIOS.     02.  SEGUNDA  SOLICITO RESPETUOSAMENTE A LA COMISARIA DE FAMILIA USAQUEN 1 DE BOGOTA DC  ADJUNTAR AL EXPEDIENTE DE LA MP 125-2021 RUG 258 DOCUMENTO NOTIFICA SENTENCIA PROCESO PENAL NO. 11001650001120210612000 (NI 415918) EL CUAL CONSTA DE 02 FOLIOS.    03. TERCERA  DOCTORA CLAUDIA DANID PEREZ MEDINA  LA INVITO A VER ESTE VIDEO  LA CIUDADANA YERIKA ALEXANDRA SAMANIEGO ARANGO ESTA HACIENDO LO MISMO CON LA JUSTICIA      HTTPS //YOUTU.BE/XBEXU13U5SC?SI=KEVAZUW2LMI8MMWN    RESPETUOSAMENTE     FELIPE GIOVANNI OVIEDO CIBRIAN C.C. NO. 79.948.239 DE BOGOTA D.C.  "/>
    <s v="MISIONAL"/>
    <m/>
    <s v="false"/>
    <s v="true"/>
    <s v="false"/>
    <m/>
    <m/>
    <s v="false"/>
    <m/>
    <m/>
    <m/>
    <m/>
    <m/>
    <m/>
    <n v="-8901629679476750"/>
    <n v="4221469903513390"/>
    <m/>
    <m/>
    <d v="2025-12-22T00:00:00"/>
    <d v="2025-12-23T00:00:00"/>
    <d v="2025-12-23T15:57:12"/>
    <d v="2025-12-23T00:00:00"/>
    <m/>
    <d v="2025-12-22T00:00:00"/>
    <s v=" "/>
    <s v=" "/>
    <s v=" "/>
    <s v=" "/>
    <s v=" "/>
    <d v="2026-01-07T23:59:59"/>
    <n v="2"/>
    <m/>
    <s v=" "/>
    <x v="10"/>
    <d v="2026-01-05T08:23:24"/>
    <n v="8"/>
    <n v="0"/>
    <s v="Clasificacion"/>
    <s v="Funcionario"/>
    <d v="2026-01-02T00:00:00"/>
    <n v="7"/>
    <n v="2"/>
    <s v="SE ANEXA E3N ARCHIVO ADJUNTO LA RESPUESTA A LA PRESENTE PETICION"/>
    <m/>
    <s v="Natural"/>
    <s v="Natural"/>
    <s v="Peticionario Identificado"/>
    <s v="otorres25677"/>
    <s v="En nombre propio"/>
    <s v="Cedula de ciudadania"/>
    <s v="FELIPE GIOVANNI OVIEDO CIBRIAN"/>
    <n v="79948239"/>
    <s v="No brinda informacion"/>
    <s v="pipecibrian@gmail.com"/>
    <n v="3102096940"/>
    <n v="3102096940"/>
    <s v="KR 101 148 56"/>
    <s v="11 - SUBA"/>
    <s v="27 - SUBA"/>
    <s v="SALITRE SUBA"/>
    <n v="4"/>
    <s v="true"/>
    <s v="true"/>
    <x v="0"/>
    <m/>
    <n v="3"/>
    <s v="Ingresada"/>
    <s v="Por el ciudadano"/>
    <m/>
    <s v="PERIODO ANTERIOR"/>
    <s v="Gestion oportuna (DTL)"/>
    <m/>
    <s v="6-10."/>
    <s v="GESTIONADOS"/>
    <s v="GESTIONADO"/>
    <m/>
    <m/>
    <m/>
    <m/>
    <m/>
    <m/>
    <s v="Periodos anteriores"/>
  </r>
  <r>
    <x v="11"/>
    <s v="INTEGRACION SOCIAL"/>
    <s v="ENTIDADES DISTRITALES"/>
    <s v="SECRETARIA DISTRITAL DE INTEGRACION SOCIAL"/>
    <s v="Puede Consolidar | Trasladar Entidades"/>
    <s v="SUBDIRECCION DE CONTRATACION"/>
    <m/>
    <s v="FAMILIA"/>
    <s v="TALENTO HUMANO Y CONTRATACION"/>
    <s v="CONTRATACION"/>
    <s v="MARYI MILENA MARINO GARCIA"/>
    <s v="Activo"/>
    <m/>
    <x v="0"/>
    <x v="0"/>
    <s v="En tramite - Por asignacion"/>
    <x v="0"/>
    <s v="Solucionado - Por respuesta definitiva"/>
    <s v="SOLICITUD DE CERTIFICADO LABORAL  CORDIAL SALUDO.  POR MEDIO DEL PRESENTE  ME PERMITO SOLICITAR EL CERTIFICADO LABORAL DE LA EJECUCION DEL CONTRATO DE PRESTACION DE SERVICIOS NO. CPS-365-2024  CELEBRADO ENTRE EL FONDO DE DESARROLLO LOCAL DE KENNEDY Y LA PROFESIONAL ALEJANDRA BERDUGO LOPEZ IDENTIFICADA CON CEDULA DE CIUDADANIA NO. 1.013.656.823†DE BOGOTA.  AGRADEZCO SU RESPUESTA.  ATENTAMENTE.  ALEJANDRA BERDUGO LOPEZ CC. 1.013.656.823 TEL. 300 554 5256"/>
    <s v="MISIONAL"/>
    <m/>
    <s v="false"/>
    <s v="false"/>
    <s v="false"/>
    <m/>
    <m/>
    <s v="false"/>
    <m/>
    <m/>
    <m/>
    <m/>
    <m/>
    <m/>
    <n v="-7409135922292230"/>
    <n v="4675972233419420"/>
    <m/>
    <m/>
    <d v="2026-01-23T00:00:00"/>
    <d v="2026-01-26T00:00:00"/>
    <d v="2026-01-23T15:49:07"/>
    <d v="2026-01-26T00:00:00"/>
    <m/>
    <d v="2026-01-23T00:00:00"/>
    <s v=" "/>
    <s v=" "/>
    <s v=" "/>
    <s v=" "/>
    <s v=" "/>
    <d v="2026-02-06T23:59:59"/>
    <n v="6"/>
    <s v="S2026015133"/>
    <d v="2026-01-29T00:00:00"/>
    <x v="11"/>
    <d v="2026-01-29T15:42:04"/>
    <n v="4"/>
    <n v="0"/>
    <s v="Clasificacion"/>
    <s v="Funcionario"/>
    <d v="2026-02-03T00:00:00"/>
    <n v="7"/>
    <n v="0"/>
    <s v="Bogota D.C.  enero de 2026 Senores  ALCALDIA LOCAL DE KENNEDY KARLA TATHYANNA MARIN OSPINA Alcaldesa ventanillaelectronica@alcaldiabogota.gov.co alcalde.Kennedy@gobiernobogota.gov.co Ciudad Asunto  Traslado por competencia Derecho de peticion SDQS 481432026. Por medio del presente  me permito trasladar por competencia a su despacho  el derecho de peticion segun mencionado en asunto  presentado por la senora Alejandra Berdugo Lopez"/>
    <s v="Bogota D.C.  enero de 2026 Senores  ALCALDIA LOCAL DE KENNEDY KARLA TATHYANNA MARIN OSPINA Alcaldesa ventanillaelectronica@alcaldiabogota.gov.co alcalde.Kennedy@gobiernobogota.gov.co Ciudad Asunto  Traslado por competencia Derecho de peticion SDQS 481432026. Por medio del presente  me permito trasladar por competencia a su despacho  el derecho de peticion segun mencionado en asunto  presentado por la senora Alejandra Berdugo Lopez"/>
    <s v="Natural"/>
    <s v="Natural"/>
    <s v="Peticionario Identificado"/>
    <s v="mmarino2028"/>
    <s v="En nombre propio"/>
    <s v="Cedula de ciudadania"/>
    <s v="ALEJANDRA  BERDUGO LOPEZ"/>
    <n v="1013656823"/>
    <s v="No brinda informacion"/>
    <s v="alejandraberdugol02@gmail.com"/>
    <n v="3005545256"/>
    <m/>
    <s v="Null 24C 30"/>
    <s v="15 - ANTONIO NARINO"/>
    <s v="38 - RESTREPO"/>
    <s v="RESTREPO OCCIDENTAL"/>
    <n v="3"/>
    <s v="false"/>
    <s v="true"/>
    <x v="0"/>
    <m/>
    <n v="2"/>
    <s v="Ingresada"/>
    <s v="Por el ciudadano"/>
    <m/>
    <s v="PERIODO ACTUAL"/>
    <s v="Gestion oportuna (DTL)"/>
    <m/>
    <s v="4-5."/>
    <s v="GESTIONADOS"/>
    <s v="GESTIONADO"/>
    <m/>
    <m/>
    <m/>
    <m/>
    <m/>
    <m/>
    <s v="Recibida"/>
  </r>
  <r>
    <x v="12"/>
    <s v="INTEGRACION SOCIAL"/>
    <s v="ENTIDADES DISTRITALES"/>
    <s v="SECRETARIA DISTRITAL DE INTEGRACION SOCIAL"/>
    <s v="Oficina de Atencion a la Ciudadania | Puede Consolidar | Trasladar Entidades"/>
    <s v="SERVICIO INTEGRAL DE ATENCION A LA CIUDADANIA"/>
    <m/>
    <s v="ASISTENCIA SOCIAL"/>
    <s v="FORTALECIMIENTO SOCIAL Y COMUNITARIO"/>
    <s v="ENLACE SOCIAL"/>
    <s v="EMILSE ELENA DIAZ DAZA"/>
    <s v="Activo"/>
    <m/>
    <x v="0"/>
    <x v="0"/>
    <s v="Registro - con preclasificacion"/>
    <x v="1"/>
    <s v="Solucionado - Por traslado"/>
    <s v="Por medio de la  presente  solicito informacion acerca del proceso o paso a paso para recibir atencion por psicologia  ya que por medio de la comisaria de familia de Ciudad Bolivar fui remitida para este servicio en terapia familiar. Gracias"/>
    <s v="MISIONAL"/>
    <m/>
    <s v="false"/>
    <s v="true"/>
    <s v="false"/>
    <m/>
    <m/>
    <s v="false"/>
    <m/>
    <s v="Se intenta establecer comunicacion telefonica con la peticionaria en varias oportunidades a los telefonos registrados en su solicitud para establecer el numero de documento del senor Jose Antonio Rodriguez Moreno pero no respondio al llamado. Se realiza Aclaracion por el aplicativo BTE."/>
    <s v="19 - CIUDAD BOLIVAR"/>
    <s v="68 - EL TESORO"/>
    <s v="EL TESORO"/>
    <n v="1"/>
    <n v="-741474236"/>
    <n v="45355072"/>
    <m/>
    <m/>
    <d v="2026-01-25T00:00:00"/>
    <d v="2026-01-26T00:00:00"/>
    <d v="2026-01-25T07:37:58"/>
    <d v="2026-01-26T00:00:00"/>
    <m/>
    <d v="2026-01-25T00:00:00"/>
    <s v=" "/>
    <s v=" "/>
    <s v=" "/>
    <s v=" "/>
    <s v=" "/>
    <d v="2026-02-06T23:59:59"/>
    <n v="9"/>
    <m/>
    <s v=" "/>
    <x v="12"/>
    <s v=" "/>
    <n v="1"/>
    <n v="0"/>
    <s v="Registro para atencion"/>
    <s v="Funcionario"/>
    <d v="2026-01-27T00:00:00"/>
    <n v="2"/>
    <n v="0"/>
    <m/>
    <m/>
    <s v="Natural"/>
    <s v="Natural"/>
    <s v="Peticionario Identificado"/>
    <s v="ediaz312455"/>
    <s v="En nombre propio"/>
    <s v="Cedula de ciudadania"/>
    <s v="NELLY RAQUEL PENA PENA"/>
    <n v="1000993294"/>
    <s v="No brinda informacion"/>
    <s v="Penan579@gmail.com"/>
    <n v="3127440257"/>
    <n v="3196658226"/>
    <s v="Null 18H 24"/>
    <s v="19 - CIUDAD BOLIVAR"/>
    <s v="68 - EL TESORO"/>
    <s v="EL TESORO"/>
    <n v="1"/>
    <s v="false"/>
    <s v="true"/>
    <x v="1"/>
    <s v="SECRETARIA DISTRITAL DE INTEGRACION SOCIAL"/>
    <n v="1"/>
    <s v="Registrada"/>
    <s v="Por el ciudadano"/>
    <m/>
    <s v="PERIODO ACTUAL"/>
    <s v="Gestion oportuna (DTL)"/>
    <m/>
    <s v="0-3."/>
    <s v="GESTIONADOS"/>
    <s v="GESTIONADO"/>
    <m/>
    <m/>
    <m/>
    <m/>
    <m/>
    <m/>
    <s v="Registrada"/>
  </r>
  <r>
    <x v="13"/>
    <s v="INTEGRACION SOCIAL"/>
    <s v="ENTIDADES DISTRITALES"/>
    <s v="SECRETARIA DISTRITAL DE INTEGRACION SOCIAL"/>
    <s v="Puede Consolidar | Trasladar Entidades"/>
    <s v="SUBDIRECCION LOCAL TUNJUELITO"/>
    <m/>
    <s v="FAMILIA"/>
    <s v="PRIMERA INFANCIA Y ADOLESCENCIA"/>
    <s v="JARDIN INFANTIL DIURNO"/>
    <s v="MARIA ANGELICA SELLA GARZON"/>
    <s v="Activo"/>
    <s v="SUBDIRECCION LOCAL TUNJUELITO"/>
    <x v="2"/>
    <x v="0"/>
    <s v="En tramite - Por asignacion"/>
    <x v="0"/>
    <s v="Solucionado - Por respuesta definitiva"/>
    <s v="DERECHO DE PETICION INFORMACION JARDIN INFANTIL RAFAEL BARBERI"/>
    <s v="MISIONAL"/>
    <s v="ATENCION INTEGRAL A LA PRIMERA INFANCIA EN AMBITO INSTITUCIONAL "/>
    <s v="true"/>
    <s v="true"/>
    <s v="false"/>
    <m/>
    <m/>
    <s v="false"/>
    <m/>
    <m/>
    <m/>
    <m/>
    <m/>
    <m/>
    <m/>
    <m/>
    <m/>
    <m/>
    <d v="2026-01-23T00:00:00"/>
    <d v="2026-01-26T00:00:00"/>
    <d v="2026-01-23T15:52:10"/>
    <d v="2026-01-26T00:00:00"/>
    <s v="E2026004841"/>
    <d v="2026-01-23T00:00:00"/>
    <s v=" "/>
    <s v=" "/>
    <s v=" "/>
    <s v=" "/>
    <s v=" "/>
    <d v="2026-02-06T23:59:59"/>
    <n v="1"/>
    <m/>
    <s v=" "/>
    <x v="13"/>
    <d v="2026-02-05T13:47:25"/>
    <n v="9"/>
    <n v="0"/>
    <s v="Clasificacion"/>
    <s v="Funcionario"/>
    <d v="2026-02-03T00:00:00"/>
    <n v="7"/>
    <n v="3"/>
    <s v="En atencion a su solicitud formulada mediante Derecho de Peticion  me permito dar respuesta en los siguientes terminos. En el marco del Plan de Desarrollo de Bogota 2024 -2027 Bogota Camina Seguro  la Secretaria de Integracion Social formulo el proyecto de inversion ?Desarrollo de capacidades para las gestantes  ninas  ninos  adolescentes y sus familias que promuevan su desarrollo integral en Bogota D.C.?  que para diciembre del 2023  con relacion a los ninos en Bogota  cifras e indicadores de atencion a ninas  ninos y adolescentes desde la gestacion  se contaba con 66.393 gestantes  ninas y ninos atendidos en jardines infantiles diurnos  nocturnos  Casas de Pensamiento Intercultural  espacios rurales  creciendo juntos y creciendo en la Ruralidad con permanencia minima de 90 dias (SEGPLAN  2023). Este servicio es liderado por la Subdireccion para la Infancia y se implementa en las 19 localidades de Bogota."/>
    <m/>
    <s v="Natural"/>
    <s v="Natural"/>
    <s v="Funcionario"/>
    <s v="msella1"/>
    <s v="En nombre propio"/>
    <m/>
    <s v="WILLIAM XAVIER POVEDA ORTEGA"/>
    <m/>
    <s v="No brinda informacion"/>
    <s v="williamx.poveda@gobiernobogota.gov.co"/>
    <m/>
    <m/>
    <s v="Null 50A 03 S"/>
    <m/>
    <m/>
    <m/>
    <m/>
    <s v="false"/>
    <s v="true"/>
    <x v="0"/>
    <m/>
    <n v="3"/>
    <s v="Ingresada"/>
    <s v="Propios"/>
    <m/>
    <s v="PERIODO ANTERIOR"/>
    <s v="Gestion oportuna (DTL)"/>
    <m/>
    <s v="6-10."/>
    <s v="GESTIONADOS"/>
    <s v="GESTIONADO"/>
    <m/>
    <s v="ATENDIDO"/>
    <m/>
    <m/>
    <m/>
    <m/>
    <s v="Periodos anteriores"/>
  </r>
  <r>
    <x v="14"/>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VERIFICACION DE MI INFORMACION EN EL SISBEN  CON EL FIN DE SER CONSIDERADA COMO POSIBLE BENEFICIARIA DEL PROGRAMA INGRESO MINIMO GARANTIZADO (IMG) Y DEMAS AYUDAS OFRECIDAS POR LA ENTIDAD DE INTEGRACION SOCIAL."/>
    <s v="MISIONAL"/>
    <m/>
    <s v="false"/>
    <s v="true"/>
    <s v="false"/>
    <m/>
    <m/>
    <s v="false"/>
    <m/>
    <m/>
    <s v="05 - USME"/>
    <s v="58 - COMUNEROS"/>
    <s v="ANTONIO JOSE DE SUCRE"/>
    <n v="1"/>
    <m/>
    <m/>
    <m/>
    <m/>
    <d v="2026-01-23T00:00:00"/>
    <d v="2026-01-26T00:00:00"/>
    <d v="2026-01-26T10:24:48"/>
    <d v="2026-01-26T00:00:00"/>
    <m/>
    <d v="2026-01-23T00:00:00"/>
    <s v=" "/>
    <s v=" "/>
    <s v=" "/>
    <s v=" "/>
    <s v=" "/>
    <d v="2026-02-06T23:59:59"/>
    <n v="3"/>
    <s v="S2026016299"/>
    <d v="2026-01-30T00:00:00"/>
    <x v="14"/>
    <d v="2026-02-03T19:01:44"/>
    <n v="7"/>
    <n v="0"/>
    <s v="Clasificacion"/>
    <s v="Funcionario"/>
    <d v="2026-02-03T00:00:00"/>
    <n v="7"/>
    <n v="1"/>
    <s v="Cordial saludo  Apreciado ciudadano(a)  nos permitimos informar que  su peticion radicada con el numero 490162026 atendida por medio del Radicado de salida S2026016299. Puede consultarla ingresando al Sistema Distrital de Quejas y Peticiones Bogota Te Escucha https //bogota.gov.co/sdqs/. Cualquier inquietud adicional estaremos atentos a resolverla.  madiazn"/>
    <s v="Cordial saludo  Apreciado ciudadano(a)  nos permitimos informar que  su peticion radicada con el numero 490162026 atendida por medio del Radicado de salida S2026016299. Puede consultarla ingresando al Sistema Distrital de Quejas y Peticiones Bogota Te Escucha https //bogota.gov.co/sdqs/. Cualquier inquietud adicional estaremos atentos a resolverla.  madiazn"/>
    <s v="Natural"/>
    <s v="Natural"/>
    <s v="Peticionario Identificado"/>
    <s v="amancera59"/>
    <s v="En nombre propio"/>
    <s v="Cedula de ciudadania"/>
    <s v="MARIA PAULA ALVARADO ORDUZ"/>
    <n v="1020740979"/>
    <s v="No brinda informacion"/>
    <s v="zenaidaorduz1404@gmail.com"/>
    <n v="3212000058"/>
    <n v="3054320286"/>
    <s v="KR 3B ESTE 112A 36 SUR"/>
    <s v="05 - USME"/>
    <s v="58 - COMUNEROS"/>
    <s v="ANTONIO JOSE DE SUCRE"/>
    <n v="1"/>
    <s v="false"/>
    <s v="true"/>
    <x v="0"/>
    <m/>
    <n v="2"/>
    <s v="Ingresada"/>
    <s v="Por el ciudadano"/>
    <m/>
    <s v="PERIODO ANTERIOR"/>
    <s v="Gestion oportuna (DTL)"/>
    <m/>
    <s v="6-10."/>
    <s v="GESTIONADOS"/>
    <s v="GESTIONADO"/>
    <m/>
    <m/>
    <m/>
    <m/>
    <m/>
    <m/>
    <s v="Periodos anteriores"/>
  </r>
  <r>
    <x v="15"/>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BUEN DIA  SOLICITO DE MANERA CORDIAL ACTUALIZAR MIS DATOS PARA PODER REALIZAR EL RETIRO DEL INGRESO SOLIDARIO POR MEDIO DE LA PLATAFORMA DE NEQUI  YA QUE EN LOS DIFERENTES PUNTOS DONDE REALIZO EL RETIRO ME HA SIDO DE GRAN DIFICULTAD POR LAS HUELLAS.  NEQUI 3208810659 JOSE HERNANDO ZULETA  ADJUNTO ENVIO COPIA DE CEDULA Y CERTIFICADO BANCARIO"/>
    <s v="MISIONAL"/>
    <m/>
    <s v="false"/>
    <s v="true"/>
    <s v="false"/>
    <m/>
    <m/>
    <s v="false"/>
    <m/>
    <m/>
    <m/>
    <m/>
    <m/>
    <n v="1"/>
    <n v="-74091400907"/>
    <n v="4501082467"/>
    <m/>
    <m/>
    <d v="2026-01-29T00:00:00"/>
    <d v="2026-01-30T00:00:00"/>
    <d v="2026-01-30T12:17:28"/>
    <d v="2026-01-30T00:00:00"/>
    <m/>
    <d v="2026-01-29T00:00:00"/>
    <s v=" "/>
    <s v=" "/>
    <s v=" "/>
    <s v=" "/>
    <s v=" "/>
    <d v="2026-02-12T23:59:59"/>
    <n v="3"/>
    <s v="S2026022238"/>
    <d v="2026-02-06T00:00:00"/>
    <x v="15"/>
    <d v="2026-02-09T12:28:54"/>
    <n v="7"/>
    <n v="0"/>
    <s v="Clasificacion"/>
    <s v="Funcionario"/>
    <d v="2026-02-09T00:00:00"/>
    <n v="7"/>
    <n v="1"/>
    <s v="Cordial saludo  Apreciado ciudadano(a)  nos permitimos informar que  su peticion radicada con el numero 638502026. atendida por medio del Radicado de salida S2026022238. Puede consultarla ingresando al Sistema Distrital de Quejas y Peticiones Bogota Te Escucha https //bogota.gov.co/sdqs/. Cualquier inquietud adicional estaremos atentos a resolverla.  lygarciag  "/>
    <s v="Cordial saludo  Apreciado ciudadano(a)  nos permitimos informar que  su peticion radicada con el numero 638502026. atendida por medio del Radicado de salida S2026022238. Puede consultarla ingresando al Sistema Distrital de Quejas y Peticiones Bogota Te Escucha https //bogota.gov.co/sdqs/. Cualquier inquietud adicional estaremos atentos a resolverla.  lygarciag  "/>
    <s v="Natural"/>
    <s v="Natural"/>
    <s v="Peticionario Identificado"/>
    <s v="amancera59"/>
    <s v="En nombre propio"/>
    <s v="Cedula de ciudadania"/>
    <s v="JOSE  HERNANDO ZULETA "/>
    <n v="7504349"/>
    <s v="No brinda informacion"/>
    <s v="zuletahernando310@gmail.com"/>
    <m/>
    <n v="3208810659"/>
    <s v="KR 12C ESTE 89 48 SUR"/>
    <m/>
    <m/>
    <m/>
    <n v="1"/>
    <s v="false"/>
    <s v="true"/>
    <x v="0"/>
    <m/>
    <n v="2"/>
    <s v="Ingresada"/>
    <s v="Por el ciudadano"/>
    <m/>
    <s v="PERIODO ANTERIOR"/>
    <s v="Gestion oportuna (DTL)"/>
    <m/>
    <s v="6-10."/>
    <s v="GESTIONADOS"/>
    <s v="GESTIONADO"/>
    <m/>
    <m/>
    <m/>
    <m/>
    <m/>
    <m/>
    <s v="Periodos anteriores"/>
  </r>
  <r>
    <x v="16"/>
    <s v="INTEGRACION SOCIAL"/>
    <s v="ENTIDADES DISTRITALES"/>
    <s v="SECRETARIA DISTRITAL DE INTEGRACION SOCIAL"/>
    <s v="Puede Consolidar | Trasladar Entidades"/>
    <s v="SUBDIRECCION PARA LA IDENTIFICACION  CARACTERIZACION E INTEGRACION"/>
    <m/>
    <s v="ASISTENCIA SOCIAL"/>
    <s v="FORTALECIMIENTO SOCIAL Y COMUNITARIO"/>
    <s v="ENLACE SOCIAL"/>
    <s v="INGRID SAMANTHA NORATO VARGAS"/>
    <s v="Activo"/>
    <m/>
    <x v="0"/>
    <x v="0"/>
    <s v="En tramite - Por asignacion"/>
    <x v="0"/>
    <s v="Solucionado - Por respuesta definitiva"/>
    <s v="SENORES  SECRETARIA DE INTEGRACION SOCIAL ATENCION TRANSITORIA AL MIGRANTE EXTRANJERO CARRERA 7 NO.32-16 ? CIUDADELA COMERCIAL SAN MARTIN LA CIUDAD.  EN MI CALIDAD DE PROFESIONAL ESPECIALIZADO EN INVESTIGACION  ADSCRITO AL GRUPO INTERNO DE TRABAJO DE INVESTIGACION PARA LA DEFENSA DEL SISTEMA NACIONAL DE DEFENSORIA PUBLICA DE LA DEFENSORIA DEL PUEBLO ME PERMITO ALLEGAR PETICION DE FECHA 19-02-2026  RELACIONADA CON EL USUARIO DEL SNDP   SENOR JAIDER JOSE ESPINOSA SALCEDO CEDULA DE IDENTIDAD VENEZOLANA NO.28290745  CON LA FINALIDAD SE NOS ALLEGUE LA INFORMACION ALLI REQUERIDA  DENTRO DEL ASUNTO  PROCESO NO. 110016000013202402155 M.T. NO. 2026-00313  G.I.I.P.D.         DELITO  FABRICACION  PORTE O TRAFICO DE ESTUPEFACIENTES. "/>
    <s v="MISIONAL"/>
    <m/>
    <s v="false"/>
    <s v="true"/>
    <s v="false"/>
    <m/>
    <m/>
    <s v="false"/>
    <m/>
    <m/>
    <m/>
    <m/>
    <m/>
    <m/>
    <m/>
    <m/>
    <m/>
    <m/>
    <d v="2026-02-19T00:00:00"/>
    <d v="2026-02-20T00:00:00"/>
    <d v="2026-02-19T09:37:12"/>
    <d v="2026-02-20T00:00:00"/>
    <m/>
    <d v="2026-02-19T00:00:00"/>
    <s v=" "/>
    <s v=" "/>
    <s v=" "/>
    <s v=" "/>
    <s v=" "/>
    <d v="2026-03-05T23:59:59"/>
    <n v="5"/>
    <m/>
    <s v=" "/>
    <x v="16"/>
    <d v="2026-02-26T09:36:37"/>
    <n v="5"/>
    <n v="0"/>
    <s v="Clasificacion"/>
    <s v="Funcionario"/>
    <d v="2026-03-02T00:00:00"/>
    <n v="7"/>
    <n v="0"/>
    <s v="Respuesta"/>
    <s v="Respuesta"/>
    <s v="Natural"/>
    <s v="Natural"/>
    <s v="Peticionario Identificado"/>
    <s v="inorato1"/>
    <s v="En nombre propio"/>
    <s v="Cedula de ciudadania"/>
    <s v="GERMAN FERNANDO BAQUERO PARDO"/>
    <n v="11409325"/>
    <s v="No brinda informacion"/>
    <s v="gbaquero@defensoria.gov.co"/>
    <n v="6915299"/>
    <m/>
    <s v="CL 55 10 32"/>
    <m/>
    <m/>
    <m/>
    <m/>
    <s v="false"/>
    <s v="true"/>
    <x v="0"/>
    <m/>
    <n v="2"/>
    <s v="Ingresada"/>
    <s v="Por el ciudadano"/>
    <m/>
    <s v="PERIODO ACTUAL"/>
    <s v="Gestion oportuna (DTL)"/>
    <m/>
    <s v="4-5."/>
    <s v="GESTIONADOS"/>
    <s v="GESTIONADO"/>
    <m/>
    <m/>
    <m/>
    <m/>
    <m/>
    <m/>
    <s v="Registrada"/>
  </r>
  <r>
    <x v="17"/>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EL MOTIVO DE ESTE REQUERIMIENTO ES EL ANO PASADO Y ANOS ATRAS ESTABA CONTANDO CON EL INGRESO MINIMO GARANTIZADO EL CUAL ES VITAL PARA MI HOGAR Y ESTE ANO 2026 NO HE RECIBIDO EL PAGO DE ENERO Y POR CONSIGUIENTE NO SE SI FUE QUE ME SACARON DEL PROGRAMA AUN CUENTO CON LAS MISMAS CONDICIONES REGISTRADAS EN EL SISBEN EN EL ANO 2022 Y ESTOY EN ESTADO DE GESTACION DE 1 A 3 MESES SOLICITO DE MANERA ATENTA SE ESTUDIE MI CASO Y SE REEVALUE QUE HA SUCEDIDO CON LOS PAGOS O CON EL PAGO CORRESPONDIENTE AL MES DE ENERO Y SE EVALUE SI SE ME ESTA SACANDO EL PROGRAMA LAS RAZONES POR LAS CUALES ESTAN SACANDO DEBIDO A QUE SOY MADRE SOLTERA EN ESTADO DE Y CON DOS MENORES A MI CARRO GRACIAS"/>
    <s v="MISIONAL"/>
    <m/>
    <s v="false"/>
    <s v="false"/>
    <s v="false"/>
    <m/>
    <m/>
    <s v="false"/>
    <m/>
    <m/>
    <m/>
    <m/>
    <m/>
    <m/>
    <m/>
    <m/>
    <m/>
    <m/>
    <d v="2026-02-02T00:00:00"/>
    <d v="2026-02-03T00:00:00"/>
    <d v="2026-02-02T13:08:22"/>
    <d v="2026-02-03T00:00:00"/>
    <m/>
    <d v="2026-02-02T00:00:00"/>
    <s v=" "/>
    <s v=" "/>
    <s v=" "/>
    <s v=" "/>
    <s v=" "/>
    <d v="2026-02-16T23:59:59"/>
    <n v="5"/>
    <s v="S2026020362"/>
    <d v="2026-02-05T00:00:00"/>
    <x v="17"/>
    <d v="2026-02-09T16:54:50"/>
    <n v="5"/>
    <n v="0"/>
    <s v="Clasificacion"/>
    <s v="Funcionario"/>
    <d v="2026-02-11T00:00:00"/>
    <n v="7"/>
    <n v="0"/>
    <s v="Cordial saludo  Apreciado ciudadano(a)  nos permitimos informar que  su peticion radicada con el numero 703712026 fue atendida por medio del Radicado de salida S2026020362. Puede consultarla ingresando al Sistema Distrital de Quejas y Peticiones Bogota Te Escucha https //bogota.gov.co/sdqs/. Cualquier inquietud adicional estaremos atentos a resolverla.  Llealc"/>
    <s v="Cordial saludo  Apreciado ciudadano(a)  nos permitimos informar que  su peticion radicada con el numero 703712026 fue atendida por medio del Radicado de salida S2026020362. Puede consultarla ingresando al Sistema Distrital de Quejas y Peticiones Bogota Te Escucha https //bogota.gov.co/sdqs/. Cualquier inquietud adicional estaremos atentos a resolverla.  Llealc"/>
    <s v="Natural"/>
    <s v="Natural"/>
    <s v="Peticionario Identificado"/>
    <s v="amancera59"/>
    <s v="En nombre propio"/>
    <s v="Cedula de ciudadania"/>
    <s v="YURANI YERALDIN OSPITIA MORENO"/>
    <n v="1030641665"/>
    <s v="No brinda informacion"/>
    <s v="ospitiayurani@gmail.com"/>
    <n v="5726526"/>
    <n v="3506013880"/>
    <s v="KR 98C 42A 21 SUR"/>
    <m/>
    <m/>
    <m/>
    <m/>
    <s v="false"/>
    <s v="true"/>
    <x v="0"/>
    <m/>
    <n v="2"/>
    <s v="Ingresada"/>
    <s v="Por el ciudadano"/>
    <m/>
    <s v="PERIODO ACTUAL"/>
    <s v="Gestion oportuna (DTL)"/>
    <m/>
    <s v="4-5."/>
    <s v="GESTIONADOS"/>
    <s v="GESTIONADO"/>
    <m/>
    <m/>
    <m/>
    <m/>
    <m/>
    <m/>
    <s v="Registrada"/>
  </r>
  <r>
    <x v="18"/>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SOLICITO AMABLEMENTE CONSULTAR  Y SABER PORQUE NO OBTUVE SUBSIDIO DE  IMG DEL MES DE ENERO NI FEBRERO Y TAMPOCO DEL AUXILIO QUE GENERAN PARA MENLR DE EDAD SI PERTENEZCO A POBREZA EXTREMA DEL GRUPO 4 DEL SISBEN DONDE AFECTA TOTALMENTE EL NO RECIBIR A MI HOGAR YA QUE SOY MADRE CABEZA DE FAMILIA DE 3 HIJOS Y RSETR SUBSIDIO CONTRIBUYE A UNA MEJOR CALIDAD DE VIDA  ADICIONAL DEBO CANCELAR TRANSPORTES A MI JIJO PARA TRANSPORTARSE AL COLEGIO YA QUE MUNCA OBTUVE  BENEFICIO DE MOVILIDAD . AL CONSULTAR POR INTEGRACION SOCIAL POR DOC NO SALE NADA"/>
    <s v="MISIONAL"/>
    <m/>
    <s v="false"/>
    <s v="false"/>
    <s v="false"/>
    <m/>
    <m/>
    <s v="false"/>
    <m/>
    <m/>
    <m/>
    <m/>
    <m/>
    <n v="2"/>
    <n v="-74173696"/>
    <n v="46082118"/>
    <m/>
    <m/>
    <d v="2026-02-18T00:00:00"/>
    <d v="2026-02-19T00:00:00"/>
    <d v="2026-02-19T09:38:34"/>
    <d v="2026-02-19T00:00:00"/>
    <m/>
    <d v="2026-02-18T00:00:00"/>
    <s v=" "/>
    <s v=" "/>
    <s v=" "/>
    <s v=" "/>
    <s v=" "/>
    <d v="2026-03-04T23:59:59"/>
    <n v="3"/>
    <s v="S2026037874"/>
    <d v="2026-02-26T00:00:00"/>
    <x v="18"/>
    <d v="2026-02-27T15:02:43"/>
    <n v="7"/>
    <n v="0"/>
    <s v="Clasificacion"/>
    <s v="Funcionario"/>
    <d v="2026-02-27T00:00:00"/>
    <n v="7"/>
    <n v="1"/>
    <s v="Cordial saludo  Apreciado ciudadano(a)  nos permitimos informar que  su peticion radicada con el numero 1230362026 atendida por medio del Radicado de salida S2026037874. Puede consultarla ingresando al Sistema Distrital de Quejas y Peticiones Bogota Te Escucha https //bogota.gov.co/sdqs/. Cualquier inquietud adicional estaremos atentos a resolverla.  Ysalamanca"/>
    <s v="Cordial saludo  Apreciado ciudadano(a)  nos permitimos informar que  su peticion radicada con el numero 1230362026 atendida por medio del Radicado de salida S2026037874. Puede consultarla ingresando al Sistema Distrital de Quejas y Peticiones Bogota Te Escucha https //bogota.gov.co/sdqs/. Cualquier inquietud adicional estaremos atentos a resolverla.  Ysalamanca"/>
    <s v="Natural"/>
    <s v="Natural"/>
    <s v="Peticionario Identificado"/>
    <s v="amancera59"/>
    <s v="En nombre propio"/>
    <s v="Cedula de ciudadania"/>
    <s v="YADDY JOHANNA ROJAS ARIZA"/>
    <n v="53048160"/>
    <s v="No brinda informacion"/>
    <s v="rojitasjoha1224@gmail.com"/>
    <n v="3196360259"/>
    <n v="3196360259"/>
    <s v="CL 57C SUR 78H 17"/>
    <m/>
    <m/>
    <m/>
    <n v="2"/>
    <s v="false"/>
    <s v="true"/>
    <x v="0"/>
    <m/>
    <n v="2"/>
    <s v="Ingresada"/>
    <s v="Por el ciudadano"/>
    <m/>
    <s v="PERIODO ACTUAL"/>
    <s v="Gestion oportuna (DTL)"/>
    <m/>
    <s v="6-10."/>
    <s v="GESTIONADOS"/>
    <s v="GESTIONADO"/>
    <m/>
    <m/>
    <m/>
    <m/>
    <m/>
    <m/>
    <s v="Registrada"/>
  </r>
  <r>
    <x v="19"/>
    <s v="INTEGRACION SOCIAL"/>
    <s v="ENTIDADES DISTRITALES"/>
    <s v="SECRETARIA DISTRITAL DE INTEGRACION SOCIAL"/>
    <s v="Puede Consolidar | Trasladar Entidades"/>
    <s v="SUBDIRECCION PARA LA ADULTEZ"/>
    <m/>
    <s v="ASISTENCIA SOCIAL"/>
    <s v="FORTALECIMIENTO SOCIAL Y COMUNITARIO"/>
    <s v="ENLACE SOCIAL"/>
    <s v="ANGIE MARCELA PESCADOR SUPELANO"/>
    <s v="Activo"/>
    <m/>
    <x v="0"/>
    <x v="0"/>
    <s v="En tramite - Por asignacion"/>
    <x v="0"/>
    <s v="Solucionado - Por respuesta definitiva"/>
    <s v="SOLICITUD DEFENSORIA DEL PUEBLO- M.T. 2025-3599 . USUARIO   JEISON DAVID SANABRIA GIRALDO"/>
    <s v="MISIONAL"/>
    <m/>
    <s v="false"/>
    <s v="true"/>
    <s v="false"/>
    <m/>
    <m/>
    <s v="false"/>
    <m/>
    <m/>
    <m/>
    <m/>
    <m/>
    <m/>
    <m/>
    <m/>
    <m/>
    <m/>
    <d v="2026-02-18T00:00:00"/>
    <d v="2026-02-19T00:00:00"/>
    <d v="2026-02-19T14:42:55"/>
    <d v="2026-02-19T00:00:00"/>
    <m/>
    <d v="2026-02-18T00:00:00"/>
    <s v=" "/>
    <s v=" "/>
    <s v=" "/>
    <s v=" "/>
    <s v=" "/>
    <d v="2026-03-04T23:59:59"/>
    <n v="4"/>
    <m/>
    <s v=" "/>
    <x v="19"/>
    <d v="2026-02-26T15:39:32"/>
    <n v="6"/>
    <n v="0"/>
    <s v="Clasificacion"/>
    <s v="Funcionario"/>
    <d v="2026-02-27T00:00:00"/>
    <n v="7"/>
    <n v="0"/>
    <s v="RESPETADO PETICIONARIO SE ADJUNTA RESPUESTA EN LOS TERMINOS DE LEY ESTABLECIDOS  "/>
    <s v="RESPETADO PETICIONARIO SE ADJUNTA RESPUESTA EN LOS TERMINOS DE LEY ESTABLECIDOS  "/>
    <s v="Natural"/>
    <s v="Natural"/>
    <s v="Peticionario Identificado"/>
    <s v="apescador3"/>
    <s v="En nombre propio"/>
    <s v="Cedula de ciudadania"/>
    <s v="DANIEL  RODRIGUEZ HERRERA"/>
    <n v="79512863"/>
    <s v="No brinda informacion"/>
    <s v="darodriguez@defensoria.gov.co"/>
    <n v="3144000"/>
    <n v="3197019848"/>
    <m/>
    <s v="02 - CHAPINERO"/>
    <s v="99 - CHAPINERO"/>
    <s v="MARLY"/>
    <m/>
    <s v="false"/>
    <s v="true"/>
    <x v="0"/>
    <m/>
    <n v="3"/>
    <s v="Ingresada"/>
    <s v="Por el ciudadano"/>
    <m/>
    <s v="PERIODO ACTUAL"/>
    <s v="Gestion oportuna (DTL)"/>
    <m/>
    <s v="6-10."/>
    <s v="GESTIONADOS"/>
    <s v="GESTIONADO"/>
    <m/>
    <s v="ATENDIDO"/>
    <m/>
    <m/>
    <m/>
    <m/>
    <s v="Registrada"/>
  </r>
  <r>
    <x v="20"/>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SOY DEISY JOHANNA OTERO CABEZAS CC 1033768438 ACTUALMENTE BENEFICIARIA DEL PROGRAMA IMG  POR ESTE MEDIO QUIERO SOLICITAR POR FAVOR LA VERIFICACION DEL PAGO DE RENTA BASICA DEL MES DE DICIEMBRE YA QUE NO SE HA VISTO REFLEJADO. MORE POR LA PAGINA Y APARECE EN ESTADO PENDIENTE Y QUISIERA VALIDAR CON USTEDES SI ESE PAGO SE VA A REALIZAR."/>
    <s v="MISIONAL"/>
    <m/>
    <s v="false"/>
    <s v="false"/>
    <s v="false"/>
    <m/>
    <m/>
    <s v="false"/>
    <m/>
    <m/>
    <s v="06 - TUNJUELITO"/>
    <s v="62 - TUNJUELITO"/>
    <s v="TUNJUELITO"/>
    <n v="2"/>
    <m/>
    <m/>
    <m/>
    <m/>
    <d v="2026-02-03T00:00:00"/>
    <d v="2026-02-04T00:00:00"/>
    <d v="2026-02-04T09:03:31"/>
    <d v="2026-02-04T00:00:00"/>
    <m/>
    <d v="2026-02-03T00:00:00"/>
    <s v=" "/>
    <s v=" "/>
    <s v=" "/>
    <s v=" "/>
    <s v=" "/>
    <d v="2026-02-17T23:59:59"/>
    <n v="3"/>
    <s v="S2026024890"/>
    <d v="2026-02-10T00:00:00"/>
    <x v="20"/>
    <d v="2026-02-12T15:03:23"/>
    <n v="7"/>
    <n v="0"/>
    <s v="Clasificacion"/>
    <s v="Funcionario"/>
    <d v="2026-02-12T00:00:00"/>
    <n v="7"/>
    <n v="1"/>
    <s v="Cordial saludo  Apreciado ciudadano(a)  nos permitimos informar que  su peticion radicada con el numero 756232026 atendida por medio del Radicado de salida S2026024890 ha sido resuelta. Puede consultarla ingresando al Sistema Distrital de Quejas y Peticiones Bogota Te Escucha https //bogota.gov.co/sdqs/. Cualquier inquietud adicional estaremos atentos a resolverla.   Jbenavides"/>
    <s v="Cordial saludo  Apreciado ciudadano(a)  nos permitimos informar que  su peticion radicada con el numero 756232026 atendida por medio del Radicado de salida S2026024890 ha sido resuelta. Puede consultarla ingresando al Sistema Distrital de Quejas y Peticiones Bogota Te Escucha https //bogota.gov.co/sdqs/. Cualquier inquietud adicional estaremos atentos a resolverla.   Jbenavides"/>
    <m/>
    <m/>
    <s v="Anonimo"/>
    <s v="amancera59"/>
    <s v="En nombre propio"/>
    <m/>
    <s v="ANONIMO"/>
    <m/>
    <m/>
    <m/>
    <m/>
    <m/>
    <m/>
    <m/>
    <m/>
    <m/>
    <m/>
    <s v="false"/>
    <s v="false"/>
    <x v="0"/>
    <m/>
    <n v="2"/>
    <s v="Ingresada"/>
    <s v="Por el ciudadano"/>
    <m/>
    <s v="PERIODO ACTUAL"/>
    <s v="Gestion oportuna (DTL)"/>
    <m/>
    <s v="6-10."/>
    <s v="GESTIONADOS"/>
    <s v="GESTIONADO"/>
    <m/>
    <m/>
    <m/>
    <m/>
    <m/>
    <m/>
    <s v="Registrada"/>
  </r>
  <r>
    <x v="21"/>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por asignar - trasladar"/>
    <x v="0"/>
    <s v="Solucionado - Por respuesta definitiva"/>
    <s v="CORDIAL SALUDO  POR MEDIO DEL PRESENTE SOLICITO DE MANERA RESPETUOSA LA ACTUALIZACION DE MIS DATOS EN EL PROGRAMA INGRESO MINIMO GARANTIZADO. ACTUALMENTE ME ENCUENTRO SEPARADA DEL PADRE DE MIS HIJOS  POR LO CUAL SOLICITO QUE DICHA PERSONA DEJE DE FIGURAR COMO BENEFICIARIO DENTRO DE MI NUCLEO FAMILIAR  YA QUE NO CONVIVIMOS NI COMPARTIMOS INGRESOS. DE IGUAL MANERA  SOLICITO RETIRAR A MI SOBRINO DEL NUCLEO FAMILIAR  TENIENDO EN CUENTA QUE EN LA ACTUALIDAD VIVO UNICAMENTE CON MIS HIJOS. AGRADEZCO SE REALICE LA REVISION Y ACTUALIZACION CORRESPONDIENTE EN EL SISTEMA. QUEDO ATENTA A CUALQUIER INFORMACION ADICIONAL O DOCUMENTACION QUE DEBA APORTAR PARA CONTINUAR CON EL PROCESO. MUCHAS GRACIAS POR LA ATENCION PRESTADA. ATENTAMENTE  LEIDY ZULEY DIAZ REINA  C.C. 1033750620 TELEFONO  3102712602"/>
    <s v="MISIONAL"/>
    <m/>
    <s v="false"/>
    <s v="false"/>
    <s v="false"/>
    <m/>
    <m/>
    <s v="false"/>
    <m/>
    <m/>
    <m/>
    <m/>
    <m/>
    <m/>
    <n v="-741010676"/>
    <n v="44977693"/>
    <m/>
    <m/>
    <d v="2026-02-04T00:00:00"/>
    <d v="2026-02-05T00:00:00"/>
    <d v="2026-02-13T10:40:55"/>
    <d v="2026-02-05T00:00:00"/>
    <m/>
    <d v="2026-02-04T00:00:00"/>
    <s v=" "/>
    <s v=" "/>
    <s v=" "/>
    <s v=" "/>
    <s v=" "/>
    <d v="2026-02-18T23:59:59"/>
    <n v="3"/>
    <s v="S2026026682"/>
    <d v="2026-02-12T00:00:00"/>
    <x v="21"/>
    <d v="2026-02-13T10:47:37"/>
    <n v="7"/>
    <n v="0"/>
    <s v="Registro para atencion"/>
    <s v="Funcionario"/>
    <d v="2026-02-06T00:00:00"/>
    <n v="2"/>
    <n v="6"/>
    <s v="Cordial saludo  Apreciado ciudadano(a)  nos permitimos informar que  su peticion radicada con el numero 769942026 atendida por medio del Radicado de salida S2026026682. Puede consultarla ingresando al Sistema Distrital de Quejas y Peticiones Bogota Te Escucha https //bogota.gov.co/sdqs/. Cualquier inquietud adicional estaremos atentos a resolverla.  nquevedo"/>
    <s v="Cordial saludo  Apreciado ciudadano(a)  nos permitimos informar que  su peticion radicada con el numero 769942026 atendida por medio del Radicado de salida S2026026682. Puede consultarla ingresando al Sistema Distrital de Quejas y Peticiones Bogota Te Escucha https //bogota.gov.co/sdqs/. Cualquier inquietud adicional estaremos atentos a resolverla.  nquevedo"/>
    <s v="Natural"/>
    <s v="Natural"/>
    <s v="Peticionario Identificado"/>
    <s v="amancera59"/>
    <s v="Accion Colectiva sin persona juridica"/>
    <s v="Cedula de ciudadania"/>
    <s v="LEIDY ZULEY DIAZ REINA"/>
    <n v="1033750620"/>
    <s v="Victimas - Conflicto Armado"/>
    <s v="ladyygraaz.22@gmail.com"/>
    <m/>
    <n v="3206154925"/>
    <m/>
    <m/>
    <m/>
    <m/>
    <n v="2"/>
    <s v="false"/>
    <s v="true"/>
    <x v="0"/>
    <m/>
    <n v="3"/>
    <s v="Ingresada"/>
    <s v="Por el ciudadano"/>
    <m/>
    <s v="PERIODO ACTUAL"/>
    <s v="Gestion oportuna (DTL)"/>
    <m/>
    <s v="6-10."/>
    <s v="GESTIONADOS"/>
    <s v="GESTIONADO"/>
    <m/>
    <m/>
    <m/>
    <m/>
    <m/>
    <m/>
    <s v="Registrada"/>
  </r>
  <r>
    <x v="22"/>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HOLA EL MOTIVO DE MI COMUNICACION ES REPORTAR UNA NOVEDAD CON MIS PAGOS. HE RECIBIDO EL SUBSIDIO DE MANERA REGULAR HASTA EL MES DE OCTUBRE (MES 10) SIN EMBARGO  LOS PAGOS CORRESPONDIENTES A LOS MESES DE NOVIEMBRE Y DICIEMBRE NO HAN SIDO DEPOSITADOS EN MI CUENTA.  CABE RESALTAR QUE  AL CONSULTAR EL ESTADO EN LA PLATAFORMA  ESTOS MESES ME APARECEN CON ESTADO  EXITOSO  A PESAR DE QUE EL DINERO NUNCA INGRESO. ADJUNTO A ESTE CORREO ENVIO LA FOTOGRAFIA/CAPTURA DE PANTALLA COMO EVIDENCIA DE LO QUE REGISTRA EL SISTEMA."/>
    <s v="MISIONAL"/>
    <m/>
    <s v="false"/>
    <s v="true"/>
    <s v="false"/>
    <m/>
    <m/>
    <s v="false"/>
    <m/>
    <m/>
    <m/>
    <m/>
    <m/>
    <m/>
    <n v="-74078277322"/>
    <n v="458020350999999"/>
    <m/>
    <m/>
    <d v="2026-02-06T00:00:00"/>
    <d v="2026-02-09T00:00:00"/>
    <d v="2026-02-06T15:34:45"/>
    <d v="2026-02-09T00:00:00"/>
    <m/>
    <d v="2026-02-06T00:00:00"/>
    <s v=" "/>
    <s v=" "/>
    <s v=" "/>
    <s v=" "/>
    <s v=" "/>
    <d v="2026-02-20T23:59:59"/>
    <n v="1"/>
    <s v="S2026031376"/>
    <d v="2026-02-18T00:00:00"/>
    <x v="22"/>
    <d v="2026-02-19T09:47:57"/>
    <n v="9"/>
    <n v="0"/>
    <s v="Clasificacion"/>
    <s v="Funcionario"/>
    <d v="2026-02-17T00:00:00"/>
    <n v="7"/>
    <n v="3"/>
    <s v="Cordial saludo  Apreciado ciudadano(a)  nos permitimos informar que  su peticion radicada con el numero 851152026 atendida por medio del Radicado de salida S2026031376. Puede consultarla ingresando al Sistema Distrital de Quejas y Peticiones Bogota Te Escucha https //bogota.gov.co/sdqs/. Cualquier inquietud adicional estaremos atentos a resolverla.  Ysalamanca"/>
    <s v="Cordial saludo  Apreciado ciudadano(a)  nos permitimos informar que  su peticion radicada con el numero 851152026 atendida por medio del Radicado de salida S2026031376. Puede consultarla ingresando al Sistema Distrital de Quejas y Peticiones Bogota Te Escucha https //bogota.gov.co/sdqs/. Cualquier inquietud adicional estaremos atentos a resolverla.  Ysalamanca"/>
    <s v="Natural"/>
    <s v="Natural"/>
    <s v="Peticionario Identificado"/>
    <s v="amancera59"/>
    <s v="En nombre propio"/>
    <s v="Cedula de ciudadania"/>
    <s v="Diana Marcela  Bernal gonzalez"/>
    <n v="1023895952"/>
    <s v="No brinda informacion"/>
    <s v="Diana27bernal@gmail.com"/>
    <n v="2802950"/>
    <n v="3134651782"/>
    <m/>
    <m/>
    <m/>
    <m/>
    <n v="2"/>
    <s v="false"/>
    <s v="true"/>
    <x v="0"/>
    <m/>
    <n v="2"/>
    <s v="Ingresada"/>
    <s v="Por el ciudadano"/>
    <m/>
    <s v="PERIODO ACTUAL"/>
    <s v="Gestion oportuna (DTL)"/>
    <m/>
    <s v="6-10."/>
    <s v="GESTIONADOS"/>
    <s v="GESTIONADO"/>
    <m/>
    <m/>
    <m/>
    <m/>
    <m/>
    <m/>
    <s v="Recibida"/>
  </r>
  <r>
    <x v="23"/>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por asignar - trasladar"/>
    <x v="0"/>
    <s v="Solucionado - Por respuesta definitiva"/>
    <s v="BUENOS DIAS. SOLICITO RESPETUOSAMENTE A USTEDES SE VERIFIQUE EL CAMBIO DE NIVEL O PUNTUACION DE SISBEN  YA QUE ME RETIRARON EL BENEFICIO DEL SUBSIDIO DE INTEGRACION SOCIAL Y YO SOY MADRE CUIDADORA Y ADEMAS ENFERMA SIN DIAGNOSTICO POR LE MOMENTO. SIN MAS AGRADEZCO SU ATENCION Y COLABORACION."/>
    <s v="MISIONAL"/>
    <m/>
    <s v="false"/>
    <s v="false"/>
    <s v="false"/>
    <m/>
    <m/>
    <s v="false"/>
    <m/>
    <m/>
    <s v="11 - SUBA"/>
    <s v="27 - SUBA"/>
    <s v="LAS MERCEDES I"/>
    <n v="2"/>
    <m/>
    <m/>
    <m/>
    <m/>
    <d v="2026-02-06T00:00:00"/>
    <d v="2026-02-09T00:00:00"/>
    <d v="2026-02-16T12:04:40"/>
    <d v="2026-02-09T00:00:00"/>
    <m/>
    <d v="2026-02-06T00:00:00"/>
    <s v=" "/>
    <s v=" "/>
    <s v=" "/>
    <s v=" "/>
    <s v=" "/>
    <d v="2026-02-20T23:59:59"/>
    <n v="4"/>
    <s v="S2026028882"/>
    <d v="2026-02-13T00:00:00"/>
    <x v="23"/>
    <d v="2026-02-16T12:08:59"/>
    <n v="6"/>
    <n v="0"/>
    <s v="Registro para atencion"/>
    <s v="Funcionario"/>
    <d v="2026-02-10T00:00:00"/>
    <n v="2"/>
    <n v="5"/>
    <s v="Cordial saludo  Apreciado ciudadano(a)  nos permitimos informar que  su peticion radicada con el numero 856332026 atendida por medio del Radicado de salida S2026028882. Puede consultarla ingresando al Sistema Distrital de Quejas y Peticiones Bogota Te Escucha https //bogota.gov.co/sdqs/. Cualquier inquietud adicional estaremos atentos a resolverla.  Ysalamanca"/>
    <s v="Cordial saludo  Apreciado ciudadano(a)  nos permitimos informar que  su peticion radicada con el numero 856332026 atendida por medio del Radicado de salida S2026028882. Puede consultarla ingresando al Sistema Distrital de Quejas y Peticiones Bogota Te Escucha https //bogota.gov.co/sdqs/. Cualquier inquietud adicional estaremos atentos a resolverla.  Ysalamanca"/>
    <s v="Natural"/>
    <s v="Natural"/>
    <s v="Peticionario Identificado"/>
    <s v="amancera59"/>
    <s v="En nombre propio"/>
    <s v="Cedula de ciudadania"/>
    <s v="GRACIELA VIVIANA PERDOMO PERDOMO"/>
    <n v="1082845498"/>
    <s v="No brinda informacion"/>
    <s v="perdomogravi@gmail.com"/>
    <n v="6828848"/>
    <n v="3196479159"/>
    <s v="KR 114A 152B 07  AP 302"/>
    <s v="11 - SUBA"/>
    <s v="27 - SUBA"/>
    <s v="LAS MERCEDES SUBA"/>
    <n v="2"/>
    <s v="false"/>
    <s v="true"/>
    <x v="0"/>
    <m/>
    <n v="3"/>
    <s v="Ingresada"/>
    <s v="Por el ciudadano"/>
    <m/>
    <s v="PERIODO ACTUAL"/>
    <s v="Gestion oportuna (DTL)"/>
    <m/>
    <s v="6-10."/>
    <s v="GESTIONADOS"/>
    <s v="GESTIONADO"/>
    <m/>
    <m/>
    <m/>
    <m/>
    <m/>
    <m/>
    <s v="Registrada"/>
  </r>
  <r>
    <x v="24"/>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s v="SUBSECRETARIA DISTRITAL DE INTEGRACION SOCIAL"/>
    <x v="3"/>
    <x v="0"/>
    <s v="Registro - con preclasificacion"/>
    <x v="0"/>
    <s v="Solucionado - Por respuesta definitiva"/>
    <s v="LA CIUDADANA ROSA HERSILIA QUEMBA GONZALEZ IDENTIFICADA CON CEDULA DE CIUDADANIA  39681264 SOLICITA DESBLOQUEO DE TM POR PM POR NO ACTIVAR LOS PASAJES 3 MESES CONSECUTIVOS."/>
    <s v="MISIONAL"/>
    <s v="PROYECTOS Y SERVICIOS SOCIALES DE  LA SDIS"/>
    <s v="true"/>
    <s v="true"/>
    <s v="false"/>
    <m/>
    <m/>
    <s v="false"/>
    <m/>
    <m/>
    <m/>
    <m/>
    <m/>
    <m/>
    <n v="-7403249"/>
    <n v="473618"/>
    <m/>
    <m/>
    <d v="2026-02-18T00:00:00"/>
    <d v="2026-02-19T00:00:00"/>
    <d v="2026-02-18T09:26:18"/>
    <d v="2026-02-19T00:00:00"/>
    <m/>
    <d v="2026-02-18T00:00:00"/>
    <s v=" "/>
    <s v=" "/>
    <s v=" "/>
    <s v=" "/>
    <s v=" "/>
    <d v="2026-03-04T23:59:59"/>
    <n v="4"/>
    <s v="S2026037417"/>
    <d v="2026-02-26T00:00:00"/>
    <x v="24"/>
    <d v="2026-02-26T14:43:38"/>
    <n v="6"/>
    <n v="0"/>
    <s v="Registro para atencion"/>
    <s v="Funcionario"/>
    <d v="2026-02-20T00:00:00"/>
    <n v="2"/>
    <n v="5"/>
    <s v="Cordial saludo  Apreciado ciudadano  nos permitimos informar que  su peticion radicada con el numero 1200052026 atendida por medio del Radicado de salida S2026037417. Puede consultarla ingresando al Sistema Distrital de Quejas y Peticiones Bogota Te Escucha https //bogota.gov.co/sdqs/. Cualquier inquietud adicional estaremos atentos a resolverla.   pvgarcia"/>
    <s v="Cordial saludo  Apreciado ciudadano  nos permitimos informar que  su peticion radicada con el numero 1200052026 atendida por medio del Radicado de salida S2026037417. Puede consultarla ingresando al Sistema Distrital de Quejas y Peticiones Bogota Te Escucha https //bogota.gov.co/sdqs/. Cualquier inquietud adicional estaremos atentos a resolverla.   pvgarcia"/>
    <s v="Natural"/>
    <s v="Natural"/>
    <s v="Funcionario"/>
    <s v="amancera59"/>
    <s v="En nombre propio"/>
    <s v="Cedula de ciudadania"/>
    <s v="ROSA HERSILIA QUEMBA GONZALEZ"/>
    <n v="39681264"/>
    <s v="No brinda informacion"/>
    <s v="rositahquemba@gmail.com"/>
    <n v="3112010909"/>
    <m/>
    <s v="AK 9 159 03"/>
    <m/>
    <m/>
    <m/>
    <m/>
    <s v="false"/>
    <s v="true"/>
    <x v="0"/>
    <m/>
    <n v="2"/>
    <s v="Ingresada"/>
    <s v="Propios"/>
    <m/>
    <s v="PERIODO ACTUAL"/>
    <s v="Gestion oportuna (DTL)"/>
    <m/>
    <s v="6-10."/>
    <s v="GESTIONADOS"/>
    <s v="GESTIONADO"/>
    <m/>
    <m/>
    <m/>
    <m/>
    <m/>
    <m/>
    <s v="Registrada"/>
  </r>
  <r>
    <x v="25"/>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SOLICITUD DE INCLUSION BENEFICIARIO"/>
    <s v="MISIONAL"/>
    <m/>
    <s v="false"/>
    <s v="true"/>
    <s v="false"/>
    <m/>
    <m/>
    <s v="false"/>
    <m/>
    <m/>
    <s v="07 - BOSA"/>
    <s v="86 - EL PORVENIR"/>
    <s v="EL CORZO"/>
    <n v="2"/>
    <n v="-74189465178"/>
    <n v="463877211200003"/>
    <m/>
    <m/>
    <d v="2026-02-10T00:00:00"/>
    <d v="2026-02-11T00:00:00"/>
    <d v="2026-02-10T11:28:49"/>
    <d v="2026-02-11T00:00:00"/>
    <m/>
    <d v="2026-02-10T00:00:00"/>
    <s v=" "/>
    <s v=" "/>
    <s v=" "/>
    <s v=" "/>
    <s v=" "/>
    <d v="2026-02-24T23:59:59"/>
    <n v="1"/>
    <s v="S2026032441"/>
    <d v="2026-02-19T00:00:00"/>
    <x v="25"/>
    <d v="2026-02-23T14:41:42"/>
    <n v="9"/>
    <n v="0"/>
    <s v="Clasificacion"/>
    <s v="Funcionario"/>
    <d v="2026-02-19T00:00:00"/>
    <n v="7"/>
    <n v="3"/>
    <s v="Cordial saludo  Apreciado ciudadano(a)  nos permitimos informar que  su peticion radicada con el numero 929862026 atendida por medio del Radicado de salida S2026032441. Puede consultarla ingresando al Sistema Distrital de Quejas y Peticiones Bogota Te Escucha https //bogota.gov.co/sdqs/. Cualquier inquietud adicional estaremos atentos a resolverla. madiazn"/>
    <s v="Cordial saludo  Apreciado ciudadano(a)  nos permitimos informar que  su peticion radicada con el numero 929862026 atendida por medio del Radicado de salida S2026032441. Puede consultarla ingresando al Sistema Distrital de Quejas y Peticiones Bogota Te Escucha https //bogota.gov.co/sdqs/. Cualquier inquietud adicional estaremos atentos a resolverla. madiazn"/>
    <s v="Natural"/>
    <s v="Natural"/>
    <s v="Peticionario Identificado"/>
    <s v="amancera59"/>
    <s v="En nombre propio"/>
    <s v="Cedula de ciudadania"/>
    <s v="LEWIS ALIRIO FIGUEREDO CASTILLO"/>
    <n v="1016118393"/>
    <s v="No brinda informacion"/>
    <s v="lewisfigueredo2020@gmail.com"/>
    <m/>
    <n v="3152848081"/>
    <s v="CL 54C SUR 97 20"/>
    <s v="07 - BOSA"/>
    <s v="86 - EL PORVENIR"/>
    <s v="EL CORZO"/>
    <n v="2"/>
    <s v="false"/>
    <s v="true"/>
    <x v="0"/>
    <m/>
    <n v="2"/>
    <s v="Ingresada"/>
    <s v="Por el ciudadano"/>
    <m/>
    <s v="PERIODO ACTUAL"/>
    <s v="Gestion oportuna (DTL)"/>
    <m/>
    <s v="6-10."/>
    <s v="GESTIONADOS"/>
    <s v="GESTIONADO"/>
    <m/>
    <m/>
    <m/>
    <m/>
    <m/>
    <m/>
    <s v="Registrada"/>
  </r>
  <r>
    <x v="26"/>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HICE LA SOLICITUD PRESENCIAL EN LA LOCALIDAD DE KENNEDY PARA QUE POR FAVOR ME HICIERAN LOS. PAGOS POR NEQUI PERO NO SE QUE PASO QUE NO SE VE REFLEJADO LOS PAGOS. GRACIAS POR LA INFORMACION.."/>
    <s v="MISIONAL"/>
    <m/>
    <s v="false"/>
    <s v="false"/>
    <s v="false"/>
    <m/>
    <m/>
    <s v="false"/>
    <m/>
    <m/>
    <m/>
    <m/>
    <m/>
    <n v="2"/>
    <n v="-741694978"/>
    <n v="46192511"/>
    <m/>
    <m/>
    <d v="2026-02-10T00:00:00"/>
    <d v="2026-02-11T00:00:00"/>
    <d v="2026-02-11T11:06:06"/>
    <d v="2026-02-11T00:00:00"/>
    <m/>
    <d v="2026-02-10T00:00:00"/>
    <s v=" "/>
    <s v=" "/>
    <s v=" "/>
    <s v=" "/>
    <s v=" "/>
    <d v="2026-02-24T23:59:59"/>
    <n v="1"/>
    <s v="S2026031746"/>
    <d v="2026-02-18T00:00:00"/>
    <x v="26"/>
    <d v="2026-02-23T15:14:00"/>
    <n v="9"/>
    <n v="0"/>
    <s v="Clasificacion"/>
    <s v="Funcionario"/>
    <d v="2026-02-19T00:00:00"/>
    <n v="7"/>
    <n v="3"/>
    <s v="Cordial saludo  Apreciado ciudadano(a)  nos permitimos informar que  su peticion radicada con el numero 958092026 atendida por medio del Radicado de salida S2026031746. Puede consultarla ingresando al Sistema Distrital de Quejas y Peticiones Bogota Te Escucha https //bogota.gov.co/sdqs/. Cualquier inquietud adicional estaremos atentos a resolverla. madiazn"/>
    <s v="Cordial saludo  Apreciado ciudadano(a)  nos permitimos informar que  su peticion radicada con el numero 958092026 atendida por medio del Radicado de salida S2026031746. Puede consultarla ingresando al Sistema Distrital de Quejas y Peticiones Bogota Te Escucha https //bogota.gov.co/sdqs/. Cualquier inquietud adicional estaremos atentos a resolverla. madiazn"/>
    <s v="Natural"/>
    <s v="Natural"/>
    <s v="Peticionario Identificado"/>
    <s v="amancera59"/>
    <s v="En nombre propio"/>
    <s v="Cedula de ciudadania"/>
    <s v="CARLOS ALBERTO LEAL "/>
    <n v="16626427"/>
    <s v="No brinda informacion"/>
    <s v="lealcarlosalberto874@gmail.com"/>
    <m/>
    <n v="3161531820"/>
    <m/>
    <s v="08 - KENNEDY"/>
    <s v="81 - GRAN BRITALIA"/>
    <s v="CLASS"/>
    <n v="2"/>
    <s v="false"/>
    <s v="true"/>
    <x v="0"/>
    <m/>
    <n v="2"/>
    <s v="Ingresada"/>
    <s v="Por el ciudadano"/>
    <m/>
    <s v="PERIODO ACTUAL"/>
    <s v="Gestion oportuna (DTL)"/>
    <m/>
    <s v="6-10."/>
    <s v="GESTIONADOS"/>
    <s v="GESTIONADO"/>
    <m/>
    <m/>
    <m/>
    <m/>
    <m/>
    <m/>
    <s v="Registrada"/>
  </r>
  <r>
    <x v="27"/>
    <s v="INTEGRACION SOCIAL"/>
    <s v="ENTIDADES DISTRITALES"/>
    <s v="SECRETARIA DISTRITAL DE INTEGRACION SOCIAL"/>
    <s v="Puede Consolidar | Trasladar Entidades"/>
    <s v="SUBDIRECCION PARA LA ADULTEZ"/>
    <m/>
    <s v="ASISTENCIA SOCIAL"/>
    <s v="FORTALECIMIENTO SOCIAL Y COMUNITARIO"/>
    <s v="ENLACE SOCIAL"/>
    <s v="ANGIE MARCELA PESCADOR SUPELANO"/>
    <s v="Activo"/>
    <m/>
    <x v="0"/>
    <x v="0"/>
    <s v="En tramite - Por asignacion"/>
    <x v="0"/>
    <s v="Solucionado - Por respuesta definitiva"/>
    <s v="SOLICITUD INFORMACION DEFENSORIA DEL PUEBLO. USUARIO(S) DEFENSORIA DEL PUEBLO M.T. 2025-3471 CUI  110016000017202505990. USUARIO  YAIR SMITH CORTEZ TORRES"/>
    <s v="MISIONAL"/>
    <m/>
    <s v="false"/>
    <s v="true"/>
    <s v="false"/>
    <m/>
    <m/>
    <s v="false"/>
    <m/>
    <m/>
    <m/>
    <m/>
    <m/>
    <m/>
    <m/>
    <m/>
    <m/>
    <m/>
    <d v="2026-02-13T00:00:00"/>
    <d v="2026-02-16T00:00:00"/>
    <d v="2026-02-16T11:18:47"/>
    <d v="2026-02-16T00:00:00"/>
    <m/>
    <d v="2026-02-13T00:00:00"/>
    <s v=" "/>
    <s v=" "/>
    <s v=" "/>
    <s v=" "/>
    <s v=" "/>
    <d v="2026-02-27T23:59:59"/>
    <n v="6"/>
    <m/>
    <s v=" "/>
    <x v="27"/>
    <d v="2026-02-19T11:59:24"/>
    <n v="4"/>
    <n v="0"/>
    <s v="Clasificacion"/>
    <s v="Funcionario"/>
    <d v="2026-02-24T00:00:00"/>
    <n v="7"/>
    <n v="0"/>
    <s v="RESPETADO PETICIONARIO SE ADJUNTA RESPUESTA EN LOS TERMINOS DE LEY ESTABLECIDOS  "/>
    <s v="RESPETADO PETICIONARIO SE ADJUNTA RESPUESTA EN LOS TERMINOS DE LEY ESTABLECIDOS  "/>
    <s v="Natural"/>
    <s v="Natural"/>
    <s v="Peticionario Identificado"/>
    <s v="apescador3"/>
    <s v="En nombre propio"/>
    <s v="Cedula de ciudadania"/>
    <s v="DANIEL  RODRIGUEZ HERRERA"/>
    <n v="79512863"/>
    <s v="No brinda informacion"/>
    <s v="darodriguez@defensoria.gov.co"/>
    <n v="3144000"/>
    <n v="3197019848"/>
    <m/>
    <s v="02 - CHAPINERO"/>
    <s v="99 - CHAPINERO"/>
    <s v="MARLY"/>
    <m/>
    <s v="false"/>
    <s v="true"/>
    <x v="0"/>
    <m/>
    <n v="3"/>
    <s v="Ingresada"/>
    <s v="Por el ciudadano"/>
    <m/>
    <s v="PERIODO ACTUAL"/>
    <s v="Gestion oportuna (DTL)"/>
    <m/>
    <s v="4-5."/>
    <s v="GESTIONADOS"/>
    <s v="GESTIONADO"/>
    <m/>
    <s v="ATENDIDO"/>
    <m/>
    <m/>
    <m/>
    <m/>
    <s v="Registrada"/>
  </r>
  <r>
    <x v="28"/>
    <s v="INTEGRACION SOCIAL"/>
    <s v="ENTIDADES DISTRITALES"/>
    <s v="SECRETARIA DISTRITAL DE INTEGRACION SOCIAL"/>
    <s v="Puede Consolidar | Trasladar Entidades"/>
    <s v="COMISARIA DE FAMILIA ENGATIVA 2 turno 1"/>
    <m/>
    <m/>
    <m/>
    <m/>
    <s v="ZULMA TATIANA HERRERA AGUILAR"/>
    <s v="Activo"/>
    <s v="COMISARIA DE FAMILIA ENGATIVA 2"/>
    <x v="1"/>
    <x v="0"/>
    <s v="Registro para traslado"/>
    <x v="1"/>
    <s v="Solucionado - Por traslado"/>
    <s v="SOLICITUD DE INFORMACION  DATOS DE CIUDADANA TRABAJADORA SEXUAL A PARTIR DE CARACTERIZACION DE ACOMPANAMIENTO EN SALUD"/>
    <m/>
    <s v="Proceso misional"/>
    <s v="false"/>
    <s v="true"/>
    <s v="false"/>
    <m/>
    <m/>
    <s v="false"/>
    <m/>
    <m/>
    <m/>
    <m/>
    <m/>
    <n v="3"/>
    <n v="-74126423182"/>
    <n v="471139128599998"/>
    <m/>
    <m/>
    <d v="2026-02-05T00:00:00"/>
    <d v="2026-02-04T00:00:00"/>
    <d v="2026-02-05T08:41:01"/>
    <d v="2026-02-04T00:00:00"/>
    <s v="S2026018045"/>
    <d v="2026-02-03T00:00:00"/>
    <s v=" "/>
    <s v=" "/>
    <s v=" "/>
    <s v=" "/>
    <s v=" "/>
    <d v="2026-02-17T23:59:59"/>
    <n v="8"/>
    <m/>
    <s v=" "/>
    <x v="28"/>
    <d v="2026-02-10T13:30:16"/>
    <n v="2"/>
    <n v="0"/>
    <s v="Registro para atencion"/>
    <s v="Funcionario"/>
    <d v="2026-02-05T00:00:00"/>
    <n v="2"/>
    <n v="1"/>
    <m/>
    <m/>
    <s v="Juridica"/>
    <s v="Juridica"/>
    <s v="Funcionario"/>
    <s v="zherrera102"/>
    <s v="En nombre propio"/>
    <s v="NIT"/>
    <s v="Comisaria de Familia Engativa 2   "/>
    <m/>
    <m/>
    <s v="zherrera@sdis.gov.co"/>
    <m/>
    <m/>
    <s v="AC 72 110D 13"/>
    <m/>
    <m/>
    <m/>
    <n v="3"/>
    <s v="false"/>
    <s v="true"/>
    <x v="2"/>
    <s v="SECRETARIA DISTRITAL DE INTEGRACION SOCIAL"/>
    <n v="1"/>
    <s v="Registrada"/>
    <s v="Propios"/>
    <m/>
    <s v="PERIODO ACTUAL"/>
    <s v="Gestion oportuna (DTL)"/>
    <m/>
    <s v="0-3."/>
    <s v="GESTIONADOS"/>
    <s v="GESTIONADO"/>
    <m/>
    <m/>
    <m/>
    <m/>
    <m/>
    <m/>
    <s v="Registrada"/>
  </r>
  <r>
    <x v="29"/>
    <s v="INTEGRACION SOCIAL"/>
    <s v="ENTIDADES DISTRITALES"/>
    <s v="SECRETARIA DISTRITAL DE INTEGRACION SOCIAL"/>
    <s v="Puede Consolidar | Trasladar Entidades"/>
    <s v="SUBDIRECCION PARA LA INFANCIA"/>
    <m/>
    <s v="ASISTENCIA SOCIAL"/>
    <s v="FORTALECIMIENTO SOCIAL Y COMUNITARIO"/>
    <s v="ENLACE SOCIAL"/>
    <s v="YULENY FERNANDA ACEVEDO MARTIN"/>
    <s v="Activo"/>
    <m/>
    <x v="0"/>
    <x v="0"/>
    <s v="En tramite - Por asignacion"/>
    <x v="1"/>
    <s v="Solucionado - Por traslado"/>
    <s v=" BUENAS TARDES SOLICITO EL RETIRO  DEL PROGRAMA CRECIENDO JUNTOS DE MI HIJOS DERECK ALEXANDER FERIA LUQUEZ RC 1031190881 DE LA CIUDAD DE BOGOTA LOCALIDAD RAFAEL URIBE URIBE HAGO LA SOLICITUD YA QUE EL MENOR NECESITO INGRESAR A UN JARDIN INFANTIL CLAUDIA CAROLINA LUQUEZ 1034284901 Y SI NO ESTA RETIRADO DEL PROGRAMA NO ME LO RECIBEN   "/>
    <s v="MISIONAL"/>
    <m/>
    <s v="false"/>
    <s v="true"/>
    <s v="false"/>
    <m/>
    <m/>
    <s v="false"/>
    <m/>
    <m/>
    <m/>
    <m/>
    <m/>
    <m/>
    <n v="-741152027"/>
    <n v="45755853"/>
    <m/>
    <m/>
    <d v="2026-02-16T00:00:00"/>
    <d v="2026-02-17T00:00:00"/>
    <d v="2026-02-16T13:03:37"/>
    <d v="2026-02-17T00:00:00"/>
    <m/>
    <d v="2026-02-16T00:00:00"/>
    <s v=" "/>
    <s v=" "/>
    <s v=" "/>
    <s v=" "/>
    <s v=" "/>
    <d v="2026-03-02T23:59:59"/>
    <n v="4"/>
    <s v="S2026035120"/>
    <d v="2026-02-23T00:00:00"/>
    <x v="29"/>
    <d v="2026-02-24T01:51:33"/>
    <n v="6"/>
    <n v="0"/>
    <s v="Clasificacion"/>
    <s v="Funcionario"/>
    <d v="2026-02-25T00:00:00"/>
    <n v="7"/>
    <n v="0"/>
    <s v="Buen dia.  De manera atenta se adjunta traslado por competencia a CAFAM con Rad. S2026035120 firmado por la Subdirectora para la Infancia para su conocimiento y fines pertinentes  Cordialmente  "/>
    <s v="Buen dia.  De manera atenta se adjunta traslado por competencia a CAFAM con Rad. S2026035120 firmado por la Subdirectora para la Infancia para su conocimiento y fines pertinentes  Cordialmente  "/>
    <s v="Natural"/>
    <s v="Natural"/>
    <s v="Peticionario Identificado"/>
    <s v="yacevedo30"/>
    <s v="En nombre propio"/>
    <s v="Cedula de ciudadania"/>
    <s v="CLAUDIA CAROLINA LUQUEZ QUINTERO"/>
    <n v="1034284901"/>
    <s v="No brinda informacion"/>
    <s v="CLAUDIA175837@HOTMAIL.COM"/>
    <n v="3504998998"/>
    <n v="3504998998"/>
    <s v="KR 13K 33 42 SUR"/>
    <s v="18 - RAFAEL URIBE URIBE"/>
    <s v="53 - MARCO FIDEL SUAREZ"/>
    <s v="GRANJAS SAN PABLO"/>
    <n v="1"/>
    <s v="false"/>
    <s v="true"/>
    <x v="3"/>
    <s v="SECRETARIA DISTRITAL DE INTEGRACION SOCIAL"/>
    <n v="2"/>
    <s v="Ingresada"/>
    <s v="Por el ciudadano"/>
    <m/>
    <s v="PERIODO ACTUAL"/>
    <s v="Gestion oportuna (DTL)"/>
    <m/>
    <s v="6-10."/>
    <s v="GESTIONADOS"/>
    <s v="GESTIONADO"/>
    <m/>
    <m/>
    <m/>
    <m/>
    <m/>
    <m/>
    <s v="Recibida"/>
  </r>
  <r>
    <x v="30"/>
    <s v="INTEGRACION SOCIAL"/>
    <s v="ENTIDADES DISTRITALES"/>
    <s v="SECRETARIA DISTRITAL DE INTEGRACION SOCIAL"/>
    <s v="Puede Consolidar | Trasladar Entidades"/>
    <s v="DIRECCION DE ANALISIS Y DISENO ESTRATEGICO"/>
    <m/>
    <s v="ASISTENCIA SOCIAL"/>
    <s v="FORTALECIMIENTO SOCIAL Y COMUNITARIO"/>
    <s v="ENLACE SOCIAL"/>
    <s v="LINA DAIRY FORERO RODRIGUEZ"/>
    <s v="Inactivo"/>
    <m/>
    <x v="0"/>
    <x v="0"/>
    <s v="En tramite - Por asignacion"/>
    <x v="0"/>
    <s v="Solucionado - Por respuesta definitiva"/>
    <s v="RESPETADOS SENORES DE LA SECRETARIA DISTRITAL DE INTEGRACION SOCIAL   POR MEDIO DEL PRESENTE  ME PERMITO RADICAR UN DERECHO DE PETICION CON EL PROPOSITO DE SOLICITAR INFORMACION DE CARACTER PUBLICO Y ESTADISTICO  CORRESPONDIENTE A LAS VIGENCIAS 2024 Y 2025  RELACIONADA CON PROGRAMAS Y ATENCION A MUJERES EN EL DISTRITO CAPITAL.  DESEO ACLARAR EXPRESAMENTE QUE NO SE SOLICITA INFORMACION QUE IMPLIQUE DATOS PERSONALES  SENSIBLES NI INFORMACION DE CARACTER INDIVIDUAL DE NINGUN PROCESO  SINO UNICAMENTE INFORMACION CUANTITATIVA Y ESTADISTICAS AGREGADAS  CON EL FIN DE REALIZAR UN EJERCICIO DE VEEDURIA CIUDADANA SOBRE LA COBERTURA  FUNCIONAMIENTO Y RESULTADOS DE LOS PROGRAMAS DIRIGIDOS A MUJERES  INCLUYENDO POBLACION QUE EJERCE ACTIVIDAD SEXUAL PAGADA (ASP).  ADJUNTO AL PRESENTE ESCRITO MIS PETICIONES DE INFORMACION DETALLADAS  CON LA SOLICITUD DE QUE SEAN RESPONDIDAS CONFORME A LOS TERMINOS ESTABLECIDOS EN LA LEY 1755 DE 2015 Y LA LEY 1712 DE 2014.  AGRADEZCO DE ANTEMANO LA ATENCION PRESTADA Y LA INFORMACION QUE PUEDAN SUMINISTRAR DENTRO DEL TERMINO LEGAL.  ATENTAMENTE  VEEDURIA CIUDADANA ? SOLICITUD ANONIMA"/>
    <s v="MISIONAL"/>
    <m/>
    <s v="false"/>
    <s v="true"/>
    <s v="false"/>
    <m/>
    <m/>
    <s v="false"/>
    <m/>
    <m/>
    <m/>
    <m/>
    <m/>
    <m/>
    <n v="-7416831094377680"/>
    <n v="4680659264332990"/>
    <m/>
    <m/>
    <d v="2026-02-16T00:00:00"/>
    <d v="2026-02-17T00:00:00"/>
    <d v="2026-02-19T11:25:41"/>
    <d v="2026-02-17T00:00:00"/>
    <m/>
    <d v="2026-02-16T00:00:00"/>
    <s v=" "/>
    <s v=" "/>
    <s v=" "/>
    <s v=" "/>
    <s v=" "/>
    <d v="2026-03-02T23:59:59"/>
    <n v="0"/>
    <s v="S2026041324"/>
    <d v="2026-03-02T00:00:00"/>
    <x v="30"/>
    <d v="2026-03-02T20:15:20"/>
    <n v="10"/>
    <n v="0"/>
    <s v="Clasificacion"/>
    <s v="Funcionario"/>
    <d v="2026-02-25T00:00:00"/>
    <n v="7"/>
    <n v="4"/>
    <s v="SE ENTREGA RESPUESTA DEFINITIVA AL PETICIOBNARIO CON EL OFICIO RADICADO No. S2026041324. FECHA  2/03/2026. FOLIOS  31. ANEXOS  PDF  14. EXCEL  7"/>
    <s v="SE ENTREGA RESPUESTA DEFINITIVA AL PETICIOBNARIO CON EL OFICIO RADICADO No. S2026041324. FECHA  2/03/2026. FOLIOS  31. ANEXOS  PDF  14. EXCEL  7"/>
    <m/>
    <m/>
    <s v="Anonimo"/>
    <s v="lforero36418"/>
    <s v="En nombre propio"/>
    <m/>
    <s v="ANONIMO"/>
    <m/>
    <m/>
    <m/>
    <m/>
    <m/>
    <m/>
    <m/>
    <m/>
    <m/>
    <m/>
    <s v="false"/>
    <s v="false"/>
    <x v="0"/>
    <m/>
    <n v="4"/>
    <s v="Ingresada"/>
    <s v="Por el ciudadano"/>
    <m/>
    <s v="PERIODO ANTERIOR"/>
    <s v="Gestion oportuna (DTL)"/>
    <m/>
    <s v="6-10."/>
    <s v="GESTIONADOS"/>
    <s v="GESTIONADO"/>
    <m/>
    <m/>
    <m/>
    <m/>
    <m/>
    <m/>
    <s v="Periodos anteriores"/>
  </r>
  <r>
    <x v="31"/>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INTEGRAR EN PROGRAMA IMG"/>
    <s v="MISIONAL"/>
    <m/>
    <s v="false"/>
    <s v="false"/>
    <s v="false"/>
    <m/>
    <m/>
    <s v="false"/>
    <m/>
    <m/>
    <m/>
    <m/>
    <m/>
    <n v="2"/>
    <n v="-741781661"/>
    <n v="46095051"/>
    <m/>
    <m/>
    <d v="2026-02-19T00:00:00"/>
    <d v="2026-02-20T00:00:00"/>
    <d v="2026-02-19T09:40:03"/>
    <d v="2026-02-20T00:00:00"/>
    <m/>
    <d v="2026-02-19T00:00:00"/>
    <s v=" "/>
    <s v=" "/>
    <s v=" "/>
    <s v=" "/>
    <s v=" "/>
    <d v="2026-03-05T23:59:59"/>
    <n v="1"/>
    <m/>
    <s v=" "/>
    <x v="31"/>
    <d v="2026-03-04T08:46:18"/>
    <n v="9"/>
    <n v="0"/>
    <s v="Clasificacion"/>
    <s v="Funcionario"/>
    <d v="2026-03-02T00:00:00"/>
    <n v="7"/>
    <n v="3"/>
    <s v="Cordial saludo  Apreciado ciudadano(a)  nos permitimos informar que  su peticion radicada con el numero 1242122026 atendida por medio del Radicado de salida S2026041664. Puede consultarla ingresando al Sistema Distrital de Quejas y Peticiones Bogota Te Escucha https //bogota.gov.co/sdqs/. Cualquier inquietud adicional estaremos atentos a resolverla.  Ssevilla"/>
    <m/>
    <s v="Natural"/>
    <s v="Natural"/>
    <s v="Peticionario Identificado"/>
    <s v="amancera59"/>
    <s v="En nombre propio"/>
    <s v="Cedula de ciudadania"/>
    <s v="MELANNIE MELANNIE REYES CHARRIS"/>
    <n v="1030667573"/>
    <s v="No brinda informacion"/>
    <s v="melannierch@hotmail.com"/>
    <n v="3115899109"/>
    <n v="3115899109"/>
    <m/>
    <m/>
    <m/>
    <m/>
    <m/>
    <s v="false"/>
    <s v="true"/>
    <x v="0"/>
    <m/>
    <n v="2"/>
    <s v="Ingresada"/>
    <s v="Por el ciudadano"/>
    <m/>
    <s v="PERIODO ANTERIOR"/>
    <s v="Gestion oportuna (DTL)"/>
    <m/>
    <s v="6-10."/>
    <s v="GESTIONADOS"/>
    <s v="GESTIONADO"/>
    <m/>
    <m/>
    <m/>
    <m/>
    <m/>
    <m/>
    <s v="Periodos anteriores"/>
  </r>
  <r>
    <x v="32"/>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HOLA BUENAS TARDES  QUISIERA SABER SI ESTE ANO SIGO SIENDO PARTICIPE DEL SUBSIDIO DE INGRESO MINIMO GARANTIZADO YA QUE ES DE BASTANTE AYUDA YA QUE NO CUENTO CON TRABAJO FORMAL"/>
    <s v="MISIONAL"/>
    <m/>
    <s v="false"/>
    <s v="false"/>
    <s v="false"/>
    <m/>
    <m/>
    <s v="false"/>
    <m/>
    <m/>
    <m/>
    <m/>
    <m/>
    <n v="2"/>
    <n v="-742854754"/>
    <n v="47331218"/>
    <m/>
    <m/>
    <d v="2026-02-19T00:00:00"/>
    <d v="2026-02-20T00:00:00"/>
    <d v="2026-02-20T06:06:01"/>
    <d v="2026-02-20T00:00:00"/>
    <m/>
    <d v="2026-02-19T00:00:00"/>
    <s v=" "/>
    <s v=" "/>
    <s v=" "/>
    <s v=" "/>
    <s v=" "/>
    <d v="2026-03-05T23:59:59"/>
    <n v="1"/>
    <m/>
    <s v=" "/>
    <x v="32"/>
    <d v="2026-03-04T09:22:06"/>
    <n v="9"/>
    <n v="0"/>
    <s v="Clasificacion"/>
    <s v="Funcionario"/>
    <d v="2026-03-02T00:00:00"/>
    <n v="7"/>
    <n v="3"/>
    <s v="Cordial saludo  Apreciado ciudadano(a)  nos permitimos informar que  su peticion radicada con el numero 1266262026 atendida por medio del Radicado de salida S2026041669. Puede consultarla ingresando al Sistema Distrital de Quejas y Peticiones Bogota Te Escucha https //bogota.gov.co/sdqs/. Cualquier inquietud adicional estaremos atentos a resolverla.  Ssevilla"/>
    <m/>
    <s v="Natural"/>
    <s v="Natural"/>
    <s v="Peticionario Identificado"/>
    <s v="amancera59"/>
    <s v="En nombre propio"/>
    <s v="Cedula de ciudadania"/>
    <s v="DIEGO ALEJANDRO GONZALEZ RUIZ"/>
    <n v="1016091223"/>
    <s v="No brinda informacion"/>
    <s v="diegornelon@gmail.com"/>
    <n v="3148103029"/>
    <n v="3148103029"/>
    <s v="CL 14 CA 229"/>
    <s v="09 - FONTIBON"/>
    <s v="77 - ZONA FRANCA"/>
    <s v="SABANA GRANDE"/>
    <n v="2"/>
    <s v="false"/>
    <s v="true"/>
    <x v="0"/>
    <m/>
    <n v="2"/>
    <s v="Ingresada"/>
    <s v="Por el ciudadano"/>
    <m/>
    <s v="PERIODO ANTERIOR"/>
    <s v="Gestion oportuna (DTL)"/>
    <m/>
    <s v="6-10."/>
    <s v="GESTIONADOS"/>
    <s v="GESTIONADO"/>
    <m/>
    <m/>
    <m/>
    <m/>
    <m/>
    <m/>
    <s v="Periodos anteriores"/>
  </r>
  <r>
    <x v="33"/>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SOY BENEFICIARIA DEL INGRESO MINIMO GARANTIZADO QUISIERA SABER EN CUAL DE LAS DOS CUENTAS VAN A SEGUIR PAGANDO EN DIC FUE MOVII Y AHORA FUE EN DAVIPLATA Y NO FUE EL MISMO VALOR DE 610 MIL CONSIGNARON 322MIL QUISIERA SABER PORQUE GRACIAS"/>
    <s v="MISIONAL"/>
    <m/>
    <s v="false"/>
    <s v="false"/>
    <s v="false"/>
    <m/>
    <m/>
    <s v="false"/>
    <m/>
    <m/>
    <m/>
    <m/>
    <m/>
    <n v="2"/>
    <n v="-742043655"/>
    <n v="46073134"/>
    <m/>
    <m/>
    <d v="2026-02-23T00:00:00"/>
    <d v="2026-02-24T00:00:00"/>
    <d v="2026-02-24T09:34:25"/>
    <d v="2026-02-24T00:00:00"/>
    <m/>
    <d v="2026-02-23T00:00:00"/>
    <s v=" "/>
    <s v=" "/>
    <s v=" "/>
    <s v=" "/>
    <s v=" "/>
    <d v="2026-03-09T23:59:59"/>
    <n v="2"/>
    <s v="S2026043263"/>
    <d v="2026-03-04T00:00:00"/>
    <x v="33"/>
    <d v="2026-03-05T11:55:49"/>
    <n v="8"/>
    <n v="0"/>
    <s v="Clasificacion"/>
    <s v="Funcionario"/>
    <d v="2026-03-04T00:00:00"/>
    <n v="7"/>
    <n v="2"/>
    <s v="Cordial saludo  Apreciado ciudadano(a)  nos permitimos informar que  su peticion radicada con el numero 1357162026 atendida por medio del Radicado de salida S2026043263. Puede consultarla ingresando al Sistema Distrital de Quejas y Peticiones Bogota Te Escucha https //bogota.gov.co/sdqs/. Cualquier inquietud adicional estaremos atentos a resolverla. Y G."/>
    <s v="Cordial saludo  Apreciado ciudadano(a)  nos permitimos informar que  su peticion radicada con el numero 1357162026 atendida por medio del Radicado de salida S2026043263. Puede consultarla ingresando al Sistema Distrital de Quejas y Peticiones Bogota Te Escucha https //bogota.gov.co/sdqs/. Cualquier inquietud adicional estaremos atentos a resolverla. Y G. "/>
    <s v="Natural"/>
    <s v="Natural"/>
    <s v="Peticionario Identificado"/>
    <s v="amancera59"/>
    <s v="En nombre propio"/>
    <s v="Cedula de ciudadania"/>
    <s v="LINDA CATERIN PAVA SOTO"/>
    <n v="1105676867"/>
    <s v="No brinda informacion"/>
    <s v="pavakaterine6@gmail.com"/>
    <m/>
    <n v="3223052971"/>
    <m/>
    <s v="07 - BOSA"/>
    <s v="84 - BOSA OCCIDENTAL"/>
    <s v="SAN BERNARDINO POTRERITOS"/>
    <n v="1"/>
    <s v="false"/>
    <s v="true"/>
    <x v="0"/>
    <m/>
    <n v="2"/>
    <s v="Ingresada"/>
    <s v="Por el ciudadano"/>
    <m/>
    <s v="PERIODO ANTERIOR"/>
    <s v="Gestion oportuna (DTL)"/>
    <m/>
    <s v="6-10."/>
    <s v="GESTIONADOS"/>
    <s v="GESTIONADO"/>
    <m/>
    <m/>
    <m/>
    <m/>
    <m/>
    <m/>
    <s v="Periodos anteriores"/>
  </r>
  <r>
    <x v="34"/>
    <s v="INTEGRACION SOCIAL"/>
    <s v="ENTIDADES DISTRITALES"/>
    <s v="SECRETARIA DISTRITAL DE INTEGRACION SOCIAL"/>
    <s v="Puede Consolidar | Trasladar Entidades"/>
    <s v="INSPECCION Y VIGILANCIA"/>
    <m/>
    <s v="FAMILIA"/>
    <s v="INSPECCION VIGILANCIA Y CONTROL"/>
    <s v="JARDINES INFANTILES Y CENTROS DE PROTECCION PARA ADULTO MAYOR PRIVADOS"/>
    <s v="LAURA VANESSA SANCHEZ CIFUENTES"/>
    <s v="Activo"/>
    <s v="SUBSECRETARIA DISTRITAL DE INTEGRACION SOCIAL"/>
    <x v="1"/>
    <x v="0"/>
    <s v="En tramite - Por asignacion"/>
    <x v="0"/>
    <s v="Solucionado - Por respuesta definitiva"/>
    <s v="JGEC 007 FEBRERO 24 DE 2026     SENOR  JULIANA SANCHEZ CALDERON  SUBSECRETARIA TECNICA  SECRETARIA DISTRITAL DE INTEGRACION SOCIAL  JUSANCHEZ@SDIS.GOV.CO     COPIA A  INSPECCION Y VIGILANCIA  INSPECCIONYVIGILANCIADESS@SDIS.GOV.CO     ASUNTO  DERECHO DE PETICION SOLICITUD DE INFORMACION POR LOCALIDAD DEL NUMERO DE INSTITUCIONES INSCRITAS Y CERRADAS. LA INFORMACION SE REQUIERE DESAGREGADA PARA LA ATENCION DE CARACTER PUBLICO SDIS  JARDINES PRIVADOS  CAJAS DE COMPENSACION Y JARDINES COFINANCIADOS. EL INFORME SE SOLICITA DEL REPORTE EN EL SISTEMA DE INFORMACION Y REGISTRO DE SERVICIOS SOCIALES ? SIRSS  PARA LOS ANOS 2019 2020 2021 2022 2023 2024 2025 QUE  NUESTRA SOLICITUD DE INFORMACION OBEDECE A LA NECESIDAD QUE HAY DE CONTRIBUIR DESDE LAS ORGANIZACIONES A LA MEJORA DE LA CALIDAD DE LAS INSTITUCIONES  A PARTIR DE LOS RETOS QUE SURGEN PARA LA IMPLEMENTACION DE LAS POLITICAS PUBLICAS.  JARDINCO  BUSCA TENER INFORMACION OFICIAL PARA COADYUVAR A QUE EL SISTEMA EDUCATIVO AVANCE EN LOS RETOS DE IMPLEMENTACION DE LAS POLITICAS PUBLICAS  DEL ORDEN NACIONAL  DISTRITAL Y LOCAL  CUYA COMPRENSION Y TRANSVERSALIDAD IMPLICARAN CAMBIOS EN LAS ORGANIZACIONES DEDICADAS A LA PRIMERA INFANCIA.  CORDIAL SALUDO  Y ATENTOS A SUS INDICACIONES.     -- CORDIAL SALUDO  RUTH DOMINGUEZ  JARDINCO | ARTICULACION@JARDINCO.ORG | WWW.JARDINCO.ORG  APOYE LA EDUCACION DE CALIDAD  EN JARDINCO OFRECEMOS HERRAMIENTAS Y ESTUDIOS GRATUITOS PARA TODAS LAS ENTIDADES EDUCATIVAS DEL PAIS  SIN COBRAR CUOTAS DE AFILIACION. DONE AQUI  WWW.JARDINCO.ORG/DONACIONES"/>
    <s v="MISIONAL"/>
    <s v="INSCRIPCION Y REGISTRO DE  INSTITUCIONES O ESTABLECIMIENTOS QUE PRESTEN SERVICIO DE EDUCACION INICIAL"/>
    <s v="true"/>
    <s v="true"/>
    <s v="false"/>
    <m/>
    <m/>
    <s v="false"/>
    <m/>
    <m/>
    <m/>
    <m/>
    <m/>
    <m/>
    <m/>
    <m/>
    <m/>
    <m/>
    <d v="2026-02-25T00:00:00"/>
    <d v="2026-02-26T00:00:00"/>
    <d v="2026-02-25T11:50:40"/>
    <d v="2026-02-26T00:00:00"/>
    <m/>
    <d v="2026-02-25T00:00:00"/>
    <s v=" "/>
    <s v=" "/>
    <s v=" "/>
    <s v=" "/>
    <s v=" "/>
    <d v="2026-03-11T23:59:59"/>
    <n v="0"/>
    <m/>
    <s v=" "/>
    <x v="34"/>
    <d v="2026-03-11T11:43:27"/>
    <n v="10"/>
    <n v="0"/>
    <s v="Clasificacion"/>
    <s v="Funcionario"/>
    <d v="2026-03-06T00:00:00"/>
    <n v="7"/>
    <n v="4"/>
    <s v="Cordialmente nos permitimos dar respuesta a su requerimiento  mediante oficio No. S2026047610 en el cual le informamos... La informacion detallada  desagregada por localidad y tipo de institucion  publicas (SDIS)  jardines privados  cajas de compensacion y jardines cofinanciados  inscritas  no inscritas y cerradas  se remite como anexo en matriz en formato Excel  elaborada de acuerdo a los reportes del Sistema de Informacion y Registro de Servicios Sociales ? SIRSS para el periodo comprendido entre el ano 2019 y febrero de 2026...."/>
    <s v="Cordialmente nos permitimos dar respuesta a su requerimiento  mediante oficio No. S2026047610 en el cual le informamos... La informacion detallada  desagregada por localidad y tipo de institucion  publicas (SDIS)  jardines privados  cajas de compensacion y jardines cofinanciados  inscritas  no inscritas y cerradas  se remite como anexo en matriz en formato Excel  elaborada de acuerdo a los reportes del Sistema de Informacion y Registro de Servicios Sociales ? SIRSS para el periodo comprendido entre el ano 2019 y febrero de 2026...."/>
    <s v="Natural"/>
    <s v="Natural"/>
    <s v="Funcionario"/>
    <s v="lsanchez103083"/>
    <s v="En nombre propio"/>
    <m/>
    <s v="RUTH  DOMINGUEZ "/>
    <m/>
    <m/>
    <s v="jardinco99@gmail.com"/>
    <m/>
    <m/>
    <m/>
    <m/>
    <m/>
    <m/>
    <m/>
    <s v="false"/>
    <s v="true"/>
    <x v="0"/>
    <m/>
    <n v="3"/>
    <s v="Ingresada"/>
    <s v="Propios"/>
    <m/>
    <s v="PERIODO ANTERIOR"/>
    <s v="Gestion oportuna (DTL)"/>
    <m/>
    <s v="6-10."/>
    <s v="GESTIONADOS"/>
    <s v="GESTIONADO"/>
    <m/>
    <s v="ATENDIDO"/>
    <m/>
    <m/>
    <m/>
    <m/>
    <s v="Periodos anteriores"/>
  </r>
  <r>
    <x v="35"/>
    <s v="INTEGRACION SOCIAL"/>
    <s v="ENTIDADES DISTRITALES"/>
    <s v="SECRETARIA DISTRITAL DE INTEGRACION SOCIAL"/>
    <s v="Puede Consolidar | Trasladar Entidades"/>
    <s v="OFICINA ASESORA JURIDICA"/>
    <m/>
    <s v="FAMILIA"/>
    <s v="DATOS ABIERTOS"/>
    <s v="ACTUALIZACION DE DATOS ABIERTOS"/>
    <s v="NIDIA AYDEE SANTANA DEAZA"/>
    <s v="Activo"/>
    <s v="SUBSECRETARIA DISTRITAL DE INTEGRACION SOCIAL"/>
    <x v="1"/>
    <x v="0"/>
    <s v="En tramite - Por asignacion"/>
    <x v="0"/>
    <s v="Solucionado - Por respuesta definitiva"/>
    <s v="DOCTORA  ADRIANA GONZALEZ GOMEZ  SUBDIRECTORA PARA LA INFANCIA  AGONZALEZG1@SDIS.GOV.CO  DOCTORA  BEATRIZ JULIANA SANCHEZ CALDERON  SUBSECRETARIA TECNICA  SECRETARIA DISTRITAL DE INTEGRACION SOCIAL  JUSANCHEZ@SDIS.GOV.CO  DOCTORA  LAURA ALEJANDRA CONTRERAS SALAZAR  JEFE OFICINA JURIDICA  SECRETARIA DISTRITAL DE INTEGRACION SOCIAL  LCONTRERASS@SDIS.GOV.CO  ASUNTO  DERECHO DE PETICION  SOLICITUD DE INFORMACION DEL BANCO DE PREGUNTAS Y  RESPUESTAS DE LA CONSULTA CIUDADANA EFECTUADA PARA EL ?PROYECTO DE ACTO  ADMINISTRATIVO ?POR MEDIO DEL CUAL SE ADICIONA EL TITULO 9 A LA PARTE 2 DEL LIBRO 3 DEL  DECRETO UNICO DISTRITAL 650 DE 2025 DEL SECTOR EDUCACION  SE CREA EL SISTEMA  DISTRITAL DE ATENCION INTEGRAL A LA PRIMERA INFANCIA Y SE DICTAN OTRAS DISPOSICIONES.   DE ACUERDO CON LA META 168 QUE BUSCA DISENAR E IMPLEMENTAR EL SISTEMA SE  ASEGURAMIENTO DE LA CALIDAD PARA LA ATENCION A LA PRIMERA INFANCIA DE LOS  PRESTADORES PUBLICOS Y PRIVADOS  ES NECESARIO CONOCER EL IMPACTO QUE TIENEN LAS  PROPUESTAS CIUDADANAS PARA LA CONSTRUCCION COLECTIVA DE LAS POLITICAS PUBLICAS. ASI  MISMO PARTICIPAR ASERTIVAMENTE SOBRE EL AJUSTE AL PROYECTO A PARTIR DE LAS  CONCLUSIONES DE LAS CONSULTAS CIUDADANAS.  JARDINCO  CONTRIBUYE PARA QUE LAS ORGANIZACIONES DEDICADAS A LA PRIMERA INFANCIA  IMPLEMENTEN LAS RUTAS DE CALIDAD QUE PROPONEN LAS POLITICAS PUBLICAS  DEL ORDEN  NACIONAL  DISTRITAL Y LOCAL.  A PARTIR DE MEJOR INFORMACION Y TRANSPARECIA EN LOS  PROCESOS Y LOS RESULTADOS DE LAS MODIFICACIONES REGULATORIAS  LAS ORGANIZACIONES  GREMIALES PODREMOS REALIZAR MEJORES INTERVENCIONES PARA QUE LOS NINOS  LAS NINAS  LAS  MAESTRAS Y LA COMUNIDAD COMPRENDAN LOS OBJETIVOS Y ALCANCES DE LA  REGLAMENTACION.  CORDIAL SALUDO  Y ATENTOS A SUS INDICACIONES.  CONOCE MAS  HTTPS //WWW.JARDINCO.ORG/"/>
    <s v="MISIONAL"/>
    <s v="Proceso misional"/>
    <s v="false"/>
    <s v="true"/>
    <s v="false"/>
    <m/>
    <m/>
    <s v="false"/>
    <m/>
    <m/>
    <m/>
    <m/>
    <m/>
    <m/>
    <m/>
    <m/>
    <m/>
    <m/>
    <d v="2026-02-26T00:00:00"/>
    <d v="2026-02-26T00:00:00"/>
    <d v="2026-02-26T11:31:36"/>
    <d v="2026-02-26T00:00:00"/>
    <m/>
    <d v="2026-02-25T00:00:00"/>
    <s v=" "/>
    <s v=" "/>
    <s v=" "/>
    <s v=" "/>
    <s v=" "/>
    <d v="2026-03-11T23:59:59"/>
    <n v="1"/>
    <m/>
    <s v=" "/>
    <x v="35"/>
    <d v="2026-03-10T12:07:40"/>
    <n v="9"/>
    <n v="0"/>
    <s v="Clasificacion"/>
    <s v="Funcionario"/>
    <d v="2026-03-06T00:00:00"/>
    <n v="7"/>
    <n v="3"/>
    <s v="Doctora  RUTH DOMINGUEZ Directora Asociacion Colombiana de Jardines Infantiles Bogota  D.C  Respetada Dra. Dominguez  reciba un cordial saludo   En atencion a su derecho de peticion  mediante el cual solicita informacion sobre el banco de preguntas y respuestas de la consulta ciudadana adelantada respecto del proyecto de decreto ?Por medio del cual se adiciona el titulo 9 a la parte 2 del libro 3 del Decreto Unico Distrital 650 de 2025 del Sector Educacion  se crea el Sistema Distrital de Atencion Integral a la Primera Infancia y se dictan otras disposiciones?  esta Secretaria de Integracion Social ? SDIS se permite dar respuesta a traves del documento con radicado S2026048104  el cual se adjunta para su conocimiento.  Sin otro particular."/>
    <s v="Doctora  RUTH DOMINGUEZ Directora Asociacion Colombiana de Jardines Infantiles Bogota  D.C  Respetada Dra. Dominguez  reciba un cordial saludo   En atencion a su derecho de peticion  mediante el cual solicita informacion sobre el banco de preguntas y respuestas de la consulta ciudadana adelantada respecto del proyecto de decreto ?Por medio del cual se adiciona el titulo 9 a la parte 2 del libro 3 del Decreto Unico Distrital 650 de 2025 del Sector Educacion  se crea el Sistema Distrital de Atencion Integral a la Primera Infancia y se dictan otras disposiciones?  esta Secretaria de Integracion Social ? SDIS se permite dar respuesta a traves del documento con radicado S2026048104  el cual se adjunta para su conocimiento.  Sin otro particular."/>
    <s v="Natural"/>
    <s v="Natural"/>
    <s v="Funcionario"/>
    <s v="nsantana118"/>
    <s v="En nombre propio"/>
    <m/>
    <s v="RUTH  DOMINGUEZ "/>
    <m/>
    <m/>
    <s v="jardinco99@gmail.com"/>
    <m/>
    <m/>
    <m/>
    <m/>
    <m/>
    <m/>
    <m/>
    <s v="false"/>
    <s v="true"/>
    <x v="0"/>
    <m/>
    <n v="3"/>
    <s v="Ingresada"/>
    <s v="Propios"/>
    <m/>
    <s v="PERIODO ANTERIOR"/>
    <s v="Gestion oportuna (DTL)"/>
    <m/>
    <s v="6-10."/>
    <s v="GESTIONADOS"/>
    <s v="GESTIONADO"/>
    <m/>
    <m/>
    <m/>
    <m/>
    <m/>
    <m/>
    <s v="Periodos anteriores"/>
  </r>
  <r>
    <x v="36"/>
    <s v="INTEGRACION SOCIAL"/>
    <s v="ENTIDADES DISTRITALES"/>
    <s v="SECRETARIA DISTRITAL DE INTEGRACION SOCIAL"/>
    <s v="Puede Consolidar | Trasladar Entidades"/>
    <s v="INSPECCION Y VIGILANCIA"/>
    <m/>
    <s v="FAMILIA"/>
    <s v="INSPECCION VIGILANCIA Y CONTROL"/>
    <s v="JARDINES INFANTILES Y CENTROS DE PROTECCION PARA ADULTO MAYOR PRIVADOS"/>
    <s v="LAURA VANESSA SANCHEZ CIFUENTES"/>
    <s v="Activo"/>
    <s v="SUBSECRETARIA DISTRITAL DE INTEGRACION SOCIAL"/>
    <x v="1"/>
    <x v="0"/>
    <s v="En tramite - Por asignacion"/>
    <x v="0"/>
    <s v="Solucionado - Por respuesta definitiva"/>
    <s v="DERECHO DE PETICION DE INFORMACION BOGOTA  MARZO 3 DE 2026    SUBSECRETARIA DISTRITAL DE INTEGRACION SOCIAL  SUBSECRETARIA TECNICA SDIS      ASUNTO  DERECHO DE PETICION DE INFORMACION SOBRE LAS DENOMINACIONES  DE LOS GRUPOS ETARIOS ATENDIDOS POR PRESTADORES DEL SERVICIO DE  EDUCACION INICIAL PRIVADOS ADSCRITOS A LA SDIS.    CORDIAL SALUDO    EN VIRTUD DEL ARTICULO 23 DE LA CONSTITUCION POLITICA DE COLOMBIA Y  LOS ARTICULOS 13 Y 14 DE LA LEY 1755 DE 2015. YO  CARLOS URBINA  AREVALO  EN CALIDAD DE CIUDADANO COLOMBIANO RESPETUOSAMENTE PRESENTO  A ESTA OFICINA EL SIGUIENTE DERECHO DE PETICION DE INFORMACION       PETICIONO     1. INFORMAR LAS DENOMINACIONES DE LOS NIVELES DE ATENCION EN EL  SERVICIO DE EDUCACION INICIAL QUE OFRECEN LOS JARDINES  INFANTILES PRIVADOS Y ADSCRITOS A ESTA SECRETARIA.     MOTIVOS    1.1 EL ACUERDO 138 DE 2004  QUE DEFINIA LAS DENOMINACIONES  MENCIONADAS FUE DEROGADA POR EL ACUERDO 991 EXPEDIDO EL 9  DE JUNIO DE 2025 POR EL CONSEJO DE BOGOTA.   (?ACUERDO 138 DE 2004  ARTICULO TERCERO- LA EXPEDICION DE LA  LICENCIA DE FUNCIONAMIENTO DE QUE TRATA EL ARTICULO PRIMERO DEL  PRESENTE ACUERDO  EXIGIRA QUE SE REUNAN LAS CONDICIONES  RELACIONADAS CON NIVELES DE ATENCION  UBICACION  INFRAESTRUCTURA   PROCESO PEDAGOGICO  PROCESO NUTRICIONAL  RECURSO HUMANO Y  SEGURIDAD Y SALUBRIDAD  QUE SE INDICAN A CONTINUACION   1. NIVELES. LOS JARDINES INFANTILES DEBERAN ATENDER A LOS NINOS  Y NINAS SEGUN SU EDAD  CON CRITERIOS PEDAGOGICOS DIFERENCIADOS   EN LOS SIGUIENTES NIVELES   A. MATERNO  DE CERO A MENOR DE UN ANO  B. CAMINADORES  DE UNO A MENOR DE DOS ANOS.  C. PARVULOS  DE DOS A MENOR DE TRES ANOS.  D. PREJARDIN  DE TRES A MENOR DE CUATRO ANOS.  E. JARDIN  DE CUATRO A MENOR DE SEIS ANOS.?  1.2 AL MOMENTO DE PRESENTACION DEL PRESENTE DERECHO DE PETICION DE  INFORMACION NO EXISTE UNA NORMA QUE DEFINA DICHAS  DENOMINACIONES POR LO MENOS EN EL MISMO SENTIDO DEL ACUERDO  138 EN SU ARTICULO TERCERO -PRECITADO- PARA LOS PRESTADORES  DEL SERVICIO DE EDUCACION INICIAL PARA NINAS Y NINOS MENORES  DE 6 ANOS.  1.3 LA DEFINICION ES NECESARIA PARA PREVENIR LA APERTURA DE  PROCESOS JURIDICOS EN CONTRA DE LOS JARDINES INFANTILES  PRIVADOS Y ADSCRITOS A LA SDIS POR PARTE DE LA SECRETARIA DE  EDUCACION POR PRESUNTA ILEGALIDAD EN LA OFERTA DE SERVICIOS.     2. INFORMAR  SI EN RAZON DE LA CREACION DEL SISTEMA DISTRITAL DE  ATENCION INTEGRAL A LA PRIMERA INFANCIA  QUE UNIFICA LA  REGULACION DE LAS CONDICIONES PARA LA PRESTACION DEL SERVICIO  DE EDUCACION INICIAL EN LA CIUDAD DE BOGOTA  LOS PROCESOS QUE  OTORGAN HABILITACION Y LEGALIDAD AL FUNCIONAMIENTO DE JARDINES  INFANTILES PRIVADOS ADSCRITOS A LA SECRETARIA DE INTEGRACION  SOCIAL SE MANTIENE -EN LOS TERMINOS DEL TITULO III DE LA  RESOLUCION 2151 DE 2021 DEROGADA POR EL ACUERDO 991 DE 2025-    MOTIVO     2.1 LAS INSTITUCIONES DE EDUCACION INICIAL DE INICIATIVA PRIVADA  ADSCRITAS A LA SDIS HAN RESPALDADO EL SERVICIO DE ATENCION PARA LA PRIMERA  INFANCIA DE LAS DISTINTAS ADMINISTRACIONES DE LA CIUDAD DE BOGOTA EN CUANTO  A COBERTURA  PROTECCION Y PROCESOS DESDE EL ANO 2004 (ACUERDO 138). EN SU  MAYORIA  MUJERES EMPRENDEDORAS Y CON VOCACION DE SERVICIO QUE HAN DISPUESTO  INCLUSO SUS PROPIAS VIVIENDAS PARA TAL FIN.            ATENTO  CARLOS URBINA AREVALO  C.C. 79.694.330            NOTIFICACIONES    DIRECCION ELECTRONICA  CARLOSURBINA.MATH@GMAIL.COM  CONTACTO CELULAR  3228329725 - 3115641684"/>
    <s v="MISIONAL"/>
    <s v="INSCRIPCION Y REGISTRO DE  INSTITUCIONES O ESTABLECIMIENTOS QUE PRESTEN SERVICIO DE EDUCACION INICIAL"/>
    <s v="true"/>
    <s v="true"/>
    <s v="false"/>
    <m/>
    <m/>
    <s v="false"/>
    <m/>
    <m/>
    <m/>
    <m/>
    <m/>
    <m/>
    <m/>
    <m/>
    <m/>
    <m/>
    <d v="2026-03-03T00:00:00"/>
    <d v="2026-03-04T00:00:00"/>
    <d v="2026-03-03T14:56:09"/>
    <d v="2026-03-04T00:00:00"/>
    <m/>
    <d v="2026-03-03T00:00:00"/>
    <s v=" "/>
    <s v=" "/>
    <s v=" "/>
    <s v=" "/>
    <s v=" "/>
    <d v="2026-03-17T23:59:59"/>
    <n v="0"/>
    <m/>
    <s v=" "/>
    <x v="36"/>
    <d v="2026-03-17T17:16:02"/>
    <n v="10"/>
    <n v="0"/>
    <s v="Clasificacion"/>
    <s v="Funcionario"/>
    <d v="2026-03-12T00:00:00"/>
    <n v="7"/>
    <n v="4"/>
    <s v="Cordialmente nos permitimos dar respuesta a su requerimiento  mediante oficio No. S2026055300 en el cual le informamos que...Al respecto  nos permitimos informar que  de conformidad con lo dispuesto en el articulo 2.3.3.2.2.1.2. Decreto 1411 de 20222   la educacion inicial en el marco de la Atencion Integral a la Primera Infancia se organiza en dos ciclos  definidos a partir de las etapas de desarrollo y los ritmos de aprendizaje de las ninas y los ninos. El primer ciclo comprende desde el nacimiento hasta antes de los tres (3) anos. En esta etapa  la atencion no se organiza por grados  sino que los grupos se estructuran teniendo en cuenta las caracteristicas  necesidades y procesos de desarrollo de cada nina y nino. Asi mismo  pueden contemplarse acciones dirigidas a mujeres gestantes  orientadas a fortalecer el rol de la familia en los primeros anos de vida. El segundo ciclo abarca desde los tres (3) anos hasta antes de los seis (6) anos de edad y corresponde a los niveles de la educacion preescolar definidos en los articulos 15 y 18 de la Ley 115 de 19943  los cuales son  prejardin  jardin y transicion...."/>
    <s v="Cordialmente nos permitimos dar respuesta a su requerimiento  mediante oficio No. S2026055300 en el cual le informamos que...Al respecto  nos permitimos informar que  de conformidad con lo dispuesto en el articulo 2.3.3.2.2.1.2. Decreto 1411 de 20222   la educacion inicial en el marco de la Atencion Integral a la Primera Infancia se organiza en dos ciclos  definidos a partir de las etapas de desarrollo y los ritmos de aprendizaje de las ninas y los ninos. El primer ciclo comprende desde el nacimiento hasta antes de los tres (3) anos. En esta etapa  la atencion no se organiza por grados  sino que los grupos se estructuran teniendo en cuenta las caracteristicas  necesidades y procesos de desarrollo de cada nina y nino. Asi mismo  pueden contemplarse acciones dirigidas a mujeres gestantes  orientadas a fortalecer el rol de la familia en los primeros anos de vida. El segundo ciclo abarca desde los tres (3) anos hasta antes de los seis (6) anos de edad y corresponde a los niveles de la educacion preescolar definidos en los articulos 15 y 18 de la Ley 115 de 19943  los cuales son  prejardin  jardin y transicion...."/>
    <s v="Natural"/>
    <s v="Natural"/>
    <s v="Funcionario"/>
    <s v="lsanchez103083"/>
    <s v="En nombre propio"/>
    <s v="Cedula de ciudadania"/>
    <s v="CARLOS EDGAR URBINA AREVALO"/>
    <n v="79694330"/>
    <m/>
    <s v="carlosurbina.math@gmail.com"/>
    <n v="7545850"/>
    <n v="3123560285"/>
    <s v="CL 140A 110 11  AP 102"/>
    <s v="11 - SUBA"/>
    <s v="28 - EL RINCON"/>
    <s v="PUERTA DEL SOL"/>
    <n v="3"/>
    <s v="false"/>
    <s v="true"/>
    <x v="0"/>
    <m/>
    <n v="3"/>
    <s v="Ingresada"/>
    <s v="Propios"/>
    <m/>
    <s v="PERIODO ACTUAL"/>
    <s v="Gestion oportuna (DTL)"/>
    <m/>
    <s v="6-10."/>
    <s v="GESTIONADOS"/>
    <s v="GESTIONADO"/>
    <m/>
    <s v="ATENDIDO"/>
    <m/>
    <m/>
    <m/>
    <m/>
    <s v="Registrada"/>
  </r>
  <r>
    <x v="37"/>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0"/>
    <s v="En tramite - Por asignacion"/>
    <x v="0"/>
    <s v="Solucionado - Por respuesta definitiva"/>
    <s v="BUENAS NOCHES UN PARA SOLICITAR UNA PETICION POR Q ME COMUNIQUE Y ME DICEN Q ME ENCUENTRO BLOQUEADO POR NO UTILIZAR EL SERVICIO DE RECARGA DE LOS BENEFICIARIOS DEL SISBEN PARA LOS PASAJES DE TRANSMILENIO Y ES PARA Q ME HAGAN EL FAVOR ME DESBLOQUEEN PARA PODER APROVECHAR LA RECARGA Q NOS BRINDA EL GOBIERNO"/>
    <s v="MISIONAL"/>
    <m/>
    <s v="false"/>
    <s v="true"/>
    <s v="false"/>
    <m/>
    <m/>
    <s v="false"/>
    <m/>
    <m/>
    <m/>
    <m/>
    <m/>
    <n v="1"/>
    <n v="-7414982512593270"/>
    <n v="4555916352054730"/>
    <m/>
    <m/>
    <d v="2026-03-04T00:00:00"/>
    <d v="2026-03-05T00:00:00"/>
    <d v="2026-03-05T10:49:13"/>
    <d v="2026-03-05T00:00:00"/>
    <m/>
    <d v="2026-03-04T00:00:00"/>
    <s v=" "/>
    <s v=" "/>
    <s v=" "/>
    <s v=" "/>
    <s v=" "/>
    <d v="2026-03-18T23:59:59"/>
    <n v="5"/>
    <s v="S2026049072"/>
    <d v="2026-03-10T00:00:00"/>
    <x v="37"/>
    <d v="2026-03-11T17:11:10"/>
    <n v="5"/>
    <n v="0"/>
    <s v="Clasificacion"/>
    <s v="Funcionario"/>
    <d v="2026-03-13T00:00:00"/>
    <n v="7"/>
    <n v="0"/>
    <s v="Cordial saludo  Apreciado ciudadano(a)  nos permitimos informar que  su peticion radicada con el numero 1634912026 atendida por medio del Radicado de salida S2026049072 . Puede consultarla ingresando al Sistema Distrital de Quejas y Peticiones Bogota Te Escucha https //bogota.gov.co/sdqs/. Cualquier inquietud adicional estaremos atentos a resolverla.  lygarciag "/>
    <s v="Cordial saludo  Apreciado ciudadano(a)  nos permitimos informar que  su peticion radicada con el numero 1634912026 atendida por medio del Radicado de salida S2026049072 . Puede consultarla ingresando al Sistema Distrital de Quejas y Peticiones Bogota Te Escucha https //bogota.gov.co/sdqs/. Cualquier inquietud adicional estaremos atentos a resolverla.  lygarciag "/>
    <s v="Natural"/>
    <s v="Natural"/>
    <s v="Peticionario Identificado"/>
    <s v="amancera59"/>
    <s v="En nombre propio"/>
    <s v="Cedula de ciudadania"/>
    <s v="VIRGILIO  VARGAS GONZALEZ"/>
    <n v="1032356411"/>
    <s v="No brinda informacion"/>
    <s v="vargasdominicksanti@gmail.com"/>
    <n v="3208003040"/>
    <n v="3208003040"/>
    <s v="KR 18UBIS 69A 50 S"/>
    <m/>
    <m/>
    <m/>
    <m/>
    <s v="false"/>
    <s v="true"/>
    <x v="0"/>
    <m/>
    <n v="2"/>
    <s v="Ingresada"/>
    <s v="Por el ciudadano"/>
    <m/>
    <s v="PERIODO ACTUAL"/>
    <s v="Gestion oportuna (DTL)"/>
    <m/>
    <s v="4-5."/>
    <s v="GESTIONADOS"/>
    <s v="GESTIONADO"/>
    <m/>
    <m/>
    <m/>
    <m/>
    <m/>
    <m/>
    <s v="Registrada"/>
  </r>
  <r>
    <x v="38"/>
    <s v="INTEGRACION SOCIAL"/>
    <s v="ENTIDADES DISTRITALES"/>
    <s v="SECRETARIA DISTRITAL DE INTEGRACION SOCIAL"/>
    <s v="Puede Consolidar | Trasladar Entidades"/>
    <s v="SUBDIRECCION PARA LA ADULTEZ"/>
    <m/>
    <s v="ASISTENCIA SOCIAL"/>
    <s v="FORTALECIMIENTO SOCIAL Y COMUNITARIO"/>
    <s v="ENLACE SOCIAL"/>
    <s v="ANGIE MARCELA PESCADOR SUPELANO"/>
    <s v="Activo"/>
    <m/>
    <x v="0"/>
    <x v="0"/>
    <s v="En tramite - Por asignacion"/>
    <x v="0"/>
    <s v="Solucionado - Por respuesta definitiva"/>
    <s v="SOLICITUD INFORMACION USUARIO(S) DEFENSORIA DEL PUEBLO  M.T. 2026-0150 CUI .110016000015202506985   USUARIO  JUNIOR JOSE DURAN RUEDA"/>
    <s v="MISIONAL"/>
    <m/>
    <s v="false"/>
    <s v="true"/>
    <s v="false"/>
    <m/>
    <m/>
    <s v="false"/>
    <m/>
    <m/>
    <m/>
    <m/>
    <m/>
    <m/>
    <n v="-74062089"/>
    <n v="4644248"/>
    <m/>
    <m/>
    <d v="2026-03-06T00:00:00"/>
    <d v="2026-03-09T00:00:00"/>
    <d v="2026-03-09T11:44:13"/>
    <d v="2026-03-09T00:00:00"/>
    <m/>
    <d v="2026-03-06T00:00:00"/>
    <s v=" "/>
    <s v=" "/>
    <s v=" "/>
    <s v=" "/>
    <s v=" "/>
    <d v="2026-03-20T23:59:59"/>
    <n v="5"/>
    <m/>
    <s v=" "/>
    <x v="38"/>
    <d v="2026-03-13T09:55:23"/>
    <n v="5"/>
    <n v="0"/>
    <s v="Clasificacion"/>
    <s v="Funcionario"/>
    <d v="2026-03-17T00:00:00"/>
    <n v="7"/>
    <n v="0"/>
    <s v="RESPETADO PETICIONARIO SE ADJUNTA RESPUESTA EN LOS TERMINOS DE LEY ESTABLECIDOS  "/>
    <s v="RESPETADO PETICIONARIO SE ADJUNTA RESPUESTA EN LOS TERMINOS DE LEY ESTABLECIDOS  "/>
    <s v="Natural"/>
    <s v="Natural"/>
    <s v="Peticionario Identificado"/>
    <s v="apescador3"/>
    <s v="En nombre propio"/>
    <s v="Cedula de ciudadania"/>
    <s v="DANIEL  RODRIGUEZ HERRERA"/>
    <n v="79512863"/>
    <s v="No brinda informacion"/>
    <s v="darodriguez@defensoria.gov.co"/>
    <n v="3144000"/>
    <n v="3197019848"/>
    <m/>
    <s v="02 - CHAPINERO"/>
    <s v="99 - CHAPINERO"/>
    <s v="MARLY"/>
    <m/>
    <s v="false"/>
    <s v="true"/>
    <x v="0"/>
    <m/>
    <n v="3"/>
    <s v="Ingresada"/>
    <s v="Por el ciudadano"/>
    <m/>
    <s v="PERIODO ACTUAL"/>
    <s v="Gestion oportuna (DTL)"/>
    <m/>
    <s v="4-5."/>
    <s v="GESTIONADOS"/>
    <s v="GESTIONADO"/>
    <m/>
    <m/>
    <m/>
    <m/>
    <m/>
    <m/>
    <s v="Registrada"/>
  </r>
  <r>
    <x v="39"/>
    <s v="INTEGRACION SOCIAL"/>
    <s v="ENTIDADES DISTRITALES"/>
    <s v="SECRETARIA DISTRITAL DE INTEGRACION SOCIAL"/>
    <s v="Puede Consolidar | Trasladar Entidades"/>
    <s v="SUBDIRECCION PARA LA ADULTEZ"/>
    <m/>
    <s v="ASISTENCIA SOCIAL"/>
    <s v="FORTALECIMIENTO SOCIAL Y COMUNITARIO"/>
    <s v="ENLACE SOCIAL"/>
    <s v="ANGIE MARCELA PESCADOR SUPELANO"/>
    <s v="Activo"/>
    <m/>
    <x v="0"/>
    <x v="0"/>
    <s v="En tramite - Por asignacion"/>
    <x v="0"/>
    <s v="Solucionado - Por respuesta definitiva"/>
    <s v="ASUNTO  DERECHO DE PETICION ? SOLICITUD DE INFORMACION SOBRE POLITICA PUBLICA Y PROTOCOLOS DE PROTECCION DE DERECHOS FUNDAMENTALES DE HABITANTES DE CALLE."/>
    <s v="MISIONAL"/>
    <m/>
    <s v="false"/>
    <s v="true"/>
    <s v="false"/>
    <m/>
    <m/>
    <s v="false"/>
    <m/>
    <m/>
    <m/>
    <m/>
    <m/>
    <m/>
    <m/>
    <m/>
    <m/>
    <m/>
    <d v="2026-03-16T00:00:00"/>
    <d v="2026-03-17T00:00:00"/>
    <d v="2026-03-19T15:20:34"/>
    <d v="2026-03-17T00:00:00"/>
    <m/>
    <d v="2026-03-16T00:00:00"/>
    <s v=" "/>
    <s v=" "/>
    <s v=" "/>
    <s v=" "/>
    <s v=" "/>
    <d v="2026-03-31T23:59:59"/>
    <n v="0"/>
    <m/>
    <s v=" "/>
    <x v="39"/>
    <d v="2026-03-31T12:31:44"/>
    <n v="10"/>
    <n v="0"/>
    <s v="Clasificacion"/>
    <s v="Funcionario"/>
    <d v="2026-03-26T00:00:00"/>
    <n v="7"/>
    <n v="4"/>
    <s v="RESPETADO PETICIONARIO SE ADJUNTA RESPUESTA EN LOS TERMINOS DE LEY ESTABLECIDOS  "/>
    <s v="RESPETADO PETICIONARIO SE ADJUNTA RESPUESTA EN LOS TERMINOS DE LEY ESTABLECIDOS  "/>
    <s v="Natural"/>
    <s v="Natural"/>
    <s v="Peticionario Identificado"/>
    <s v="apescador3"/>
    <s v="En nombre propio"/>
    <s v="Cedula de ciudadania"/>
    <s v="CLAUDIA PATRICIA ALZATE BETANCUR"/>
    <n v="52362865"/>
    <s v="No brinda informacion"/>
    <s v="vajessi01@gmail.com"/>
    <n v="7777127"/>
    <n v="3214271786"/>
    <s v="DG 70D 78 35 SUR"/>
    <s v="07 - BOSA"/>
    <s v="85 - BOSA CENTRAL"/>
    <s v="JOSE MARIA CARBONEL"/>
    <n v="2"/>
    <s v="false"/>
    <s v="true"/>
    <x v="0"/>
    <m/>
    <n v="3"/>
    <s v="Ingresada"/>
    <s v="Por el ciudadano"/>
    <m/>
    <s v="PERIODO ACTUAL"/>
    <s v="Gestion oportuna (DTL)"/>
    <m/>
    <s v="6-10."/>
    <s v="GESTIONADOS"/>
    <s v="GESTIONADO"/>
    <m/>
    <s v="ATENDIDO"/>
    <m/>
    <m/>
    <m/>
    <m/>
    <s v="Registrada"/>
  </r>
  <r>
    <x v="40"/>
    <s v="INTEGRACION SOCIAL"/>
    <s v="ENTIDADES DISTRITALES"/>
    <s v="SECRETARIA DISTRITAL DE INTEGRACION SOCIAL"/>
    <s v="Puede Consolidar | Trasladar Entidades"/>
    <s v="SUBDIRECCION LOCAL USME - SUMAPAZ"/>
    <m/>
    <s v="ASISTENCIA SOCIAL"/>
    <s v="SISTEMAS DE INFORMACION"/>
    <s v="CONSULTA DE DATOS HABEAS DATA"/>
    <s v="JUAN DANIEL RAMIREZ PASCAGAZA"/>
    <s v="Activo"/>
    <m/>
    <x v="0"/>
    <x v="0"/>
    <s v="En tramite por asignar - trasladar"/>
    <x v="0"/>
    <s v="Solucionado - Por respuesta definitiva"/>
    <s v="SOLICITUD DE INFORMACION SOBRE EL ROL QUE JUEGA LA SECRETARIA DE INTEGRACION SOCIAL DENTRO DE LA IMPLEMENTACION DE LA AGRICULTURA URBANA AGROECOLOGICA - DESARROLLO DE TRABAJO DE GRADO PARA MAESTRIA EN GESTION AMBIENTAL"/>
    <s v="MISIONAL"/>
    <m/>
    <s v="false"/>
    <s v="true"/>
    <s v="false"/>
    <m/>
    <m/>
    <s v="false"/>
    <m/>
    <m/>
    <m/>
    <m/>
    <m/>
    <m/>
    <m/>
    <m/>
    <m/>
    <m/>
    <d v="2026-03-17T00:00:00"/>
    <d v="2026-03-18T00:00:00"/>
    <d v="2026-03-20T11:02:41"/>
    <d v="2026-03-18T00:00:00"/>
    <m/>
    <d v="2026-03-17T00:00:00"/>
    <s v=" "/>
    <s v=" "/>
    <s v=" "/>
    <s v=" "/>
    <s v=" "/>
    <d v="2026-04-01T23:59:59"/>
    <n v="1"/>
    <s v="S2026065048"/>
    <d v="2026-03-30T00:00:00"/>
    <x v="40"/>
    <d v="2026-03-31T10:25:29"/>
    <n v="9"/>
    <n v="0"/>
    <s v="Registro para atencion"/>
    <s v="Funcionario"/>
    <d v="2026-03-19T00:00:00"/>
    <n v="2"/>
    <n v="8"/>
    <s v="Cordial saludo  Dando cumplimiento a lo solicitado a traves de la Plataforma Bogota Te Escucha  se adjunta respuesta dada desde esta Subdireccion  con radicado No. S2026065048 de fecha 30/03/2026  donde en respuesta a la solicitud presentada ante esta Subdireccion Local para la Integracion Social de Usme - Sumapaz  y de acuerdo con la misionalidad y funciones administrativas  nos permitimos dar respuesta dentro de los terminos legales establecidos en el Articulo 14 de la Ley 1755 de 2015."/>
    <s v="Notificacion a la ciudadania a traves del correo electronico."/>
    <s v="Natural"/>
    <s v="Natural"/>
    <s v="Peticionario Identificado"/>
    <s v="jramirez801"/>
    <s v="En nombre propio"/>
    <s v="Cedula de ciudadania"/>
    <s v="JULIAN JULIAN MAURICIO ACUNA REYES"/>
    <n v="1032507013"/>
    <s v="No brinda informacion"/>
    <s v="jmacre99@hotmail.com"/>
    <n v="4212120"/>
    <n v="3046740664"/>
    <s v="DG 23K 96G 50  BL 6 apto 424"/>
    <s v="09 - FONTIBON"/>
    <s v="115 - CAPELLANIA"/>
    <s v="SAN JOSE DE FONTIBON"/>
    <n v="3"/>
    <s v="false"/>
    <s v="true"/>
    <x v="0"/>
    <m/>
    <n v="4"/>
    <s v="Ingresada"/>
    <s v="Por el ciudadano"/>
    <m/>
    <s v="PERIODO ACTUAL"/>
    <s v="Gestion oportuna (DTL)"/>
    <m/>
    <s v="6-10."/>
    <s v="GESTIONADOS"/>
    <s v="GESTIONADO"/>
    <m/>
    <m/>
    <m/>
    <m/>
    <m/>
    <m/>
    <s v="Registrada"/>
  </r>
  <r>
    <x v="41"/>
    <s v="INTEGRACION SOCIAL"/>
    <s v="ENTIDADES DISTRITALES"/>
    <s v="SECRETARIA DISTRITAL DE INTEGRACION SOCIAL"/>
    <s v="Oficina de Atencion a la Ciudadania | Puede Consolidar | Trasladar Entidades"/>
    <s v="SERVICIO INTEGRAL DE ATENCION A LA CIUDADANIA"/>
    <m/>
    <s v="ASISTENCIA SOCIAL"/>
    <s v="FORTALECIMIENTO SOCIAL Y COMUNITARIO"/>
    <s v="ENLACE SOCIAL"/>
    <s v="EMILSE ELENA DIAZ DAZA"/>
    <s v="Activo"/>
    <m/>
    <x v="0"/>
    <x v="0"/>
    <s v="En tramite por asignar - trasladar"/>
    <x v="1"/>
    <s v="Solucionado - Por traslado"/>
    <s v="SENORES ALCALDIA MAYOR DE BOGOTA BOGOTA D.C.   ASUNTO  SOLICITUD DE INFORMACION PARA LA CONSTRUCCION DE DIAGNOSTICO DE CONFLICTIVIDAD    CORDIAL Y RESPETUOSO SALUDO  ANDRES DIAS ACEVEDO  IDENTIFICADO COMO SE INDICA AL FINAL DEL OFICIO Y EN MI CALIDAD DE REPRESENTANTE LEGAL DE LA ASOCIACION COLOMBIANA PARA LA NEGOCIACION ESTRATEGICA- ACONES  MEDIANTE EL PRESENTE ESCRITO SOLICITO A LA ADMINISTRACION MUNICIPAL ME SEA PROPORCIONADA LA SIGUIENTE INFORMACION   1. CARACTERISTICAS SOCIO ECONOMICAS DEL MUNICIPIO Y DE LA POBLACION OBJETIVO DE LOS SERVICIOS DEL CENTRO  2. IDENTIFICACION DE LOS TIPOS DE CONTROVERSIAS QUE SE PRESENTAN EN EL MUNICIPIO. 3. DESCRIPCION DE LA OFERTA DE SERVICIOS DE JUSTICIA EN EL MUNICIPIO LO ANTERIOR SE SOLICITA YA QUE NUESTRA ASOCIACION VA A APERTURA UN CENTRO DE CONCILIACION  EN LA CIUDAD Y LA INFORMACION QUE SE SOLICITA ES DE VITAL IMPORTANCIA PARA LA ELABORACION DEL DIAGNOSTICO DE CONFLICTIVIDAD  QUE SOLICITA EL MINISTERIO DE JUSTICIA Y DEL DERECHO MEDIANTE LA RESOLUCION 220 DE 2014  QUEDO ATENTO A SU RESPUESTA ATENTAMENTE   ANDRES DIAZ ACEVEDO CC 1140819974 DE BARRANQUILLA REPRESENTANTE LEGAL PRINCIPAL  LA ASOCIACION COLOMBIANA PARA LA NEGOCIACION ESTRATEGICA- ACONES "/>
    <s v="MISIONAL"/>
    <m/>
    <s v="false"/>
    <s v="true"/>
    <s v="false"/>
    <m/>
    <m/>
    <s v="false"/>
    <m/>
    <m/>
    <m/>
    <m/>
    <m/>
    <m/>
    <n v="-7336752361870790"/>
    <n v="5517237982020180"/>
    <m/>
    <m/>
    <d v="2026-03-29T00:00:00"/>
    <d v="2026-03-30T00:00:00"/>
    <d v="2026-03-30T07:32:07"/>
    <d v="2026-03-31T00:00:00"/>
    <m/>
    <d v="2026-03-29T00:00:00"/>
    <s v=" "/>
    <s v=" "/>
    <s v=" "/>
    <s v=" "/>
    <s v=" "/>
    <d v="2026-04-15T23:59:59"/>
    <n v="10"/>
    <m/>
    <s v=" "/>
    <x v="41"/>
    <s v=" "/>
    <n v="1"/>
    <n v="0"/>
    <s v="Registro para atencion"/>
    <s v="Funcionario"/>
    <d v="2026-04-01T00:00:00"/>
    <n v="2"/>
    <n v="0"/>
    <m/>
    <m/>
    <m/>
    <m/>
    <s v="Anonimo"/>
    <s v="ediaz312455"/>
    <s v="En nombre propio"/>
    <m/>
    <s v="ANONIMO"/>
    <m/>
    <m/>
    <m/>
    <m/>
    <m/>
    <m/>
    <m/>
    <m/>
    <m/>
    <m/>
    <s v="false"/>
    <s v="false"/>
    <x v="4"/>
    <s v="SECRETARIA DISTRITAL DE INTEGRACION SOCIAL"/>
    <n v="1"/>
    <s v="Recibida"/>
    <s v="Por el ciudadano"/>
    <m/>
    <s v="PERIODO ACTUAL"/>
    <s v="Gestion oportuna (DTL)"/>
    <m/>
    <m/>
    <s v="GESTIONADOS"/>
    <s v="GESTIONADO"/>
    <m/>
    <m/>
    <m/>
    <m/>
    <m/>
    <m/>
    <s v="Recibida"/>
  </r>
  <r>
    <x v="42"/>
    <s v="INTEGRACION SOCIAL"/>
    <s v="ENTIDADES DISTRITALES"/>
    <s v="SECRETARIA DISTRITAL DE INTEGRACION SOCIAL"/>
    <s v="Puede Consolidar | Trasladar Entidades"/>
    <s v="COMISARIA DE FAMILIA USAQUEN 1 TURNO 2"/>
    <m/>
    <s v="FAMILIA"/>
    <s v="FAMILIA"/>
    <s v="COMISARIAS DE FAMILIA"/>
    <s v="LUIS CARLOS ROJAS PABON"/>
    <s v="Activo"/>
    <m/>
    <x v="0"/>
    <x v="1"/>
    <s v="En tramite - Por asignacion"/>
    <x v="0"/>
    <s v="Solucionado - Por respuesta definitiva"/>
    <s v="DERECHO DE PETICION - SOLICITUD DE COPIAS AUDIENCIA 2002 - LISED TATIANA GONZALEZ HERNANDEZ"/>
    <s v="MISIONAL"/>
    <m/>
    <s v="false"/>
    <s v="true"/>
    <s v="false"/>
    <m/>
    <m/>
    <s v="false"/>
    <m/>
    <m/>
    <s v="01 - USAQUEN"/>
    <s v="14 - USAQUEN"/>
    <s v="USAQUEN"/>
    <n v="3"/>
    <n v="-74024253"/>
    <n v="474164500000001"/>
    <m/>
    <m/>
    <d v="2026-01-05T00:00:00"/>
    <d v="2026-01-06T00:00:00"/>
    <d v="2026-01-06T17:34:18"/>
    <d v="2026-01-06T00:00:00"/>
    <m/>
    <d v="2026-01-05T00:00:00"/>
    <s v=" "/>
    <s v=" "/>
    <s v=" "/>
    <s v=" "/>
    <s v=" "/>
    <d v="2026-01-20T23:59:59"/>
    <n v="1"/>
    <m/>
    <s v=" "/>
    <x v="42"/>
    <d v="2026-01-19T13:41:00"/>
    <n v="9"/>
    <n v="0"/>
    <s v="Clasificacion"/>
    <s v="Funcionario"/>
    <d v="2026-01-15T00:00:00"/>
    <n v="7"/>
    <n v="3"/>
    <s v="Bogota D.C. 19 de enero del 2026  SENORA LISED TATIANA GONZALEZ HERNANDEZ lisedpersonal2023@gmail.com   ASUNTO  Respuesta SDQS N∞ 36582026.  Apreciada senora LISED TATIANA GONZALEZ HERNANDEZ  reciba un cordial saludo     Dandole alcance a su peticion allegada a traves de la plataforma SQDS  este despacho le informa las actuaciones realizadas a fin de dar tramite a su requerimiento.  Por medio de la presente me dirijo a usted  a fin de dar respuesta a su solicitud conforme a lo establecido en la Ley 1755 del 2015. De la siguiente manera   1- Revisando su solicitud junto con los datos que fueron suministrados  me permito informarle que una vez consultado el Sistema de Informacion y Registro de Beneficiarios ? SIRBE  plataforma utilizada por la S.D.I.S.  no se evidencian solicitudes de servicio  ni tramites adelantados a favor y/o en contra del senor JAVIER ALEXANDER GONZALEZ SUAREZ  identificado con cedula de ciudadania No. 79.218.424. De igual manera  no se evidencian solicitudes de servicio  ni tramites adelantados a favor y/o en contra de la senora LUZ ANGELA HERNANDEZ ROBLES  identificada con cedula de ciudadania No. 39.678.514.  Se adjuntan pantallazos de las consultas       En atencion a lo anterior  para futuras solicitudes de copias es indispensable que se indiquen datos especificos  como lo son  numero de RUG y/o fechas exactas. Conforme a lo expuesto  le manifiesto que el despacho dio tramite a su requerimiento.   Cordialmente  "/>
    <s v="Se da respuesta a SDQS 36582026 a la cuenta de correo electronico lisedpersonal2023@gmail.com"/>
    <s v="Natural"/>
    <s v="Natural"/>
    <s v="Peticionario Identificado"/>
    <s v="lroja12554"/>
    <s v="En nombre propio"/>
    <s v="Cedula de ciudadania"/>
    <s v="LISED TATIANA GONZALEZ HERNANDEZ"/>
    <n v="1015483960"/>
    <s v="No brinda informacion"/>
    <s v="ltghdb2018@gmail.com"/>
    <m/>
    <n v="3145225843"/>
    <m/>
    <m/>
    <m/>
    <m/>
    <m/>
    <s v="false"/>
    <s v="true"/>
    <x v="0"/>
    <m/>
    <n v="3"/>
    <s v="Ingresada"/>
    <s v="Por el ciudadano"/>
    <m/>
    <s v="PERIODO ACTUAL"/>
    <s v="Gestion oportuna (DTL)"/>
    <m/>
    <s v="6-10."/>
    <s v="GESTIONADOS"/>
    <s v="GESTIONADO"/>
    <m/>
    <m/>
    <m/>
    <m/>
    <m/>
    <m/>
    <s v="Registrada"/>
  </r>
  <r>
    <x v="43"/>
    <s v="INTEGRACION SOCIAL"/>
    <s v="ENTIDADES DISTRITALES"/>
    <s v="SECRETARIA DISTRITAL DE INTEGRACION SOCIAL"/>
    <s v="Puede Consolidar | Trasladar Entidades"/>
    <s v="COMISARIA DE FAMILIA FONTIBON 1 TURNO 1"/>
    <m/>
    <s v="FAMILIA"/>
    <s v="FAMILIA"/>
    <s v="COMISARIAS DE FAMILIA"/>
    <s v="JULIETH PATRICIA DUQUE MALAGON"/>
    <s v="Activo"/>
    <m/>
    <x v="0"/>
    <x v="1"/>
    <s v="En tramite - Por asignacion"/>
    <x v="0"/>
    <s v="Solucionado - Por respuesta definitiva"/>
    <s v="SOLICITUD COPIA ACTA DE CONCILIACION DE ALIMENTOS ? COMISARIA DE FONTIBON POR MEDIO DE LA PRESENTE ME PERMITO SOLICITAR DE MANERA RESPETUOSA UNA COPIA DEL ACTA DE CONCILIACION DE ALIMENTOS REALIZADA EN LA COMISARIA DE FAMILIA DE FONTIBON  APROXIMADAMENTE EN EL ANO 2013  TENIENDO EN CUENTA QUE EL DOCUMENTO ORIGINAL FUE EXTRAVIADO.  A CONTINUACION  RELACIONO LOS DATOS CORRESPONDIENTES PARA FACILITAR LA BUSQUEDA DEL ACTA   NOMBRE DE LA PETICIONARIA  LINA CLEMENCIA GALLEGO RAMIREZ CEDULA DE CIUDADANIA  52.710.952  NOMBRE DE LA MENOR  MARIA PAULA DUQUE GALLEGO TARJETA DE IDENTIDAD  1.019.075.964  LA COPIA DEL ACTA ES NECESARIA PARA ADELANTAR UN TRAMITE DE REVISION Y/O MODIFICACION DE LA CUOTA DE ALIMENTOS  MOTIVO POR EL CUAL AGRADEZCO SU COLABORACION Y PRONTA RESPUESTA.  QUEDO ATENTA A CUALQUIER INFORMACION ADICIONAL O DOCUMENTACION QUE DEBA APORTAR PARA DAR TRAMITE A LA PRESENTE SOLICITUD."/>
    <s v="MISIONAL"/>
    <m/>
    <s v="false"/>
    <s v="false"/>
    <s v="false"/>
    <m/>
    <m/>
    <s v="false"/>
    <m/>
    <m/>
    <m/>
    <m/>
    <m/>
    <m/>
    <n v="-7437302266088460"/>
    <n v="4343326756582270"/>
    <m/>
    <m/>
    <d v="2026-01-08T00:00:00"/>
    <d v="2026-01-09T00:00:00"/>
    <d v="2026-01-08T16:01:19"/>
    <d v="2026-01-09T00:00:00"/>
    <m/>
    <d v="2026-01-08T00:00:00"/>
    <s v=" "/>
    <s v=" "/>
    <s v=" "/>
    <s v=" "/>
    <s v=" "/>
    <d v="2026-01-23T23:59:59"/>
    <n v="10"/>
    <m/>
    <s v=" "/>
    <x v="43"/>
    <d v="2026-01-08T17:32:20"/>
    <n v="1"/>
    <n v="0"/>
    <s v="Clasificacion"/>
    <s v="Funcionario"/>
    <d v="2026-01-20T00:00:00"/>
    <n v="7"/>
    <n v="0"/>
    <s v="Cordial Saludo  Sra Lina Gallego En respuesta a su peticion No. 116432026M adjunto nos permitimos remitir copia de ACTA de Conciliacion de Alimentos No.10748 del 2014  y correo de respuesta."/>
    <s v="Cordial Saludo  Sra Lina Gallego En respuesta a su peticion No. 116432026M adjunto nos permitimos remitir copia de ACTA de Conciliacion de Alimentos No.10748 del 2014  y correo de respuesta.  "/>
    <s v="Natural"/>
    <s v="Natural"/>
    <s v="Peticionario Identificado"/>
    <s v="jduque215498"/>
    <s v="En nombre propio"/>
    <s v="Cedula de ciudadania"/>
    <s v="LINA CLEMENCIA GALLEGO RAMIREZ"/>
    <n v="52710952"/>
    <s v="No brinda informacion"/>
    <s v="lina.c.gallego.r@gmail.com"/>
    <n v="3102814757"/>
    <n v="3102814757"/>
    <s v="Null 8 54"/>
    <m/>
    <m/>
    <m/>
    <m/>
    <s v="false"/>
    <s v="true"/>
    <x v="0"/>
    <m/>
    <n v="2"/>
    <s v="Ingresada"/>
    <s v="Por el ciudadano"/>
    <m/>
    <s v="PERIODO ACTUAL"/>
    <s v="Gestion oportuna (DTL)"/>
    <m/>
    <m/>
    <s v="GESTIONADOS"/>
    <s v="GESTIONADO"/>
    <m/>
    <m/>
    <m/>
    <m/>
    <m/>
    <m/>
    <s v="Registrada"/>
  </r>
  <r>
    <x v="44"/>
    <s v="INTEGRACION SOCIAL"/>
    <s v="ENTIDADES DISTRITALES"/>
    <s v="SECRETARIA DISTRITAL DE INTEGRACION SOCIAL"/>
    <s v="Puede Consolidar | Trasladar Entidades"/>
    <s v="COMISARIA DE FAMILIA USME 2"/>
    <m/>
    <s v="FAMILIA"/>
    <s v="FAMILIA"/>
    <s v="COMISARIAS DE FAMILIA"/>
    <s v="ROSA LILIANA GUERRA GARZON"/>
    <s v="Activo"/>
    <m/>
    <x v="0"/>
    <x v="1"/>
    <s v="En tramite - Por asignacion"/>
    <x v="0"/>
    <s v="Solucionado - Por respuesta definitiva"/>
    <s v="SOLICITUD DE COPIA AUTENTICA DE ACTA DE CONCILIACION POR ALIMENTOS COMISARIA QUINTA DE FAMILIA ? USME 2 ? ANO 2013"/>
    <s v="MISIONAL"/>
    <m/>
    <s v="false"/>
    <s v="true"/>
    <s v="false"/>
    <m/>
    <m/>
    <s v="false"/>
    <m/>
    <m/>
    <s v="07 - BOSA"/>
    <s v="87 - TINTAL SUR"/>
    <s v="SAN BERNARDINO XVIII"/>
    <n v="1"/>
    <m/>
    <m/>
    <m/>
    <m/>
    <d v="2026-01-20T00:00:00"/>
    <d v="2026-01-21T00:00:00"/>
    <d v="2026-01-20T12:04:48"/>
    <d v="2026-01-21T00:00:00"/>
    <m/>
    <d v="2026-01-20T00:00:00"/>
    <s v=" "/>
    <s v=" "/>
    <s v=" "/>
    <s v=" "/>
    <s v=" "/>
    <d v="2026-02-03T23:59:59"/>
    <n v="3"/>
    <m/>
    <s v=" "/>
    <x v="44"/>
    <d v="2026-01-29T21:54:41"/>
    <n v="7"/>
    <n v="0"/>
    <s v="Clasificacion"/>
    <s v="Funcionario"/>
    <d v="2026-01-29T00:00:00"/>
    <n v="7"/>
    <n v="1"/>
    <s v="Codigo 12610  Bogota  D.C.  29 de enero de 2026    Senor (es) CLAUDIA PATRICIA ESPITIA MARTINEZ clauesmar@hotmail.com La ciudad   Asunto  Respuesta a solicitud  Referencia  Requerimiento SDQS 370982026  Cordial y respetuoso saludo   En atencion a la solicitud radicada a traves del SDQS  mediante el cual solicita copia del acta conciliacion que  se adelanto entre el senor JORGE ENRIQUE PULIDO SANCHEZ y quien suscribe  en favor de la NNA KAROL STEPHANIE PULIDO ESPITIA  en la cual se fijo una cuota alimentaria mensual   al respecto nos permitimos informar que la misma esta siendo atendida mediante el RUG 280-2026 y se tramitara dentro de las competencias de esta comisaria.   En este sentido  se procedera a adelantar las acciones correspondientes y se remitira la informacion a al correo electronico clauesmar@hotmail.com.  Con lo anterior  doy por atendido su solicitud dentro del termino correspondiente.  Cordialmente     BRAYAN ARLEY AGUILERA RINCON Comisaria de Familia e-mail comisaria_usme2@sdis.gov.co "/>
    <s v="Codigo 12610  Bogota  D.C.  29 de enero de 2026    Senor (es) CLAUDIA PATRICIA ESPITIA MARTINEZ clauesmar@hotmail.com La ciudad   Asunto  Respuesta a solicitud  Referencia  Requerimiento SDQS 370982026  Cordial y respetuoso saludo   En atencion a la solicitud radicada a traves del SDQS  mediante el cual solicita copia del acta conciliacion que  se adelanto entre el senor JORGE ENRIQUE PULIDO SANCHEZ y quien suscribe  en favor de la NNA KAROL STEPHANIE PULIDO ESPITIA  en la cual se fijo una cuota alimentaria mensual   al respecto nos permitimos informar que la misma esta siendo atendida mediante el RUG 280-2026 y se tramitara dentro de las competencias de esta comisaria.   En este sentido  se procedera a adelantar las acciones correspondientes y se remitira la informacion a al correo electronico clauesmar@hotmail.com.  Con lo anterior  doy por atendido su solicitud dentro del termino correspondiente.  Cordialmente     BRAYAN ARLEY AGUILERA RINCON Comisaria de Familia e-mail comisaria_usme2@sdis.gov.co "/>
    <s v="Natural"/>
    <s v="Natural"/>
    <s v="Peticionario Identificado"/>
    <s v="rguerra45"/>
    <s v="En nombre propio"/>
    <s v="Cedula de ciudadania"/>
    <s v="CLAUDIA PATRICIA ESPITIA MARTINEZ"/>
    <n v="1051286396"/>
    <s v="No brinda informacion"/>
    <s v="clauesmar@hotmail.com"/>
    <m/>
    <n v="3228058196"/>
    <s v="CL 83 SUR 91 70"/>
    <s v="07 - BOSA"/>
    <s v="87 - TINTAL SUR"/>
    <s v="SAN BERNARDINO XVIII"/>
    <n v="1"/>
    <s v="false"/>
    <s v="true"/>
    <x v="0"/>
    <m/>
    <n v="2"/>
    <s v="Ingresada"/>
    <s v="Por el ciudadano"/>
    <m/>
    <s v="PERIODO ACTUAL"/>
    <s v="Gestion oportuna (DTL)"/>
    <m/>
    <s v="6-10."/>
    <s v="GESTIONADOS"/>
    <s v="GESTIONADO"/>
    <m/>
    <m/>
    <m/>
    <m/>
    <m/>
    <m/>
    <s v="Registrada"/>
  </r>
  <r>
    <x v="45"/>
    <s v="INTEGRACION SOCIAL"/>
    <s v="ENTIDADES DISTRITALES"/>
    <s v="SECRETARIA DISTRITAL DE INTEGRACION SOCIAL"/>
    <s v="Puede Consolidar | Trasladar Entidades"/>
    <s v="COMISARIA DE FAMILIA RAFAEL URIBE URIBE TURNO 1"/>
    <m/>
    <s v="ASISTENCIA SOCIAL"/>
    <s v="FORTALECIMIENTO SOCIAL Y COMUNITARIO"/>
    <s v="ENLACE SOCIAL"/>
    <s v="IVAN RODRIGO ARDILA VARGAS"/>
    <s v="Activo"/>
    <m/>
    <x v="0"/>
    <x v="1"/>
    <s v="En tramite - Por asignacion"/>
    <x v="0"/>
    <s v="Solucionado - Por respuesta definitiva"/>
    <s v="REQUIERO COPIA DE LAS ACTAS DE CONCILIACION QUE SE LLEVARON A CABO EN LA COMISARIA 18 DE FAMILIA RAFAEL URIBE URIBE DE BOGOTA  UNA SE LLEVO A CABO EL 25 DE FEBRERO DE 2005 Y LA OTRA FUE EN EL ANO 2017 O SIGUIENTES. LO ANTERIOR SE REQUIERE PARA QUE MI HIJA ADOLESCENTE PUEDA REQUERIR AL PAPA PARA QUE CONTINUE CON LA CUOTA DE ALIMENTOS DEBIDO A QUE ELLA ESTA ESTUDIANDO."/>
    <s v="MISIONAL"/>
    <m/>
    <s v="false"/>
    <s v="true"/>
    <s v="false"/>
    <m/>
    <m/>
    <s v="false"/>
    <m/>
    <m/>
    <m/>
    <m/>
    <m/>
    <m/>
    <m/>
    <m/>
    <m/>
    <m/>
    <d v="2026-01-21T00:00:00"/>
    <d v="2026-01-22T00:00:00"/>
    <d v="2026-01-21T14:53:21"/>
    <d v="2026-01-22T00:00:00"/>
    <m/>
    <d v="2026-01-21T00:00:00"/>
    <s v=" "/>
    <s v=" "/>
    <s v=" "/>
    <s v=" "/>
    <s v=" "/>
    <d v="2026-02-04T23:59:59"/>
    <n v="7"/>
    <m/>
    <s v=" "/>
    <x v="45"/>
    <d v="2026-01-26T10:46:03"/>
    <n v="3"/>
    <n v="0"/>
    <s v="Clasificacion"/>
    <s v="Funcionario"/>
    <d v="2026-01-30T00:00:00"/>
    <n v="7"/>
    <n v="0"/>
    <s v="Se brinda respuesta sobre la copia de Acta de Conciliacion. "/>
    <m/>
    <s v="Natural"/>
    <s v="Natural"/>
    <s v="Peticionario Identificado"/>
    <s v="iardila30"/>
    <s v="En nombre propio"/>
    <s v="Cedula de ciudadania"/>
    <s v="ANA MARCELA REYES OSPINA"/>
    <n v="52955160"/>
    <s v="No brinda informacion"/>
    <s v="ana05.valentina@gmail.com"/>
    <m/>
    <n v="3125242014"/>
    <m/>
    <m/>
    <m/>
    <m/>
    <m/>
    <s v="false"/>
    <s v="true"/>
    <x v="0"/>
    <m/>
    <n v="2"/>
    <s v="Ingresada"/>
    <s v="Por el ciudadano"/>
    <m/>
    <s v="PERIODO ACTUAL"/>
    <s v="Gestion oportuna (DTL)"/>
    <m/>
    <s v="0-3."/>
    <s v="GESTIONADOS"/>
    <s v="GESTIONADO"/>
    <m/>
    <m/>
    <m/>
    <m/>
    <m/>
    <m/>
    <s v="Recibida"/>
  </r>
  <r>
    <x v="46"/>
    <s v="INTEGRACION SOCIAL"/>
    <s v="ENTIDADES DISTRITALES"/>
    <s v="SECRETARIA DISTRITAL DE INTEGRACION SOCIAL"/>
    <s v="Oficina de Atencion a la Ciudadania | Puede Consolidar | Trasladar Entidades"/>
    <s v="SERVICIO INTEGRAL DE ATENCION A LA CIUDADANIA"/>
    <m/>
    <s v="ASISTENCIA SOCIAL"/>
    <s v="FORTALECIMIENTO SOCIAL Y COMUNITARIO"/>
    <s v="ENLACE SOCIAL"/>
    <s v="ANDRES FELIPE MANJARRES BUSTOS"/>
    <s v="Activo"/>
    <m/>
    <x v="0"/>
    <x v="1"/>
    <s v="Registro - con preclasificacion"/>
    <x v="1"/>
    <s v="Solucionado - Por traslado"/>
    <s v="EN CUMPLIMIENTO DE LAS FUNCIONES JURISDICCIONALES OTORGADAS POR LA LEY   SOLICITO SU COLABORACION EN EXPEDIR COPIA DE LA HOSTORIA CLINICA DE JOSE ISMAEL VEGA LOPEZ NOMBRE IDENTITARIO JOVANA ALEJANDRA VEGA LOPEZ  CON CC  # 1072711390  QUIEN FUERA ATENDIDA POR EL SERVICIO DE URGENCIAS EL DIA 10 DE DICIEMBRE DE 2025"/>
    <s v="MISIONAL"/>
    <m/>
    <s v="false"/>
    <s v="false"/>
    <s v="false"/>
    <m/>
    <m/>
    <s v="false"/>
    <m/>
    <s v="En comunicacion telefonica numero 3108851885  indican no conocer peticionaria ni paciente "/>
    <m/>
    <m/>
    <m/>
    <m/>
    <m/>
    <m/>
    <m/>
    <m/>
    <d v="2026-01-19T00:00:00"/>
    <d v="2026-01-20T00:00:00"/>
    <d v="2026-01-19T14:22:30"/>
    <d v="2026-01-20T00:00:00"/>
    <m/>
    <d v="2026-01-19T00:00:00"/>
    <s v=" "/>
    <s v=" "/>
    <s v=" "/>
    <s v=" "/>
    <s v=" "/>
    <d v="2026-02-02T23:59:59"/>
    <n v="10"/>
    <m/>
    <s v=" "/>
    <x v="46"/>
    <s v=" "/>
    <n v="1"/>
    <n v="0"/>
    <s v="Registro para atencion"/>
    <s v="Funcionario"/>
    <d v="2026-01-21T00:00:00"/>
    <n v="2"/>
    <n v="0"/>
    <m/>
    <m/>
    <s v="Natural"/>
    <s v="Natural"/>
    <s v="Peticionario Identificado"/>
    <s v="amanjarres22"/>
    <s v="En nombre propio"/>
    <s v="Cedula de ciudadania"/>
    <s v="CLAUDIA DANID PEREZ MEDINA"/>
    <n v="552032049"/>
    <s v="No brinda informacion"/>
    <s v="cdpm5940@gmail.com"/>
    <n v="3108851885"/>
    <m/>
    <s v="Null 7F 28"/>
    <m/>
    <m/>
    <m/>
    <m/>
    <s v="false"/>
    <s v="true"/>
    <x v="1"/>
    <s v="SECRETARIA DISTRITAL DE INTEGRACION SOCIAL"/>
    <n v="1"/>
    <s v="Registrada"/>
    <s v="Por el ciudadano"/>
    <m/>
    <s v="PERIODO ACTUAL"/>
    <s v="Gestion oportuna (DTL)"/>
    <m/>
    <m/>
    <s v="GESTIONADOS"/>
    <s v="GESTIONADO"/>
    <m/>
    <m/>
    <m/>
    <m/>
    <m/>
    <m/>
    <s v="Registrada"/>
  </r>
  <r>
    <x v="47"/>
    <s v="INTEGRACION SOCIAL"/>
    <s v="ENTIDADES DISTRITALES"/>
    <s v="SECRETARIA DISTRITAL DE INTEGRACION SOCIAL"/>
    <s v="Puede Consolidar | Trasladar Entidades"/>
    <s v="COMISARIA DE FAMILIA USME 1"/>
    <m/>
    <s v="FAMILIA"/>
    <s v="FAMILIA"/>
    <s v="COMISARIAS DE FAMILIA"/>
    <s v="OSCAR  GONZALEZ HERRERA"/>
    <s v="Activo"/>
    <m/>
    <x v="0"/>
    <x v="1"/>
    <s v="En tramite - Por asignacion"/>
    <x v="0"/>
    <s v="Solucionado - Por respuesta definitiva"/>
    <s v="BUEN DIA  SOY ANGELA ESTEFANIA CASTELLANOS GARZON CC 1019050055  HACE 5 ANOS OBTUVE EN LA COMISARIA QUINTA DE FAMILIA DE USME PUEBLO   LA RESOLUCION DE LA DEVOLUCION DE LA CUSTODIA DE MIS DOS HIJOS MANUEL ESTEBAN PAYARES CASTELLANOS TI. 1028665665 Y MI HIJA SARA LUZ PAYARES CASTELLANOS TI 1016724862  SOLICITO MUY AMABLEMENTE LA COPIA DE ESTOS DOCUMENTOS. MI CORREO ESTEFANIA33CASTELLANOS@GMAIL.COM"/>
    <s v="MISIONAL"/>
    <m/>
    <s v="false"/>
    <s v="false"/>
    <s v="false"/>
    <m/>
    <m/>
    <s v="false"/>
    <m/>
    <m/>
    <m/>
    <m/>
    <m/>
    <m/>
    <n v="-7408958819"/>
    <n v="4501610664"/>
    <m/>
    <m/>
    <d v="2026-01-23T00:00:00"/>
    <d v="2026-01-26T00:00:00"/>
    <d v="2026-01-23T15:21:38"/>
    <d v="2026-01-26T00:00:00"/>
    <m/>
    <d v="2026-01-23T00:00:00"/>
    <s v=" "/>
    <s v=" "/>
    <s v=" "/>
    <s v=" "/>
    <s v=" "/>
    <d v="2026-02-06T23:59:59"/>
    <n v="3"/>
    <m/>
    <s v=" "/>
    <x v="47"/>
    <d v="2026-02-03T11:32:13"/>
    <n v="7"/>
    <n v="0"/>
    <s v="Clasificacion"/>
    <s v="Funcionario"/>
    <d v="2026-02-03T00:00:00"/>
    <n v="7"/>
    <n v="1"/>
    <s v="se adjunta correo del envio del expediente y copia del expediente"/>
    <s v="SE REMITE COPIA DEL EXPTE SOLICITADO AL CORREO AGREGADO EN LA PETICION DEL LEVANTAMIENTO DE LA MEDIDA DE PROTECCION 179-2018 PARA SU VERIFICACION Y DEMAS FINES PERTINENTES"/>
    <s v="Natural"/>
    <s v="Natural"/>
    <s v="Peticionario Identificado"/>
    <s v="ogonzalez9632"/>
    <s v="En nombre propio"/>
    <s v="Cedula de ciudadania"/>
    <s v="ANGELA ESTEFANIA CASTELLANOS GARZON"/>
    <n v="1019050055"/>
    <s v="No brinda informacion"/>
    <s v="ESTEFANIA33CASTELLANOS@GMAIL.COM"/>
    <n v="3228041649"/>
    <n v="3228041649"/>
    <s v="Null 7A 05"/>
    <m/>
    <m/>
    <m/>
    <n v="1"/>
    <s v="false"/>
    <s v="true"/>
    <x v="0"/>
    <m/>
    <n v="2"/>
    <s v="Ingresada"/>
    <s v="Por el ciudadano"/>
    <m/>
    <s v="PERIODO ANTERIOR"/>
    <s v="Gestion oportuna (DTL)"/>
    <m/>
    <s v="6-10."/>
    <s v="GESTIONADOS"/>
    <s v="GESTIONADO"/>
    <m/>
    <m/>
    <m/>
    <m/>
    <m/>
    <m/>
    <s v="Periodos anteriores"/>
  </r>
  <r>
    <x v="48"/>
    <s v="INTEGRACION SOCIAL"/>
    <s v="ENTIDADES DISTRITALES"/>
    <s v="SECRETARIA DISTRITAL DE INTEGRACION SOCIAL"/>
    <s v="Puede Consolidar | Trasladar Entidades"/>
    <s v="DIRECCION DE TRANSFERENCIAS ECONOMICAS IMG"/>
    <m/>
    <s v="FAMILIA"/>
    <s v="TRANSFERENCIAS MONETARIAS"/>
    <s v="Ingreso Minimo Garantizado"/>
    <s v="ALISSON LIZETH MANCERA NARVAEZ"/>
    <s v="Activo"/>
    <m/>
    <x v="0"/>
    <x v="1"/>
    <s v="En tramite - Por asignacion"/>
    <x v="0"/>
    <s v="Solucionado - Por respuesta definitiva"/>
    <s v="BUENAS NOCHES CON EL PERMISO DEL PROGRAMA BOGOTA ME ESCUCHA HAGO NUEVAMENTE ESTA DENUNCIA PUBLICA Q LOS FUNCIONARIOS DE PROGRAMA INGRESO MINIMO GARANTIZADO NO ME AN ESCUCHA NO SE CON Q FI PERO QUIERO Q POR FAVOR SE PONGAN LA MANO EN EL CORAZON YO TENGO DOS HIJOS MIOS PROPIOS Y UNA ADOLESCENTE EN CUSTODIA Y MIS AYUDAS NO SE POR Q MOTIVO POR Q RAZON NO ME LAS QUIEREN DAR ME PIDEN UNA COSA OTRA Y NADA Y ME ENVIA UNOS SOPORTES DE Q CONSIGNAN SEGUN EL DINERO AL NUMERO VIEJO Y SOLO ES LA CANTIDAD DE DICHO MES SON YA 4 MESES LOS CUALES NO HE PODIDO HACER USO DEL DINERO SENOR@ ENCARGADA DE REALIZAR LOS PAGO SEA JUSTA SI SU FAMILIA DEPENDIERA DE ELLO SEGURO CONSIGNARIA TODO PARA Q NO PASA PENURIAS NI ESTE PROGRAMA NI LA UNIDAD PARA VICTIMAS ME QUIEREN AYUDAR LO MIO NO ES JUEGO ES REALIDAD CONSIGUEME ESTE MES LO JUSTO Q YA NO SE Q HACER CON MIS DEUDAS O SERA Q ESPERA Q ME TENGA LA FUERZA DE VOLUNTAD Y ME TIRE DE UN PUENTE POR Q NO PUEDO SOBREVIVIR EN BOGOTA NI CON UNAS AYUDAS BASICAS POR MI SALUD A SIDO DIFICIL CREANDO CONSEGUIR UN TRABAJO DIGNO ESO ES SOLO NO LLAME NOSOTROS LO LLAMAMOS POR Q MIS NECESIDADES SON MIAS MUCHAS GRACIAS ESTE YA ES NO SE Q NUMERO DEL LLAMADO Q HAGO CON LOS PROBLEMAS EN LA NUCA MUCHAS GRACIAS PEDIAN EL CERTIFICADO DE LA CUENTA BANCARIA HAY ESTA  3009602185 DAVIPLATA ESTA CLARO "/>
    <s v="MISIONAL"/>
    <m/>
    <s v="false"/>
    <s v="true"/>
    <s v="false"/>
    <m/>
    <m/>
    <s v="false"/>
    <m/>
    <s v="SE RECIBE ALCANCE A LA PETICION MEDIANTE RADICADO DE ENTRADA  E2026007158  NO SE PUEDEN ACTUALIZAR LOS ADJUNTOS "/>
    <s v="04 - SAN CRISTOBAL"/>
    <s v="50 - LA GLORIA"/>
    <s v="LA VICTORIA"/>
    <n v="1"/>
    <n v="-830120253"/>
    <n v="422695336"/>
    <m/>
    <m/>
    <d v="2026-02-03T00:00:00"/>
    <d v="2026-02-04T00:00:00"/>
    <d v="2026-02-03T11:21:21"/>
    <d v="2026-02-04T00:00:00"/>
    <m/>
    <d v="2026-02-03T00:00:00"/>
    <s v=" "/>
    <s v=" "/>
    <s v=" "/>
    <s v=" "/>
    <s v=" "/>
    <d v="2026-02-17T23:59:59"/>
    <n v="3"/>
    <s v="S2026025663"/>
    <d v="2026-02-11T00:00:00"/>
    <x v="48"/>
    <d v="2026-02-12T15:26:06"/>
    <n v="7"/>
    <n v="0"/>
    <s v="Clasificacion"/>
    <s v="Funcionario"/>
    <d v="2026-02-12T00:00:00"/>
    <n v="7"/>
    <n v="1"/>
    <s v="Cordial saludo  Apreciado ciudadano(a)  nos permitimos informar que  su peticion radicada con el numero 474512026- 724852026 atendida por medio del Radicado de salida S2026025663. Puede consultarla ingresando al Sistema Distrital de Quejas y Peticiones Bogota Te Escucha https //bogota.gov.co/sdqs/. Cualquier inquietud adicional estaremos atentos a resolverla.  Kala"/>
    <s v="Cordial saludo  Apreciado ciudadano(a)  nos permitimos informar que  su peticion radicada con el numero 474512026- 724852026 atendida por medio del Radicado de salida S2026025663. Puede consultarla ingresando al Sistema Distrital de Quejas y Peticiones Bogota Te Escucha https //bogota.gov.co/sdqs/. Cualquier inquietud adicional estaremos atentos a resolverla.  Kala"/>
    <s v="Natural"/>
    <s v="Natural"/>
    <s v="Peticionario Identificado"/>
    <s v="amancera59"/>
    <s v="En nombre propio"/>
    <s v="Cedula de ciudadania"/>
    <s v="ELIA VICTORIA SEGURA CUERO"/>
    <n v="1087131045"/>
    <s v="Victimas - Conflicto Armado"/>
    <s v="eliasegura313@gmail.com"/>
    <n v="3009602185"/>
    <n v="3009602185"/>
    <s v="41B SUR 3c 50 ESTE"/>
    <m/>
    <m/>
    <m/>
    <m/>
    <s v="false"/>
    <s v="true"/>
    <x v="0"/>
    <m/>
    <n v="2"/>
    <s v="Ingresada"/>
    <s v="Por el ciudadano"/>
    <m/>
    <s v="PERIODO ACTUAL"/>
    <s v="Gestion oportuna (DTL)"/>
    <m/>
    <s v="6-10."/>
    <s v="GESTIONADOS"/>
    <s v="GESTIONADO"/>
    <m/>
    <m/>
    <m/>
    <m/>
    <m/>
    <m/>
    <s v="Registrada"/>
  </r>
  <r>
    <x v="49"/>
    <s v="INTEGRACION SOCIAL"/>
    <s v="ENTIDADES DISTRITALES"/>
    <s v="SECRETARIA DISTRITAL DE INTEGRACION SOCIAL"/>
    <s v="Oficina de Atencion a la Ciudadania | Puede Consolidar | Trasladar Entidades"/>
    <s v="SERVICIO INTEGRAL DE ATENCION A LA CIUDADANIA"/>
    <m/>
    <s v="ASISTENCIA SOCIAL"/>
    <s v="FORTALECIMIENTO SOCIAL Y COMUNITARIO"/>
    <s v="ENLACE SOCIAL"/>
    <s v="EMILSE ELENA DIAZ DAZA"/>
    <s v="Activo"/>
    <m/>
    <x v="0"/>
    <x v="1"/>
    <s v="Registro - con preclasificacion"/>
    <x v="1"/>
    <s v="Solucionado - Por traslado"/>
    <s v="SOLICITUD DE FOTOCOPIAS."/>
    <s v="MISIONAL"/>
    <m/>
    <s v="false"/>
    <s v="true"/>
    <s v="false"/>
    <m/>
    <m/>
    <s v="false"/>
    <m/>
    <m/>
    <m/>
    <m/>
    <m/>
    <m/>
    <n v="-74180665217"/>
    <n v="459723365299999"/>
    <m/>
    <m/>
    <d v="2026-02-24T00:00:00"/>
    <d v="2026-02-25T00:00:00"/>
    <d v="2026-02-24T21:09:40"/>
    <d v="2026-02-25T00:00:00"/>
    <m/>
    <d v="2026-02-24T00:00:00"/>
    <s v=" "/>
    <s v=" "/>
    <s v=" "/>
    <s v=" "/>
    <s v=" "/>
    <d v="2026-03-10T23:59:59"/>
    <n v="9"/>
    <m/>
    <s v=" "/>
    <x v="49"/>
    <d v="2026-02-25T11:20:12"/>
    <n v="1"/>
    <n v="0"/>
    <s v="Registro para atencion"/>
    <s v="Funcionario"/>
    <d v="2026-02-26T00:00:00"/>
    <n v="2"/>
    <n v="0"/>
    <m/>
    <m/>
    <s v="Natural"/>
    <s v="Natural"/>
    <s v="Peticionario Identificado"/>
    <s v="ediaz312455"/>
    <s v="En nombre propio"/>
    <s v="Cedula de ciudadania"/>
    <s v="JUAN CAMILO BOLIVAR CARDENAS"/>
    <n v="1073671800"/>
    <s v="Habitante de la calle"/>
    <s v="kardenaskamilo025@gmail.com"/>
    <n v="3115699003"/>
    <n v="3115699003"/>
    <s v="KR 80A 49A 20"/>
    <s v="08 - KENNEDY"/>
    <s v="47 - KENNEDY CENTRAL"/>
    <s v="CASABLANCA"/>
    <n v="3"/>
    <s v="false"/>
    <s v="true"/>
    <x v="5"/>
    <s v="SECRETARIA DISTRITAL DE INTEGRACION SOCIAL"/>
    <n v="1"/>
    <s v="Registrada"/>
    <s v="Por el ciudadano"/>
    <m/>
    <s v="PERIODO ACTUAL"/>
    <s v="Gestion oportuna (DTL)"/>
    <m/>
    <s v="0-3."/>
    <s v="GESTIONADOS"/>
    <s v="GESTIONADO"/>
    <m/>
    <m/>
    <m/>
    <m/>
    <m/>
    <m/>
    <s v="Registrada"/>
  </r>
  <r>
    <x v="50"/>
    <s v="INTEGRACION SOCIAL"/>
    <s v="ENTIDADES DISTRITALES"/>
    <s v="SECRETARIA DISTRITAL DE INTEGRACION SOCIAL"/>
    <s v="Puede Consolidar | Trasladar Entidades"/>
    <s v="COMISARIA DE FAMILIA FONTIBON 1 TURNO 2"/>
    <m/>
    <s v="FAMILIA"/>
    <s v="FAMILIA"/>
    <s v="COMISARIAS DE FAMILIA"/>
    <s v="VIVIANA  CUERVO PLATA"/>
    <s v="Activo"/>
    <m/>
    <x v="0"/>
    <x v="1"/>
    <s v="En tramite - Por asignacion"/>
    <x v="0"/>
    <s v="Solucionado - Por respuesta definitiva"/>
    <s v="REITERA PETICION 15 AGOSTO 2025"/>
    <s v="MISIONAL"/>
    <m/>
    <s v="false"/>
    <s v="true"/>
    <s v="false"/>
    <m/>
    <m/>
    <s v="false"/>
    <m/>
    <m/>
    <s v="09 - FONTIBON"/>
    <s v="75 - FONTIBON"/>
    <s v="VILLEMAR"/>
    <n v="3"/>
    <m/>
    <m/>
    <m/>
    <m/>
    <d v="2026-03-26T00:00:00"/>
    <d v="2026-03-27T00:00:00"/>
    <d v="2026-03-28T11:32:01"/>
    <d v="2026-03-27T00:00:00"/>
    <m/>
    <d v="2026-03-26T00:00:00"/>
    <s v=" "/>
    <s v=" "/>
    <s v=" "/>
    <s v=" "/>
    <s v=" "/>
    <d v="2026-04-13T23:59:59"/>
    <n v="7"/>
    <m/>
    <s v=" "/>
    <x v="50"/>
    <d v="2026-03-31T08:49:12"/>
    <n v="3"/>
    <n v="0"/>
    <s v="Clasificacion"/>
    <s v="Funcionario"/>
    <d v="2026-04-08T00:00:00"/>
    <n v="7"/>
    <n v="0"/>
    <s v="SE ADJUNTA RESPUESTA"/>
    <s v="SE ADJUNTA RESPUESTA"/>
    <s v="Natural"/>
    <s v="Natural"/>
    <s v="Peticionario Identificado"/>
    <s v="vcuervo9"/>
    <s v="En nombre propio"/>
    <s v="Cedula de ciudadania"/>
    <s v="FERNANDO  URBINA "/>
    <n v="80075950"/>
    <s v="No brinda informacion"/>
    <s v="fernandourbina-@hotmail.es"/>
    <m/>
    <m/>
    <m/>
    <m/>
    <m/>
    <m/>
    <m/>
    <s v="false"/>
    <s v="true"/>
    <x v="0"/>
    <m/>
    <n v="3"/>
    <s v="Ingresada"/>
    <s v="Por el ciudadano"/>
    <m/>
    <s v="PERIODO ACTUAL"/>
    <s v="Gestion oportuna (DTL)"/>
    <m/>
    <s v="0-3."/>
    <s v="GESTIONADOS"/>
    <s v="GESTIONADO"/>
    <m/>
    <m/>
    <m/>
    <m/>
    <m/>
    <m/>
    <s v="Registrada"/>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7000000}" name="TablaDinámica3"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G6:H49" firstHeaderRow="1" firstDataRow="1" firstDataCol="1" rowPageCount="2" colPageCount="1"/>
  <pivotFields count="102">
    <pivotField axis="axisRow"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showAll="0"/>
    <pivotField axis="axisPage" showAll="0">
      <items count="3">
        <item x="0"/>
        <item x="1"/>
        <item t="default"/>
      </items>
    </pivotField>
    <pivotField showAll="0"/>
    <pivotField axis="axisPage" multipleItemSelectionAllowed="1" showAll="0">
      <items count="3">
        <item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s>
  <rowFields count="1">
    <field x="0"/>
  </rowFields>
  <rowItems count="4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t="grand">
      <x/>
    </i>
  </rowItems>
  <colItems count="1">
    <i/>
  </colItems>
  <pageFields count="2">
    <pageField fld="16" hier="-1"/>
    <pageField fld="14" item="0" hier="-1"/>
  </pageFields>
  <dataFields count="1">
    <dataField name="Promedio de Días gestión" fld="54" subtotal="average" baseField="0" baseItem="718"/>
  </dataFields>
  <formats count="1">
    <format dxfId="107">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6000000}" name="TablaDinámica5"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J6:K11" firstHeaderRow="1" firstDataRow="1" firstDataCol="1" rowPageCount="2" colPageCount="1"/>
  <pivotFields count="102">
    <pivotField dataField="1" showAl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showAll="0"/>
    <pivotField axis="axisPage" showAll="0">
      <items count="3">
        <item x="0"/>
        <item x="1"/>
        <item t="default"/>
      </items>
    </pivotField>
    <pivotField showAll="0"/>
    <pivotField axis="axisPage" multipleItemSelectionAllowed="1" showAll="0">
      <items count="3">
        <item h="1"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items count="7">
        <item x="3"/>
        <item x="1"/>
        <item x="4"/>
        <item x="2"/>
        <item h="1" x="0"/>
        <item h="1"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s>
  <rowFields count="1">
    <field x="82"/>
  </rowFields>
  <rowItems count="5">
    <i>
      <x/>
    </i>
    <i>
      <x v="1"/>
    </i>
    <i>
      <x v="2"/>
    </i>
    <i>
      <x v="3"/>
    </i>
    <i t="grand">
      <x/>
    </i>
  </rowItems>
  <colItems count="1">
    <i/>
  </colItems>
  <pageFields count="2">
    <pageField fld="16" hier="-1"/>
    <pageField fld="14" item="0" hier="-1"/>
  </pageFields>
  <dataFields count="1">
    <dataField name="Cuenta de Número peti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5000000}" name="Tabla dinámica7"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M6:N10" firstHeaderRow="1" firstDataRow="1" firstDataCol="1" rowPageCount="2" colPageCount="1"/>
  <pivotFields count="102">
    <pivotField dataField="1" showAl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showAll="0"/>
    <pivotField axis="axisPage" showAll="0">
      <items count="3">
        <item x="0"/>
        <item x="1"/>
        <item t="default"/>
      </items>
    </pivotField>
    <pivotField showAll="0"/>
    <pivotField axis="axisPage" multipleItemSelectionAllowed="1" showAll="0">
      <items count="3">
        <item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axis="axisRow"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0"/>
        <item sd="0" x="1"/>
        <item sd="0" x="2"/>
        <item sd="0" x="3"/>
        <item x="4"/>
        <item x="5"/>
        <item x="6"/>
        <item x="7"/>
        <item x="8"/>
        <item x="9"/>
        <item sd="0" x="10"/>
        <item sd="0" x="11"/>
        <item sd="0" x="12"/>
        <item x="13"/>
        <item t="default"/>
      </items>
    </pivotField>
  </pivotFields>
  <rowFields count="2">
    <field x="101"/>
    <field x="52"/>
  </rowFields>
  <rowItems count="4">
    <i>
      <x v="1"/>
    </i>
    <i>
      <x v="2"/>
    </i>
    <i>
      <x v="3"/>
    </i>
    <i t="grand">
      <x/>
    </i>
  </rowItems>
  <colItems count="1">
    <i/>
  </colItems>
  <pageFields count="2">
    <pageField fld="16" hier="-1"/>
    <pageField fld="14" item="1" hier="-1"/>
  </pageFields>
  <dataFields count="1">
    <dataField name="Cuenta de Número peti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TablaDinámica2"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D6:E11" firstHeaderRow="1" firstDataRow="1" firstDataCol="1" rowPageCount="2" colPageCount="1"/>
  <pivotFields count="102">
    <pivotField dataField="1" showAl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axis="axisRow" showAll="0">
      <items count="5">
        <item x="1"/>
        <item x="2"/>
        <item x="3"/>
        <item x="0"/>
        <item t="default"/>
      </items>
    </pivotField>
    <pivotField axis="axisPage" showAll="0">
      <items count="3">
        <item x="0"/>
        <item x="1"/>
        <item t="default"/>
      </items>
    </pivotField>
    <pivotField showAll="0"/>
    <pivotField axis="axisPage" multipleItemSelectionAllowed="1" showAll="0">
      <items count="3">
        <item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s>
  <rowFields count="1">
    <field x="13"/>
  </rowFields>
  <rowItems count="5">
    <i>
      <x/>
    </i>
    <i>
      <x v="1"/>
    </i>
    <i>
      <x v="2"/>
    </i>
    <i>
      <x v="3"/>
    </i>
    <i t="grand">
      <x/>
    </i>
  </rowItems>
  <colItems count="1">
    <i/>
  </colItems>
  <pageFields count="2">
    <pageField fld="16" hier="-1"/>
    <pageField fld="14" item="0" hier="-1"/>
  </pageFields>
  <dataFields count="1">
    <dataField name="Cuenta de Número peti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 dinámica6"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V6:W9" firstHeaderRow="1" firstDataRow="1" firstDataCol="1" rowPageCount="2" colPageCount="1"/>
  <pivotFields count="102">
    <pivotField dataField="1" showAl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showAll="0"/>
    <pivotField axis="axisPage" showAll="0">
      <items count="3">
        <item x="0"/>
        <item x="1"/>
        <item t="default"/>
      </items>
    </pivotField>
    <pivotField showAll="0"/>
    <pivotField axis="axisPage" multipleItemSelectionAllowed="1" showAll="0">
      <items count="3">
        <item h="1"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axis="axisRow" showAll="0">
      <items count="7">
        <item x="3"/>
        <item x="1"/>
        <item x="4"/>
        <item x="2"/>
        <item h="1" x="0"/>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s>
  <rowFields count="1">
    <field x="82"/>
  </rowFields>
  <rowItems count="3">
    <i>
      <x v="1"/>
    </i>
    <i>
      <x v="5"/>
    </i>
    <i t="grand">
      <x/>
    </i>
  </rowItems>
  <colItems count="1">
    <i/>
  </colItems>
  <pageFields count="2">
    <pageField fld="16" hier="-1"/>
    <pageField fld="14" item="1" hier="-1"/>
  </pageFields>
  <dataFields count="1">
    <dataField name="Cuenta de Número peti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4"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A6:B10" firstHeaderRow="1" firstDataRow="1" firstDataCol="1" rowPageCount="2" colPageCount="1"/>
  <pivotFields count="102">
    <pivotField dataField="1" showAl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showAll="0"/>
    <pivotField axis="axisPage" showAll="0">
      <items count="3">
        <item x="0"/>
        <item x="1"/>
        <item t="default"/>
      </items>
    </pivotField>
    <pivotField showAll="0"/>
    <pivotField axis="axisPage" multipleItemSelectionAllowed="1" showAll="0">
      <items count="3">
        <item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axis="axisRow"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showAll="0">
      <items count="15">
        <item x="0"/>
        <item sd="0" x="1"/>
        <item sd="0" x="2"/>
        <item sd="0" x="3"/>
        <item x="4"/>
        <item x="5"/>
        <item x="6"/>
        <item x="7"/>
        <item x="8"/>
        <item x="9"/>
        <item sd="0" x="10"/>
        <item sd="0" x="11"/>
        <item sd="0" x="12"/>
        <item x="13"/>
        <item t="default"/>
      </items>
    </pivotField>
  </pivotFields>
  <rowFields count="2">
    <field x="101"/>
    <field x="52"/>
  </rowFields>
  <rowItems count="4">
    <i>
      <x v="1"/>
    </i>
    <i>
      <x v="2"/>
    </i>
    <i>
      <x v="3"/>
    </i>
    <i t="grand">
      <x/>
    </i>
  </rowItems>
  <colItems count="1">
    <i/>
  </colItems>
  <pageFields count="2">
    <pageField fld="16" hier="-1"/>
    <pageField fld="14" item="0" hier="-1"/>
  </pageFields>
  <dataFields count="1">
    <dataField name="Cuenta de Número peti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 dinámica8"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S6:T16" firstHeaderRow="1" firstDataRow="1" firstDataCol="1" rowPageCount="2" colPageCount="1"/>
  <pivotFields count="102">
    <pivotField axis="axisRow"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showAll="0"/>
    <pivotField axis="axisPage" showAll="0">
      <items count="3">
        <item x="0"/>
        <item x="1"/>
        <item t="default"/>
      </items>
    </pivotField>
    <pivotField showAll="0"/>
    <pivotField axis="axisPage" multipleItemSelectionAllowed="1" showAll="0">
      <items count="3">
        <item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s>
  <rowFields count="1">
    <field x="0"/>
  </rowFields>
  <rowItems count="10">
    <i>
      <x v="42"/>
    </i>
    <i>
      <x v="43"/>
    </i>
    <i>
      <x v="44"/>
    </i>
    <i>
      <x v="45"/>
    </i>
    <i>
      <x v="46"/>
    </i>
    <i>
      <x v="47"/>
    </i>
    <i>
      <x v="48"/>
    </i>
    <i>
      <x v="49"/>
    </i>
    <i>
      <x v="50"/>
    </i>
    <i t="grand">
      <x/>
    </i>
  </rowItems>
  <colItems count="1">
    <i/>
  </colItems>
  <pageFields count="2">
    <pageField fld="16" hier="-1"/>
    <pageField fld="14" item="1" hier="-1"/>
  </pageFields>
  <dataFields count="1">
    <dataField name="Promedio de Días gestión" fld="54" subtotal="average" baseField="0" baseItem="0"/>
  </dataFields>
  <formats count="1">
    <format dxfId="106">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5" cacheId="3343" applyNumberFormats="0" applyBorderFormats="0" applyFontFormats="0" applyPatternFormats="0" applyAlignmentFormats="0" applyWidthHeightFormats="1" dataCaption="Valores" updatedVersion="5" minRefreshableVersion="3" useAutoFormatting="1" itemPrintTitles="1" createdVersion="8" indent="0" outline="1" outlineData="1" multipleFieldFilters="0">
  <location ref="P6:Q8" firstHeaderRow="1" firstDataRow="1" firstDataCol="1" rowPageCount="2" colPageCount="1"/>
  <pivotFields count="102">
    <pivotField dataField="1" showAll="0"/>
    <pivotField showAll="0" defaultSubtotal="0"/>
    <pivotField showAll="0" defaultSubtotal="0"/>
    <pivotField showAll="0" defaultSubtotal="0"/>
    <pivotField showAll="0" defaultSubtotal="0"/>
    <pivotField showAll="0"/>
    <pivotField showAll="0" defaultSubtotal="0"/>
    <pivotField showAll="0" defaultSubtotal="0"/>
    <pivotField showAll="0" defaultSubtotal="0"/>
    <pivotField showAll="0"/>
    <pivotField showAll="0"/>
    <pivotField showAll="0" defaultSubtotal="0"/>
    <pivotField showAll="0" defaultSubtotal="0"/>
    <pivotField axis="axisRow" showAll="0">
      <items count="5">
        <item x="1"/>
        <item x="2"/>
        <item x="3"/>
        <item x="0"/>
        <item t="default"/>
      </items>
    </pivotField>
    <pivotField axis="axisPage" showAll="0">
      <items count="3">
        <item x="0"/>
        <item x="1"/>
        <item t="default"/>
      </items>
    </pivotField>
    <pivotField showAll="0"/>
    <pivotField axis="axisPage" multipleItemSelectionAllowed="1" showAll="0">
      <items count="3">
        <item x="0"/>
        <item x="1"/>
        <item t="default"/>
      </items>
    </pivotField>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numFmtId="14" showAll="0"/>
    <pivotField showAll="0"/>
    <pivotField numFmtId="14" showAll="0"/>
    <pivotField showAll="0"/>
    <pivotField showAll="0"/>
    <pivotField showAl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items count="5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t="default"/>
      </items>
    </pivotField>
    <pivotField showAll="0"/>
    <pivotField showAll="0"/>
    <pivotField showAll="0"/>
    <pivotField showAll="0"/>
    <pivotField showAll="0"/>
    <pivotField showAll="0"/>
    <pivotField showAll="0"/>
    <pivotField showAl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items count="15">
        <item x="0"/>
        <item x="1"/>
        <item x="2"/>
        <item x="3"/>
        <item x="4"/>
        <item x="5"/>
        <item x="6"/>
        <item x="7"/>
        <item x="8"/>
        <item x="9"/>
        <item x="10"/>
        <item x="11"/>
        <item x="12"/>
        <item x="13"/>
        <item t="default"/>
      </items>
    </pivotField>
  </pivotFields>
  <rowFields count="1">
    <field x="13"/>
  </rowFields>
  <rowItems count="2">
    <i>
      <x v="3"/>
    </i>
    <i t="grand">
      <x/>
    </i>
  </rowItems>
  <colItems count="1">
    <i/>
  </colItems>
  <pageFields count="2">
    <pageField fld="16" hier="-1"/>
    <pageField fld="14" item="1" hier="-1"/>
  </pageFields>
  <dataFields count="1">
    <dataField name="Cuenta de Número petición" fld="0"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A1:CW52" totalsRowShown="0" headerRowDxfId="105" dataDxfId="104" headerRowBorderDxfId="102" tableBorderDxfId="103" totalsRowBorderDxfId="101">
  <autoFilter ref="A1:CW52" xr:uid="{00000000-0009-0000-0100-000001000000}"/>
  <tableColumns count="101">
    <tableColumn id="1" xr3:uid="{00000000-0010-0000-0000-000001000000}" name="Número petición" dataDxfId="100"/>
    <tableColumn id="2" xr3:uid="{00000000-0010-0000-0000-000002000000}" name="Sector" dataDxfId="99"/>
    <tableColumn id="3" xr3:uid="{00000000-0010-0000-0000-000003000000}" name="Tipo de entidad" dataDxfId="98"/>
    <tableColumn id="4" xr3:uid="{00000000-0010-0000-0000-000004000000}" name="Entidad" dataDxfId="97"/>
    <tableColumn id="5" xr3:uid="{00000000-0010-0000-0000-000005000000}" name="Tipo de dependencia" dataDxfId="96"/>
    <tableColumn id="6" xr3:uid="{00000000-0010-0000-0000-000006000000}" name="Dependencia" dataDxfId="95"/>
    <tableColumn id="7" xr3:uid="{00000000-0010-0000-0000-000007000000}" name="Dependencia hija" dataDxfId="94"/>
    <tableColumn id="8" xr3:uid="{00000000-0010-0000-0000-000008000000}" name="Tema" dataDxfId="93"/>
    <tableColumn id="9" xr3:uid="{00000000-0010-0000-0000-000009000000}" name="Categoría subtema" dataDxfId="92"/>
    <tableColumn id="10" xr3:uid="{00000000-0010-0000-0000-00000A000000}" name="Subtema" dataDxfId="91"/>
    <tableColumn id="11" xr3:uid="{00000000-0010-0000-0000-00000B000000}" name="Funcionario" dataDxfId="90"/>
    <tableColumn id="12" xr3:uid="{00000000-0010-0000-0000-00000C000000}" name="Estado del Usuario" dataDxfId="89"/>
    <tableColumn id="13" xr3:uid="{00000000-0010-0000-0000-00000D000000}" name="Punto atención" dataDxfId="88"/>
    <tableColumn id="14" xr3:uid="{00000000-0010-0000-0000-00000E000000}" name="Canal" dataDxfId="87"/>
    <tableColumn id="15" xr3:uid="{00000000-0010-0000-0000-00000F000000}" name="Tipo petición" dataDxfId="86"/>
    <tableColumn id="16" xr3:uid="{00000000-0010-0000-0000-000010000000}" name="Estado petición inicial" dataDxfId="85"/>
    <tableColumn id="17" xr3:uid="{00000000-0010-0000-0000-000011000000}" name="Estado petición final" dataDxfId="84"/>
    <tableColumn id="18" xr3:uid="{00000000-0010-0000-0000-000012000000}" name="Estado de la petición" dataDxfId="83"/>
    <tableColumn id="19" xr3:uid="{00000000-0010-0000-0000-000013000000}" name="Asunto" dataDxfId="82"/>
    <tableColumn id="20" xr3:uid="{00000000-0010-0000-0000-000014000000}" name="Proceso de calidad" dataDxfId="81"/>
    <tableColumn id="21" xr3:uid="{00000000-0010-0000-0000-000015000000}" name="Trámite o servicio" dataDxfId="80"/>
    <tableColumn id="22" xr3:uid="{00000000-0010-0000-0000-000016000000}" name="Es trámite" dataDxfId="79"/>
    <tableColumn id="23" xr3:uid="{00000000-0010-0000-0000-000017000000}" name="Adjunto" dataDxfId="78"/>
    <tableColumn id="24" xr3:uid="{00000000-0010-0000-0000-000018000000}" name="Tiene procedencia" dataDxfId="77"/>
    <tableColumn id="25" xr3:uid="{00000000-0010-0000-0000-000019000000}" name="Entidad procedencia" dataDxfId="76"/>
    <tableColumn id="26" xr3:uid="{00000000-0010-0000-0000-00001A000000}" name="Radicado de procedencia" dataDxfId="75"/>
    <tableColumn id="27" xr3:uid="{00000000-0010-0000-0000-00001B000000}" name="Es copia" dataDxfId="74"/>
    <tableColumn id="28" xr3:uid="{00000000-0010-0000-0000-00001C000000}" name="Entidad fuente" dataDxfId="73"/>
    <tableColumn id="29" xr3:uid="{00000000-0010-0000-0000-00001D000000}" name="Nota" dataDxfId="72"/>
    <tableColumn id="30" xr3:uid="{00000000-0010-0000-0000-00001E000000}" name="Localidad de los hechos" dataDxfId="71"/>
    <tableColumn id="31" xr3:uid="{00000000-0010-0000-0000-00001F000000}" name="UPZ de los hechos" dataDxfId="70"/>
    <tableColumn id="32" xr3:uid="{00000000-0010-0000-0000-000020000000}" name="Barrio de los hechos" dataDxfId="69"/>
    <tableColumn id="33" xr3:uid="{00000000-0010-0000-0000-000021000000}" name="Estrato de los hechos" dataDxfId="68"/>
    <tableColumn id="34" xr3:uid="{00000000-0010-0000-0000-000022000000}" name="Longitud de los hechos" dataDxfId="67"/>
    <tableColumn id="35" xr3:uid="{00000000-0010-0000-0000-000023000000}" name="Latitud de los hechos" dataDxfId="66"/>
    <tableColumn id="36" xr3:uid="{00000000-0010-0000-0000-000024000000}" name="Longitud de registro de la petición" dataDxfId="65"/>
    <tableColumn id="37" xr3:uid="{00000000-0010-0000-0000-000025000000}" name="Latitud de registro de la petición" dataDxfId="64"/>
    <tableColumn id="38" xr3:uid="{00000000-0010-0000-0000-000026000000}" name="Fecha ingreso" dataDxfId="63"/>
    <tableColumn id="39" xr3:uid="{00000000-0010-0000-0000-000027000000}" name="Fecha registro" dataDxfId="62"/>
    <tableColumn id="40" xr3:uid="{00000000-0010-0000-0000-000028000000}" name="Fecha asignación" dataDxfId="61"/>
    <tableColumn id="41" xr3:uid="{00000000-0010-0000-0000-000029000000}" name="Fecha inicio términos" dataDxfId="60"/>
    <tableColumn id="42" xr3:uid="{00000000-0010-0000-0000-00002A000000}" name="Número radicado entrada" dataDxfId="59"/>
    <tableColumn id="43" xr3:uid="{00000000-0010-0000-0000-00002B000000}" name="Fecha radicado entrada" dataDxfId="58"/>
    <tableColumn id="44" xr3:uid="{00000000-0010-0000-0000-00002C000000}" name="Fecha solicitud aclaración" dataDxfId="57"/>
    <tableColumn id="45" xr3:uid="{00000000-0010-0000-0000-00002D000000}" name="Fecha solicitud ampliación" dataDxfId="56"/>
    <tableColumn id="46" xr3:uid="{00000000-0010-0000-0000-00002E000000}" name="Fecha respuesta aclaración" dataDxfId="55"/>
    <tableColumn id="47" xr3:uid="{00000000-0010-0000-0000-00002F000000}" name="Fecha respuesta ampliación" dataDxfId="54"/>
    <tableColumn id="48" xr3:uid="{00000000-0010-0000-0000-000030000000}" name="Fecha reinicio de términos" dataDxfId="53"/>
    <tableColumn id="49" xr3:uid="{00000000-0010-0000-0000-000031000000}" name="Fecha vencimiento" dataDxfId="52"/>
    <tableColumn id="50" xr3:uid="{00000000-0010-0000-0000-000032000000}" name="Días para el vencimiento" dataDxfId="51"/>
    <tableColumn id="51" xr3:uid="{00000000-0010-0000-0000-000033000000}" name="Número radicado salida" dataDxfId="50"/>
    <tableColumn id="52" xr3:uid="{00000000-0010-0000-0000-000034000000}" name="Fecha radicado salida" dataDxfId="49"/>
    <tableColumn id="53" xr3:uid="{00000000-0010-0000-0000-000035000000}" name="Fecha finalización" dataDxfId="48"/>
    <tableColumn id="54" xr3:uid="{00000000-0010-0000-0000-000036000000}" name="Fecha cierre" dataDxfId="47"/>
    <tableColumn id="55" xr3:uid="{00000000-0010-0000-0000-000037000000}" name="Días gestión" dataDxfId="46"/>
    <tableColumn id="56" xr3:uid="{00000000-0010-0000-0000-000038000000}" name="Días vencimiento" dataDxfId="45"/>
    <tableColumn id="57" xr3:uid="{00000000-0010-0000-0000-000039000000}" name="Actividad" dataDxfId="44"/>
    <tableColumn id="58" xr3:uid="{00000000-0010-0000-0000-00003A000000}" name="Responsable actividad" dataDxfId="43"/>
    <tableColumn id="59" xr3:uid="{00000000-0010-0000-0000-00003B000000}" name="Fecha fin actividad" dataDxfId="42"/>
    <tableColumn id="60" xr3:uid="{00000000-0010-0000-0000-00003C000000}" name="Días de la actividad" dataDxfId="41"/>
    <tableColumn id="61" xr3:uid="{00000000-0010-0000-0000-00003D000000}" name="Días vencimiento actividad" dataDxfId="40"/>
    <tableColumn id="62" xr3:uid="{00000000-0010-0000-0000-00003E000000}" name="Comentario" dataDxfId="39"/>
    <tableColumn id="63" xr3:uid="{00000000-0010-0000-0000-00003F000000}" name="Observaciones" dataDxfId="38"/>
    <tableColumn id="64" xr3:uid="{00000000-0010-0000-0000-000040000000}" name="Tipo persona" dataDxfId="37"/>
    <tableColumn id="65" xr3:uid="{00000000-0010-0000-0000-000041000000}" name="Tipo de peticionario" dataDxfId="36"/>
    <tableColumn id="66" xr3:uid="{00000000-0010-0000-0000-000042000000}" name="Tipo usuario" dataDxfId="35"/>
    <tableColumn id="67" xr3:uid="{00000000-0010-0000-0000-000043000000}" name="Login de usuario" dataDxfId="34"/>
    <tableColumn id="68" xr3:uid="{00000000-0010-0000-0000-000044000000}" name="Tipo de solicitante" dataDxfId="33"/>
    <tableColumn id="69" xr3:uid="{00000000-0010-0000-0000-000045000000}" name="Tipo de documento" dataDxfId="32"/>
    <tableColumn id="70" xr3:uid="{00000000-0010-0000-0000-000046000000}" name="Nombre peticionario" dataDxfId="31"/>
    <tableColumn id="71" xr3:uid="{00000000-0010-0000-0000-000047000000}" name="Número de documento" dataDxfId="30"/>
    <tableColumn id="72" xr3:uid="{00000000-0010-0000-0000-000048000000}" name="Condición del ciudadano" dataDxfId="29"/>
    <tableColumn id="73" xr3:uid="{00000000-0010-0000-0000-000049000000}" name="Correo electrónico peticionario" dataDxfId="28"/>
    <tableColumn id="74" xr3:uid="{00000000-0010-0000-0000-00004A000000}" name="Teléfono fijo peticionario" dataDxfId="27"/>
    <tableColumn id="75" xr3:uid="{00000000-0010-0000-0000-00004B000000}" name="Celular peticionario" dataDxfId="26"/>
    <tableColumn id="76" xr3:uid="{00000000-0010-0000-0000-00004C000000}" name="Dirección residencia peticionario" dataDxfId="25"/>
    <tableColumn id="77" xr3:uid="{00000000-0010-0000-0000-00004D000000}" name="Localidad del ciudadano" dataDxfId="24"/>
    <tableColumn id="78" xr3:uid="{00000000-0010-0000-0000-00004E000000}" name="UPZ del ciudadano" dataDxfId="23"/>
    <tableColumn id="79" xr3:uid="{00000000-0010-0000-0000-00004F000000}" name="Barrio del ciudadano" dataDxfId="22"/>
    <tableColumn id="80" xr3:uid="{00000000-0010-0000-0000-000050000000}" name="Estrato del ciudadano" dataDxfId="21"/>
    <tableColumn id="81" xr3:uid="{00000000-0010-0000-0000-000051000000}" name="Notificación física" dataDxfId="20"/>
    <tableColumn id="82" xr3:uid="{00000000-0010-0000-0000-000052000000}" name="Notificación electrónica" dataDxfId="19"/>
    <tableColumn id="83" xr3:uid="{00000000-0010-0000-0000-000053000000}" name="Entidad que recibe" dataDxfId="18"/>
    <tableColumn id="84" xr3:uid="{00000000-0010-0000-0000-000054000000}" name="Entidad que traslada" dataDxfId="17"/>
    <tableColumn id="85" xr3:uid="{00000000-0010-0000-0000-000055000000}" name="Transacción entidad" dataDxfId="16"/>
    <tableColumn id="86" xr3:uid="{00000000-0010-0000-0000-000056000000}" name="Tipo de ingreso" dataDxfId="15"/>
    <tableColumn id="87" xr3:uid="{00000000-0010-0000-0000-000057000000}" name="Tipo de registro" dataDxfId="14"/>
    <tableColumn id="88" xr3:uid="{00000000-0010-0000-0000-000058000000}" name="Comunes" dataDxfId="13"/>
    <tableColumn id="89" xr3:uid="{00000000-0010-0000-0000-000059000000}" name="Periodo" dataDxfId="12"/>
    <tableColumn id="90" xr3:uid="{00000000-0010-0000-0000-00005A000000}" name="Tipo de gestión" dataDxfId="11"/>
    <tableColumn id="91" xr3:uid="{00000000-0010-0000-0000-00005B000000}" name="Tipo de pendiente" dataDxfId="10"/>
    <tableColumn id="92" xr3:uid="{00000000-0010-0000-0000-00005C000000}" name="Gestión en rango días" dataDxfId="9"/>
    <tableColumn id="93" xr3:uid="{00000000-0010-0000-0000-00005D000000}" name="Tipo reporte" dataDxfId="8"/>
    <tableColumn id="94" xr3:uid="{00000000-0010-0000-0000-00005E000000}" name="Tipo reporte por entidad" dataDxfId="7"/>
    <tableColumn id="95" xr3:uid="{00000000-0010-0000-0000-00005F000000}" name="Tipo de Re-ingreso" dataDxfId="6"/>
    <tableColumn id="96" xr3:uid="{00000000-0010-0000-0000-000060000000}" name="Estado del reingreso" dataDxfId="5"/>
    <tableColumn id="97" xr3:uid="{00000000-0010-0000-0000-000061000000}" name="Número de veces de reingreso" dataDxfId="4"/>
    <tableColumn id="98" xr3:uid="{00000000-0010-0000-0000-000062000000}" name="Tipo de traslado" dataDxfId="3"/>
    <tableColumn id="99" xr3:uid="{00000000-0010-0000-0000-000063000000}" name="Excluir" dataDxfId="2"/>
    <tableColumn id="100" xr3:uid="{00000000-0010-0000-0000-000064000000}" name="Observación petición" dataDxfId="1"/>
    <tableColumn id="101" xr3:uid="{00000000-0010-0000-0000-000065000000}" name="Cruc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3" Type="http://schemas.openxmlformats.org/officeDocument/2006/relationships/pivotTable" Target="../pivotTables/pivotTable3.xml"/><Relationship Id="rId7" Type="http://schemas.openxmlformats.org/officeDocument/2006/relationships/pivotTable" Target="../pivotTables/pivotTable7.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CW52"/>
  <sheetViews>
    <sheetView topLeftCell="H1" zoomScale="70" zoomScaleNormal="70" workbookViewId="0">
      <selection activeCell="O7" sqref="O7"/>
    </sheetView>
  </sheetViews>
  <sheetFormatPr defaultColWidth="13" defaultRowHeight="15"/>
  <cols>
    <col min="1" max="1" width="21.85546875" customWidth="1"/>
    <col min="2" max="2" width="14.85546875" customWidth="1"/>
    <col min="3" max="3" width="21" customWidth="1"/>
    <col min="5" max="5" width="27.28515625" customWidth="1"/>
    <col min="6" max="6" width="45.5703125" customWidth="1"/>
    <col min="7" max="7" width="23.28515625" customWidth="1"/>
    <col min="8" max="8" width="17.28515625" customWidth="1"/>
    <col min="9" max="9" width="24.85546875" customWidth="1"/>
    <col min="10" max="10" width="22.28515625" customWidth="1"/>
    <col min="11" max="11" width="22.42578125" customWidth="1"/>
    <col min="12" max="12" width="24.42578125" customWidth="1"/>
    <col min="13" max="13" width="21.42578125" customWidth="1"/>
    <col min="14" max="14" width="18.42578125" customWidth="1"/>
    <col min="15" max="15" width="44.28515625" bestFit="1" customWidth="1"/>
    <col min="16" max="16" width="28.42578125" customWidth="1"/>
    <col min="17" max="17" width="49" bestFit="1" customWidth="1"/>
    <col min="18" max="18" width="49" customWidth="1"/>
    <col min="19" max="19" width="25.7109375" customWidth="1"/>
    <col min="20" max="20" width="25.28515625" customWidth="1"/>
    <col min="21" max="21" width="23.28515625" customWidth="1"/>
    <col min="22" max="22" width="24.85546875" customWidth="1"/>
    <col min="23" max="23" width="24" customWidth="1"/>
    <col min="24" max="24" width="24.7109375" customWidth="1"/>
    <col min="25" max="25" width="27" customWidth="1"/>
    <col min="26" max="26" width="32.7109375" customWidth="1"/>
    <col min="27" max="27" width="13.85546875" customWidth="1"/>
    <col min="28" max="29" width="20" customWidth="1"/>
    <col min="30" max="30" width="31" customWidth="1"/>
    <col min="31" max="31" width="24.42578125" customWidth="1"/>
    <col min="32" max="32" width="26.5703125" customWidth="1"/>
    <col min="33" max="33" width="27.7109375" customWidth="1"/>
    <col min="34" max="34" width="29.85546875" customWidth="1"/>
    <col min="35" max="35" width="27.7109375" customWidth="1"/>
    <col min="36" max="36" width="42" customWidth="1"/>
    <col min="37" max="37" width="40" customWidth="1"/>
    <col min="38" max="38" width="22.28515625" customWidth="1"/>
    <col min="39" max="39" width="20.7109375" customWidth="1"/>
    <col min="40" max="40" width="32" customWidth="1"/>
    <col min="41" max="41" width="30.42578125" customWidth="1"/>
    <col min="42" max="42" width="32" customWidth="1"/>
    <col min="43" max="43" width="30.5703125" customWidth="1"/>
    <col min="44" max="44" width="33.42578125" customWidth="1"/>
    <col min="45" max="45" width="33.7109375" customWidth="1"/>
    <col min="46" max="46" width="35.140625" customWidth="1"/>
    <col min="47" max="47" width="35.28515625" customWidth="1"/>
    <col min="48" max="48" width="33.28515625" customWidth="1"/>
    <col min="49" max="49" width="25" customWidth="1"/>
    <col min="50" max="50" width="31.28515625" customWidth="1"/>
    <col min="51" max="51" width="30" customWidth="1"/>
    <col min="52" max="52" width="28.5703125" customWidth="1"/>
    <col min="53" max="53" width="24.28515625" customWidth="1"/>
    <col min="54" max="54" width="23.7109375" customWidth="1"/>
    <col min="55" max="55" width="17.5703125" customWidth="1"/>
    <col min="56" max="56" width="22.85546875" customWidth="1"/>
    <col min="57" max="57" width="14.140625" customWidth="1"/>
    <col min="58" max="58" width="29.140625" customWidth="1"/>
    <col min="59" max="59" width="25.140625" customWidth="1"/>
    <col min="60" max="60" width="25.7109375" customWidth="1"/>
    <col min="61" max="61" width="33.85546875" customWidth="1"/>
    <col min="62" max="62" width="16.28515625" customWidth="1"/>
    <col min="63" max="63" width="20.42578125" customWidth="1"/>
    <col min="64" max="64" width="18.140625" customWidth="1"/>
    <col min="65" max="65" width="25.85546875" customWidth="1"/>
    <col min="66" max="66" width="17.28515625" customWidth="1"/>
    <col min="67" max="67" width="22.28515625" customWidth="1"/>
    <col min="68" max="68" width="24.28515625" customWidth="1"/>
    <col min="69" max="69" width="25.140625" customWidth="1"/>
    <col min="70" max="70" width="26.140625" customWidth="1"/>
    <col min="71" max="71" width="28.7109375" customWidth="1"/>
    <col min="72" max="72" width="31.5703125" customWidth="1"/>
    <col min="73" max="73" width="38.5703125" customWidth="1"/>
    <col min="74" max="74" width="31.5703125" customWidth="1"/>
    <col min="75" max="75" width="25.5703125" customWidth="1"/>
    <col min="76" max="76" width="40.85546875" customWidth="1"/>
    <col min="77" max="77" width="31.42578125" customWidth="1"/>
    <col min="78" max="78" width="24.85546875" customWidth="1"/>
    <col min="79" max="79" width="27" customWidth="1"/>
    <col min="80" max="80" width="28.140625" customWidth="1"/>
    <col min="81" max="81" width="24.140625" customWidth="1"/>
    <col min="82" max="82" width="30.5703125" customWidth="1"/>
    <col min="83" max="83" width="24.7109375" customWidth="1"/>
    <col min="84" max="85" width="26.7109375" customWidth="1"/>
    <col min="86" max="86" width="20.85546875" customWidth="1"/>
    <col min="87" max="87" width="21" customWidth="1"/>
    <col min="88" max="88" width="13.85546875" customWidth="1"/>
    <col min="90" max="90" width="20.85546875" customWidth="1"/>
    <col min="91" max="91" width="23.85546875" customWidth="1"/>
    <col min="92" max="92" width="28.42578125" customWidth="1"/>
    <col min="93" max="93" width="17.140625" customWidth="1"/>
    <col min="94" max="94" width="30.5703125" customWidth="1"/>
    <col min="95" max="95" width="25.140625" customWidth="1"/>
    <col min="96" max="96" width="26.5703125" customWidth="1"/>
    <col min="97" max="97" width="37.5703125" customWidth="1"/>
    <col min="98" max="98" width="21.5703125" customWidth="1"/>
    <col min="100" max="100" width="27.5703125" customWidth="1"/>
  </cols>
  <sheetData>
    <row r="1" spans="1:101">
      <c r="A1" s="24" t="s">
        <v>0</v>
      </c>
      <c r="B1" s="24" t="s">
        <v>1</v>
      </c>
      <c r="C1" s="24" t="s">
        <v>2</v>
      </c>
      <c r="D1" s="24"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4" t="s">
        <v>40</v>
      </c>
      <c r="AP1" s="24" t="s">
        <v>41</v>
      </c>
      <c r="AQ1" s="24" t="s">
        <v>42</v>
      </c>
      <c r="AR1" s="24" t="s">
        <v>43</v>
      </c>
      <c r="AS1" s="24" t="s">
        <v>44</v>
      </c>
      <c r="AT1" s="24" t="s">
        <v>45</v>
      </c>
      <c r="AU1" s="24"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24" t="s">
        <v>68</v>
      </c>
      <c r="BR1" s="24" t="s">
        <v>69</v>
      </c>
      <c r="BS1" s="24" t="s">
        <v>70</v>
      </c>
      <c r="BT1" s="24" t="s">
        <v>71</v>
      </c>
      <c r="BU1" s="24" t="s">
        <v>72</v>
      </c>
      <c r="BV1" s="24" t="s">
        <v>73</v>
      </c>
      <c r="BW1" s="24" t="s">
        <v>74</v>
      </c>
      <c r="BX1" s="24" t="s">
        <v>75</v>
      </c>
      <c r="BY1" s="24" t="s">
        <v>76</v>
      </c>
      <c r="BZ1" s="24" t="s">
        <v>77</v>
      </c>
      <c r="CA1" s="24" t="s">
        <v>78</v>
      </c>
      <c r="CB1" s="24" t="s">
        <v>79</v>
      </c>
      <c r="CC1" s="24" t="s">
        <v>80</v>
      </c>
      <c r="CD1" s="24" t="s">
        <v>81</v>
      </c>
      <c r="CE1" s="24" t="s">
        <v>82</v>
      </c>
      <c r="CF1" s="24" t="s">
        <v>83</v>
      </c>
      <c r="CG1" s="24" t="s">
        <v>84</v>
      </c>
      <c r="CH1" s="24" t="s">
        <v>85</v>
      </c>
      <c r="CI1" s="24" t="s">
        <v>86</v>
      </c>
      <c r="CJ1" s="24" t="s">
        <v>87</v>
      </c>
      <c r="CK1" s="24" t="s">
        <v>88</v>
      </c>
      <c r="CL1" s="24" t="s">
        <v>89</v>
      </c>
      <c r="CM1" s="24" t="s">
        <v>90</v>
      </c>
      <c r="CN1" s="24" t="s">
        <v>91</v>
      </c>
      <c r="CO1" s="24" t="s">
        <v>92</v>
      </c>
      <c r="CP1" s="24" t="s">
        <v>93</v>
      </c>
      <c r="CQ1" s="24" t="s">
        <v>94</v>
      </c>
      <c r="CR1" s="24" t="s">
        <v>95</v>
      </c>
      <c r="CS1" s="24" t="s">
        <v>96</v>
      </c>
      <c r="CT1" s="24" t="s">
        <v>97</v>
      </c>
      <c r="CU1" s="24" t="s">
        <v>98</v>
      </c>
      <c r="CV1" s="24" t="s">
        <v>99</v>
      </c>
      <c r="CW1" s="24" t="s">
        <v>100</v>
      </c>
    </row>
    <row r="2" spans="1:101">
      <c r="A2" s="18">
        <v>38612026</v>
      </c>
      <c r="B2" s="18" t="s">
        <v>101</v>
      </c>
      <c r="C2" s="18" t="s">
        <v>102</v>
      </c>
      <c r="D2" s="18" t="s">
        <v>103</v>
      </c>
      <c r="E2" s="18" t="s">
        <v>104</v>
      </c>
      <c r="F2" s="18" t="s">
        <v>105</v>
      </c>
      <c r="G2" s="18"/>
      <c r="H2" s="18" t="s">
        <v>106</v>
      </c>
      <c r="I2" s="18" t="s">
        <v>107</v>
      </c>
      <c r="J2" s="18" t="s">
        <v>108</v>
      </c>
      <c r="K2" s="18" t="s">
        <v>109</v>
      </c>
      <c r="L2" s="18" t="s">
        <v>110</v>
      </c>
      <c r="M2" s="18"/>
      <c r="N2" s="18" t="s">
        <v>111</v>
      </c>
      <c r="O2" s="18" t="s">
        <v>112</v>
      </c>
      <c r="P2" s="18" t="s">
        <v>113</v>
      </c>
      <c r="Q2" s="18" t="s">
        <v>114</v>
      </c>
      <c r="R2" s="18" t="s">
        <v>114</v>
      </c>
      <c r="S2" s="18" t="s">
        <v>115</v>
      </c>
      <c r="T2" s="18" t="s">
        <v>116</v>
      </c>
      <c r="U2" s="18"/>
      <c r="V2" s="18" t="s">
        <v>117</v>
      </c>
      <c r="W2" s="18" t="s">
        <v>117</v>
      </c>
      <c r="X2" s="18" t="s">
        <v>117</v>
      </c>
      <c r="Y2" s="18"/>
      <c r="Z2" s="18"/>
      <c r="AA2" s="18" t="s">
        <v>117</v>
      </c>
      <c r="AB2" s="18"/>
      <c r="AC2" s="18"/>
      <c r="AD2" s="18" t="s">
        <v>118</v>
      </c>
      <c r="AE2" s="18" t="s">
        <v>119</v>
      </c>
      <c r="AF2" s="18" t="s">
        <v>120</v>
      </c>
      <c r="AG2" s="18">
        <v>2</v>
      </c>
      <c r="AH2" s="18">
        <v>-74143148635</v>
      </c>
      <c r="AI2" s="18">
        <v>456612495399997</v>
      </c>
      <c r="AJ2" s="18"/>
      <c r="AK2" s="18"/>
      <c r="AL2" s="19">
        <v>46027</v>
      </c>
      <c r="AM2" s="19">
        <v>46028</v>
      </c>
      <c r="AN2" s="20">
        <v>46030.588379629633</v>
      </c>
      <c r="AO2" s="19">
        <v>46031</v>
      </c>
      <c r="AP2" s="18"/>
      <c r="AQ2" s="19">
        <v>46027</v>
      </c>
      <c r="AR2" s="18" t="s">
        <v>121</v>
      </c>
      <c r="AS2" s="18" t="s">
        <v>121</v>
      </c>
      <c r="AT2" s="18" t="s">
        <v>121</v>
      </c>
      <c r="AU2" s="18" t="s">
        <v>121</v>
      </c>
      <c r="AV2" s="18" t="s">
        <v>121</v>
      </c>
      <c r="AW2" s="20">
        <v>46045.999988425923</v>
      </c>
      <c r="AX2" s="18">
        <v>6</v>
      </c>
      <c r="AY2" s="18" t="s">
        <v>122</v>
      </c>
      <c r="AZ2" s="19">
        <v>46036</v>
      </c>
      <c r="BA2" s="20">
        <v>46037.484293981484</v>
      </c>
      <c r="BB2" s="20">
        <v>46037.484293981484</v>
      </c>
      <c r="BC2" s="18">
        <v>4</v>
      </c>
      <c r="BD2" s="18">
        <v>0</v>
      </c>
      <c r="BE2" s="18" t="s">
        <v>123</v>
      </c>
      <c r="BF2" s="18" t="s">
        <v>10</v>
      </c>
      <c r="BG2" s="19">
        <v>46042</v>
      </c>
      <c r="BH2" s="18">
        <v>7</v>
      </c>
      <c r="BI2" s="18">
        <v>0</v>
      </c>
      <c r="BJ2" s="18" t="s">
        <v>124</v>
      </c>
      <c r="BK2" s="18" t="s">
        <v>124</v>
      </c>
      <c r="BL2" s="18" t="s">
        <v>125</v>
      </c>
      <c r="BM2" s="18" t="s">
        <v>125</v>
      </c>
      <c r="BN2" s="18" t="s">
        <v>126</v>
      </c>
      <c r="BO2" s="18" t="s">
        <v>127</v>
      </c>
      <c r="BP2" s="18" t="s">
        <v>128</v>
      </c>
      <c r="BQ2" s="18" t="s">
        <v>129</v>
      </c>
      <c r="BR2" s="18" t="s">
        <v>130</v>
      </c>
      <c r="BS2" s="18">
        <v>52373019</v>
      </c>
      <c r="BT2" s="18" t="s">
        <v>131</v>
      </c>
      <c r="BU2" s="18" t="s">
        <v>132</v>
      </c>
      <c r="BV2" s="18"/>
      <c r="BW2" s="18">
        <v>3205181811</v>
      </c>
      <c r="BX2" s="18"/>
      <c r="BY2" s="18" t="s">
        <v>118</v>
      </c>
      <c r="BZ2" s="18" t="s">
        <v>119</v>
      </c>
      <c r="CA2" s="18" t="s">
        <v>120</v>
      </c>
      <c r="CB2" s="18">
        <v>2</v>
      </c>
      <c r="CC2" s="18" t="s">
        <v>117</v>
      </c>
      <c r="CD2" s="18" t="s">
        <v>133</v>
      </c>
      <c r="CE2" s="18"/>
      <c r="CF2" s="18"/>
      <c r="CG2" s="18">
        <v>2</v>
      </c>
      <c r="CH2" s="18" t="s">
        <v>134</v>
      </c>
      <c r="CI2" s="18" t="s">
        <v>135</v>
      </c>
      <c r="CJ2" s="18"/>
      <c r="CK2" s="18" t="s">
        <v>136</v>
      </c>
      <c r="CL2" s="18" t="s">
        <v>137</v>
      </c>
      <c r="CM2" s="18"/>
      <c r="CN2" s="18" t="s">
        <v>138</v>
      </c>
      <c r="CO2" s="18" t="s">
        <v>139</v>
      </c>
      <c r="CP2" s="18" t="s">
        <v>140</v>
      </c>
      <c r="CQ2" s="18"/>
      <c r="CR2" s="18"/>
      <c r="CS2" s="18"/>
      <c r="CT2" s="18"/>
      <c r="CU2" s="18"/>
      <c r="CV2" s="18"/>
      <c r="CW2" s="18" t="s">
        <v>141</v>
      </c>
    </row>
    <row r="3" spans="1:101">
      <c r="A3" s="18">
        <v>116662026</v>
      </c>
      <c r="B3" s="18" t="s">
        <v>101</v>
      </c>
      <c r="C3" s="18" t="s">
        <v>102</v>
      </c>
      <c r="D3" s="18" t="s">
        <v>103</v>
      </c>
      <c r="E3" s="18" t="s">
        <v>104</v>
      </c>
      <c r="F3" s="18" t="s">
        <v>105</v>
      </c>
      <c r="G3" s="18"/>
      <c r="H3" s="18" t="s">
        <v>106</v>
      </c>
      <c r="I3" s="18" t="s">
        <v>107</v>
      </c>
      <c r="J3" s="18" t="s">
        <v>108</v>
      </c>
      <c r="K3" s="18" t="s">
        <v>109</v>
      </c>
      <c r="L3" s="18" t="s">
        <v>110</v>
      </c>
      <c r="M3" s="18"/>
      <c r="N3" s="18" t="s">
        <v>111</v>
      </c>
      <c r="O3" s="18" t="s">
        <v>112</v>
      </c>
      <c r="P3" s="18" t="s">
        <v>113</v>
      </c>
      <c r="Q3" s="18" t="s">
        <v>114</v>
      </c>
      <c r="R3" s="18" t="s">
        <v>114</v>
      </c>
      <c r="S3" s="18" t="s">
        <v>142</v>
      </c>
      <c r="T3" s="18" t="s">
        <v>116</v>
      </c>
      <c r="U3" s="18"/>
      <c r="V3" s="18" t="s">
        <v>117</v>
      </c>
      <c r="W3" s="18" t="s">
        <v>117</v>
      </c>
      <c r="X3" s="18" t="s">
        <v>117</v>
      </c>
      <c r="Y3" s="18"/>
      <c r="Z3" s="18"/>
      <c r="AA3" s="18" t="s">
        <v>117</v>
      </c>
      <c r="AB3" s="18"/>
      <c r="AC3" s="18"/>
      <c r="AD3" s="18" t="s">
        <v>143</v>
      </c>
      <c r="AE3" s="18" t="s">
        <v>144</v>
      </c>
      <c r="AF3" s="18" t="s">
        <v>145</v>
      </c>
      <c r="AG3" s="18">
        <v>2</v>
      </c>
      <c r="AH3" s="18"/>
      <c r="AI3" s="18"/>
      <c r="AJ3" s="18"/>
      <c r="AK3" s="18"/>
      <c r="AL3" s="19">
        <v>46030</v>
      </c>
      <c r="AM3" s="19">
        <v>46031</v>
      </c>
      <c r="AN3" s="20">
        <v>46030.433912037035</v>
      </c>
      <c r="AO3" s="19">
        <v>46031</v>
      </c>
      <c r="AP3" s="18"/>
      <c r="AQ3" s="19">
        <v>46030</v>
      </c>
      <c r="AR3" s="18" t="s">
        <v>121</v>
      </c>
      <c r="AS3" s="18" t="s">
        <v>121</v>
      </c>
      <c r="AT3" s="18" t="s">
        <v>121</v>
      </c>
      <c r="AU3" s="18" t="s">
        <v>121</v>
      </c>
      <c r="AV3" s="18" t="s">
        <v>121</v>
      </c>
      <c r="AW3" s="20">
        <v>46045.999988425923</v>
      </c>
      <c r="AX3" s="18">
        <v>2</v>
      </c>
      <c r="AY3" s="18" t="s">
        <v>146</v>
      </c>
      <c r="AZ3" s="19">
        <v>46043</v>
      </c>
      <c r="BA3" s="20">
        <v>46043.663738425923</v>
      </c>
      <c r="BB3" s="20">
        <v>46043.663738425923</v>
      </c>
      <c r="BC3" s="18">
        <v>8</v>
      </c>
      <c r="BD3" s="18">
        <v>0</v>
      </c>
      <c r="BE3" s="18" t="s">
        <v>123</v>
      </c>
      <c r="BF3" s="18" t="s">
        <v>10</v>
      </c>
      <c r="BG3" s="19">
        <v>46042</v>
      </c>
      <c r="BH3" s="18">
        <v>7</v>
      </c>
      <c r="BI3" s="18">
        <v>2</v>
      </c>
      <c r="BJ3" s="18" t="s">
        <v>147</v>
      </c>
      <c r="BK3" s="18" t="s">
        <v>148</v>
      </c>
      <c r="BL3" s="18" t="s">
        <v>125</v>
      </c>
      <c r="BM3" s="18" t="s">
        <v>125</v>
      </c>
      <c r="BN3" s="18" t="s">
        <v>126</v>
      </c>
      <c r="BO3" s="18" t="s">
        <v>127</v>
      </c>
      <c r="BP3" s="18" t="s">
        <v>149</v>
      </c>
      <c r="BQ3" s="18" t="s">
        <v>129</v>
      </c>
      <c r="BR3" s="18" t="s">
        <v>150</v>
      </c>
      <c r="BS3" s="18">
        <v>1018502506</v>
      </c>
      <c r="BT3" s="18" t="s">
        <v>131</v>
      </c>
      <c r="BU3" s="18" t="s">
        <v>151</v>
      </c>
      <c r="BV3" s="18"/>
      <c r="BW3" s="18">
        <v>3115289233</v>
      </c>
      <c r="BX3" s="18"/>
      <c r="BY3" s="18" t="s">
        <v>143</v>
      </c>
      <c r="BZ3" s="18" t="s">
        <v>152</v>
      </c>
      <c r="CA3" s="18" t="s">
        <v>153</v>
      </c>
      <c r="CB3" s="18">
        <v>3</v>
      </c>
      <c r="CC3" s="18" t="s">
        <v>117</v>
      </c>
      <c r="CD3" s="18" t="s">
        <v>133</v>
      </c>
      <c r="CE3" s="18"/>
      <c r="CF3" s="18"/>
      <c r="CG3" s="18">
        <v>2</v>
      </c>
      <c r="CH3" s="18" t="s">
        <v>134</v>
      </c>
      <c r="CI3" s="18" t="s">
        <v>135</v>
      </c>
      <c r="CJ3" s="18"/>
      <c r="CK3" s="18" t="s">
        <v>136</v>
      </c>
      <c r="CL3" s="18" t="s">
        <v>137</v>
      </c>
      <c r="CM3" s="18"/>
      <c r="CN3" s="18" t="s">
        <v>154</v>
      </c>
      <c r="CO3" s="18" t="s">
        <v>139</v>
      </c>
      <c r="CP3" s="18" t="s">
        <v>140</v>
      </c>
      <c r="CQ3" s="18"/>
      <c r="CR3" s="18"/>
      <c r="CS3" s="18"/>
      <c r="CT3" s="18"/>
      <c r="CU3" s="18"/>
      <c r="CV3" s="18"/>
      <c r="CW3" s="18" t="s">
        <v>155</v>
      </c>
    </row>
    <row r="4" spans="1:101">
      <c r="A4" s="18">
        <v>123102026</v>
      </c>
      <c r="B4" s="18" t="s">
        <v>101</v>
      </c>
      <c r="C4" s="18" t="s">
        <v>102</v>
      </c>
      <c r="D4" s="18" t="s">
        <v>103</v>
      </c>
      <c r="E4" s="18" t="s">
        <v>104</v>
      </c>
      <c r="F4" s="18" t="s">
        <v>156</v>
      </c>
      <c r="G4" s="18"/>
      <c r="H4" s="18" t="s">
        <v>106</v>
      </c>
      <c r="I4" s="18" t="s">
        <v>157</v>
      </c>
      <c r="J4" s="18" t="s">
        <v>158</v>
      </c>
      <c r="K4" s="18" t="s">
        <v>159</v>
      </c>
      <c r="L4" s="18" t="s">
        <v>110</v>
      </c>
      <c r="M4" s="18" t="s">
        <v>160</v>
      </c>
      <c r="N4" s="18" t="s">
        <v>161</v>
      </c>
      <c r="O4" s="18" t="s">
        <v>112</v>
      </c>
      <c r="P4" s="18" t="s">
        <v>162</v>
      </c>
      <c r="Q4" s="18" t="s">
        <v>114</v>
      </c>
      <c r="R4" s="18" t="s">
        <v>114</v>
      </c>
      <c r="S4" s="18" t="s">
        <v>163</v>
      </c>
      <c r="T4" s="18" t="s">
        <v>116</v>
      </c>
      <c r="U4" s="18" t="s">
        <v>164</v>
      </c>
      <c r="V4" s="18" t="s">
        <v>133</v>
      </c>
      <c r="W4" s="18" t="s">
        <v>133</v>
      </c>
      <c r="X4" s="18" t="s">
        <v>117</v>
      </c>
      <c r="Y4" s="18"/>
      <c r="Z4" s="18"/>
      <c r="AA4" s="18" t="s">
        <v>117</v>
      </c>
      <c r="AB4" s="18"/>
      <c r="AC4" s="18"/>
      <c r="AD4" s="18"/>
      <c r="AE4" s="18"/>
      <c r="AF4" s="18"/>
      <c r="AG4" s="18"/>
      <c r="AH4" s="18"/>
      <c r="AI4" s="18"/>
      <c r="AJ4" s="18"/>
      <c r="AK4" s="18"/>
      <c r="AL4" s="19">
        <v>46030</v>
      </c>
      <c r="AM4" s="19">
        <v>46031</v>
      </c>
      <c r="AN4" s="20">
        <v>46030.604432870372</v>
      </c>
      <c r="AO4" s="19">
        <v>46031</v>
      </c>
      <c r="AP4" s="18" t="s">
        <v>165</v>
      </c>
      <c r="AQ4" s="19">
        <v>46030</v>
      </c>
      <c r="AR4" s="18" t="s">
        <v>121</v>
      </c>
      <c r="AS4" s="18" t="s">
        <v>121</v>
      </c>
      <c r="AT4" s="18" t="s">
        <v>121</v>
      </c>
      <c r="AU4" s="18" t="s">
        <v>121</v>
      </c>
      <c r="AV4" s="18" t="s">
        <v>121</v>
      </c>
      <c r="AW4" s="20">
        <v>46045.999988425923</v>
      </c>
      <c r="AX4" s="18">
        <v>7</v>
      </c>
      <c r="AY4" s="18" t="s">
        <v>166</v>
      </c>
      <c r="AZ4" s="19">
        <v>46035</v>
      </c>
      <c r="BA4" s="20">
        <v>46036.997777777775</v>
      </c>
      <c r="BB4" s="20">
        <v>46036.997777777775</v>
      </c>
      <c r="BC4" s="18">
        <v>3</v>
      </c>
      <c r="BD4" s="18">
        <v>0</v>
      </c>
      <c r="BE4" s="18" t="s">
        <v>167</v>
      </c>
      <c r="BF4" s="18" t="s">
        <v>10</v>
      </c>
      <c r="BG4" s="19">
        <v>46035</v>
      </c>
      <c r="BH4" s="18">
        <v>2</v>
      </c>
      <c r="BI4" s="18">
        <v>2</v>
      </c>
      <c r="BJ4" s="18" t="s">
        <v>168</v>
      </c>
      <c r="BK4" s="18"/>
      <c r="BL4" s="18" t="s">
        <v>125</v>
      </c>
      <c r="BM4" s="18" t="s">
        <v>125</v>
      </c>
      <c r="BN4" s="18" t="s">
        <v>10</v>
      </c>
      <c r="BO4" s="18" t="s">
        <v>169</v>
      </c>
      <c r="BP4" s="18" t="s">
        <v>128</v>
      </c>
      <c r="BQ4" s="18"/>
      <c r="BR4" s="18" t="s">
        <v>170</v>
      </c>
      <c r="BS4" s="18"/>
      <c r="BT4" s="18"/>
      <c r="BU4" s="18" t="s">
        <v>171</v>
      </c>
      <c r="BV4" s="18"/>
      <c r="BW4" s="18">
        <v>3133973682</v>
      </c>
      <c r="BX4" s="18"/>
      <c r="BY4" s="18"/>
      <c r="BZ4" s="18"/>
      <c r="CA4" s="18"/>
      <c r="CB4" s="18"/>
      <c r="CC4" s="18" t="s">
        <v>117</v>
      </c>
      <c r="CD4" s="18" t="s">
        <v>133</v>
      </c>
      <c r="CE4" s="18"/>
      <c r="CF4" s="18"/>
      <c r="CG4" s="18">
        <v>2</v>
      </c>
      <c r="CH4" s="18" t="s">
        <v>134</v>
      </c>
      <c r="CI4" s="18" t="s">
        <v>172</v>
      </c>
      <c r="CJ4" s="18"/>
      <c r="CK4" s="18" t="s">
        <v>136</v>
      </c>
      <c r="CL4" s="18" t="s">
        <v>137</v>
      </c>
      <c r="CM4" s="18"/>
      <c r="CN4" s="18" t="s">
        <v>173</v>
      </c>
      <c r="CO4" s="18" t="s">
        <v>139</v>
      </c>
      <c r="CP4" s="18" t="s">
        <v>140</v>
      </c>
      <c r="CQ4" s="18"/>
      <c r="CR4" s="18"/>
      <c r="CS4" s="18"/>
      <c r="CT4" s="18"/>
      <c r="CU4" s="18"/>
      <c r="CV4" s="18"/>
      <c r="CW4" s="18" t="s">
        <v>155</v>
      </c>
    </row>
    <row r="5" spans="1:101">
      <c r="A5" s="18">
        <v>182722026</v>
      </c>
      <c r="B5" s="18" t="s">
        <v>101</v>
      </c>
      <c r="C5" s="18" t="s">
        <v>102</v>
      </c>
      <c r="D5" s="18" t="s">
        <v>103</v>
      </c>
      <c r="E5" s="18" t="s">
        <v>104</v>
      </c>
      <c r="F5" s="18" t="s">
        <v>156</v>
      </c>
      <c r="G5" s="18"/>
      <c r="H5" s="18" t="s">
        <v>174</v>
      </c>
      <c r="I5" s="18" t="s">
        <v>175</v>
      </c>
      <c r="J5" s="18" t="s">
        <v>176</v>
      </c>
      <c r="K5" s="18" t="s">
        <v>159</v>
      </c>
      <c r="L5" s="18" t="s">
        <v>110</v>
      </c>
      <c r="M5" s="18"/>
      <c r="N5" s="18" t="s">
        <v>111</v>
      </c>
      <c r="O5" s="18" t="s">
        <v>112</v>
      </c>
      <c r="P5" s="18" t="s">
        <v>113</v>
      </c>
      <c r="Q5" s="18" t="s">
        <v>114</v>
      </c>
      <c r="R5" s="18" t="s">
        <v>114</v>
      </c>
      <c r="S5" s="18" t="s">
        <v>177</v>
      </c>
      <c r="T5" s="18" t="s">
        <v>116</v>
      </c>
      <c r="U5" s="18"/>
      <c r="V5" s="18" t="s">
        <v>117</v>
      </c>
      <c r="W5" s="18" t="s">
        <v>117</v>
      </c>
      <c r="X5" s="18" t="s">
        <v>117</v>
      </c>
      <c r="Y5" s="18"/>
      <c r="Z5" s="18"/>
      <c r="AA5" s="18" t="s">
        <v>117</v>
      </c>
      <c r="AB5" s="18"/>
      <c r="AC5" s="18"/>
      <c r="AD5" s="18"/>
      <c r="AE5" s="18"/>
      <c r="AF5" s="18"/>
      <c r="AG5" s="18"/>
      <c r="AH5" s="18"/>
      <c r="AI5" s="18"/>
      <c r="AJ5" s="18"/>
      <c r="AK5" s="18"/>
      <c r="AL5" s="19">
        <v>46034</v>
      </c>
      <c r="AM5" s="19">
        <v>46035</v>
      </c>
      <c r="AN5" s="20">
        <v>46035.402685185189</v>
      </c>
      <c r="AO5" s="19">
        <v>46035</v>
      </c>
      <c r="AP5" s="18"/>
      <c r="AQ5" s="19">
        <v>46034</v>
      </c>
      <c r="AR5" s="18" t="s">
        <v>121</v>
      </c>
      <c r="AS5" s="18" t="s">
        <v>121</v>
      </c>
      <c r="AT5" s="18" t="s">
        <v>121</v>
      </c>
      <c r="AU5" s="18" t="s">
        <v>121</v>
      </c>
      <c r="AV5" s="18" t="s">
        <v>121</v>
      </c>
      <c r="AW5" s="20">
        <v>46048.999988425923</v>
      </c>
      <c r="AX5" s="18">
        <v>3</v>
      </c>
      <c r="AY5" s="18" t="s">
        <v>178</v>
      </c>
      <c r="AZ5" s="19">
        <v>46041</v>
      </c>
      <c r="BA5" s="20">
        <v>46043.428587962961</v>
      </c>
      <c r="BB5" s="20">
        <v>46043.428587962961</v>
      </c>
      <c r="BC5" s="18">
        <v>7</v>
      </c>
      <c r="BD5" s="18">
        <v>0</v>
      </c>
      <c r="BE5" s="18" t="s">
        <v>123</v>
      </c>
      <c r="BF5" s="18" t="s">
        <v>10</v>
      </c>
      <c r="BG5" s="19">
        <v>46043</v>
      </c>
      <c r="BH5" s="18">
        <v>7</v>
      </c>
      <c r="BI5" s="18">
        <v>1</v>
      </c>
      <c r="BJ5" s="18" t="s">
        <v>179</v>
      </c>
      <c r="BK5" s="18"/>
      <c r="BL5" s="18" t="s">
        <v>125</v>
      </c>
      <c r="BM5" s="18" t="s">
        <v>125</v>
      </c>
      <c r="BN5" s="18" t="s">
        <v>126</v>
      </c>
      <c r="BO5" s="18" t="s">
        <v>169</v>
      </c>
      <c r="BP5" s="18" t="s">
        <v>128</v>
      </c>
      <c r="BQ5" s="18" t="s">
        <v>180</v>
      </c>
      <c r="BR5" s="18" t="s">
        <v>181</v>
      </c>
      <c r="BS5" s="18">
        <v>199781188</v>
      </c>
      <c r="BT5" s="18" t="s">
        <v>131</v>
      </c>
      <c r="BU5" s="18" t="s">
        <v>182</v>
      </c>
      <c r="BV5" s="18"/>
      <c r="BW5" s="18"/>
      <c r="BX5" s="18"/>
      <c r="BY5" s="18"/>
      <c r="BZ5" s="18"/>
      <c r="CA5" s="18"/>
      <c r="CB5" s="18"/>
      <c r="CC5" s="18" t="s">
        <v>117</v>
      </c>
      <c r="CD5" s="18" t="s">
        <v>133</v>
      </c>
      <c r="CE5" s="18"/>
      <c r="CF5" s="18"/>
      <c r="CG5" s="18">
        <v>2</v>
      </c>
      <c r="CH5" s="18" t="s">
        <v>134</v>
      </c>
      <c r="CI5" s="18" t="s">
        <v>135</v>
      </c>
      <c r="CJ5" s="18"/>
      <c r="CK5" s="18" t="s">
        <v>136</v>
      </c>
      <c r="CL5" s="18" t="s">
        <v>137</v>
      </c>
      <c r="CM5" s="18"/>
      <c r="CN5" s="18" t="s">
        <v>154</v>
      </c>
      <c r="CO5" s="18" t="s">
        <v>139</v>
      </c>
      <c r="CP5" s="18" t="s">
        <v>140</v>
      </c>
      <c r="CQ5" s="18"/>
      <c r="CR5" s="18"/>
      <c r="CS5" s="18"/>
      <c r="CT5" s="18"/>
      <c r="CU5" s="18"/>
      <c r="CV5" s="18"/>
      <c r="CW5" s="18" t="s">
        <v>155</v>
      </c>
    </row>
    <row r="6" spans="1:101">
      <c r="A6" s="18">
        <v>218522026</v>
      </c>
      <c r="B6" s="18" t="s">
        <v>101</v>
      </c>
      <c r="C6" s="18" t="s">
        <v>102</v>
      </c>
      <c r="D6" s="18" t="s">
        <v>103</v>
      </c>
      <c r="E6" s="18" t="s">
        <v>104</v>
      </c>
      <c r="F6" s="18" t="s">
        <v>105</v>
      </c>
      <c r="G6" s="18"/>
      <c r="H6" s="18" t="s">
        <v>106</v>
      </c>
      <c r="I6" s="18" t="s">
        <v>107</v>
      </c>
      <c r="J6" s="18" t="s">
        <v>108</v>
      </c>
      <c r="K6" s="18" t="s">
        <v>109</v>
      </c>
      <c r="L6" s="18" t="s">
        <v>110</v>
      </c>
      <c r="M6" s="18"/>
      <c r="N6" s="18" t="s">
        <v>111</v>
      </c>
      <c r="O6" s="18" t="s">
        <v>112</v>
      </c>
      <c r="P6" s="18" t="s">
        <v>113</v>
      </c>
      <c r="Q6" s="18" t="s">
        <v>114</v>
      </c>
      <c r="R6" s="18" t="s">
        <v>114</v>
      </c>
      <c r="S6" s="18" t="s">
        <v>183</v>
      </c>
      <c r="T6" s="18" t="s">
        <v>116</v>
      </c>
      <c r="U6" s="18"/>
      <c r="V6" s="18" t="s">
        <v>117</v>
      </c>
      <c r="W6" s="18" t="s">
        <v>133</v>
      </c>
      <c r="X6" s="18" t="s">
        <v>117</v>
      </c>
      <c r="Y6" s="18"/>
      <c r="Z6" s="18"/>
      <c r="AA6" s="18" t="s">
        <v>117</v>
      </c>
      <c r="AB6" s="18"/>
      <c r="AC6" s="18"/>
      <c r="AD6" s="18" t="s">
        <v>184</v>
      </c>
      <c r="AE6" s="18" t="s">
        <v>185</v>
      </c>
      <c r="AF6" s="18" t="s">
        <v>186</v>
      </c>
      <c r="AG6" s="18">
        <v>1</v>
      </c>
      <c r="AH6" s="18"/>
      <c r="AI6" s="18"/>
      <c r="AJ6" s="18"/>
      <c r="AK6" s="18"/>
      <c r="AL6" s="19">
        <v>46036</v>
      </c>
      <c r="AM6" s="19">
        <v>46037</v>
      </c>
      <c r="AN6" s="20">
        <v>46036.503020833334</v>
      </c>
      <c r="AO6" s="19">
        <v>46037</v>
      </c>
      <c r="AP6" s="18"/>
      <c r="AQ6" s="19">
        <v>46036</v>
      </c>
      <c r="AR6" s="18" t="s">
        <v>121</v>
      </c>
      <c r="AS6" s="18" t="s">
        <v>121</v>
      </c>
      <c r="AT6" s="18" t="s">
        <v>121</v>
      </c>
      <c r="AU6" s="18" t="s">
        <v>121</v>
      </c>
      <c r="AV6" s="18" t="s">
        <v>121</v>
      </c>
      <c r="AW6" s="20">
        <v>46050.999988425923</v>
      </c>
      <c r="AX6" s="18">
        <v>3</v>
      </c>
      <c r="AY6" s="18" t="s">
        <v>187</v>
      </c>
      <c r="AZ6" s="19">
        <v>46044</v>
      </c>
      <c r="BA6" s="20">
        <v>46045.43582175926</v>
      </c>
      <c r="BB6" s="20">
        <v>46045.43582175926</v>
      </c>
      <c r="BC6" s="18">
        <v>7</v>
      </c>
      <c r="BD6" s="18">
        <v>0</v>
      </c>
      <c r="BE6" s="18" t="s">
        <v>123</v>
      </c>
      <c r="BF6" s="18" t="s">
        <v>10</v>
      </c>
      <c r="BG6" s="19">
        <v>46045</v>
      </c>
      <c r="BH6" s="18">
        <v>7</v>
      </c>
      <c r="BI6" s="18">
        <v>1</v>
      </c>
      <c r="BJ6" s="18" t="s">
        <v>188</v>
      </c>
      <c r="BK6" s="18" t="s">
        <v>188</v>
      </c>
      <c r="BL6" s="18" t="s">
        <v>125</v>
      </c>
      <c r="BM6" s="18" t="s">
        <v>125</v>
      </c>
      <c r="BN6" s="18" t="s">
        <v>126</v>
      </c>
      <c r="BO6" s="18" t="s">
        <v>127</v>
      </c>
      <c r="BP6" s="18" t="s">
        <v>128</v>
      </c>
      <c r="BQ6" s="18" t="s">
        <v>129</v>
      </c>
      <c r="BR6" s="18" t="s">
        <v>189</v>
      </c>
      <c r="BS6" s="18">
        <v>1010234596</v>
      </c>
      <c r="BT6" s="18" t="s">
        <v>190</v>
      </c>
      <c r="BU6" s="18" t="s">
        <v>191</v>
      </c>
      <c r="BV6" s="18">
        <v>2800473</v>
      </c>
      <c r="BW6" s="18">
        <v>3162452593</v>
      </c>
      <c r="BX6" s="18" t="s">
        <v>192</v>
      </c>
      <c r="BY6" s="18" t="s">
        <v>184</v>
      </c>
      <c r="BZ6" s="18" t="s">
        <v>185</v>
      </c>
      <c r="CA6" s="18" t="s">
        <v>186</v>
      </c>
      <c r="CB6" s="18">
        <v>1</v>
      </c>
      <c r="CC6" s="18" t="s">
        <v>117</v>
      </c>
      <c r="CD6" s="18" t="s">
        <v>133</v>
      </c>
      <c r="CE6" s="18"/>
      <c r="CF6" s="18"/>
      <c r="CG6" s="18">
        <v>2</v>
      </c>
      <c r="CH6" s="18" t="s">
        <v>134</v>
      </c>
      <c r="CI6" s="18" t="s">
        <v>135</v>
      </c>
      <c r="CJ6" s="18"/>
      <c r="CK6" s="18" t="s">
        <v>136</v>
      </c>
      <c r="CL6" s="18" t="s">
        <v>137</v>
      </c>
      <c r="CM6" s="18"/>
      <c r="CN6" s="18" t="s">
        <v>154</v>
      </c>
      <c r="CO6" s="18" t="s">
        <v>139</v>
      </c>
      <c r="CP6" s="18" t="s">
        <v>140</v>
      </c>
      <c r="CQ6" s="18"/>
      <c r="CR6" s="18"/>
      <c r="CS6" s="18"/>
      <c r="CT6" s="18"/>
      <c r="CU6" s="18"/>
      <c r="CV6" s="18"/>
      <c r="CW6" s="18" t="s">
        <v>155</v>
      </c>
    </row>
    <row r="7" spans="1:101">
      <c r="A7" s="18">
        <v>219142026</v>
      </c>
      <c r="B7" s="18" t="s">
        <v>101</v>
      </c>
      <c r="C7" s="18" t="s">
        <v>102</v>
      </c>
      <c r="D7" s="18" t="s">
        <v>103</v>
      </c>
      <c r="E7" s="18" t="s">
        <v>104</v>
      </c>
      <c r="F7" s="18" t="s">
        <v>193</v>
      </c>
      <c r="G7" s="18"/>
      <c r="H7" s="18" t="s">
        <v>174</v>
      </c>
      <c r="I7" s="18" t="s">
        <v>175</v>
      </c>
      <c r="J7" s="18" t="s">
        <v>176</v>
      </c>
      <c r="K7" s="18" t="s">
        <v>194</v>
      </c>
      <c r="L7" s="18" t="s">
        <v>110</v>
      </c>
      <c r="M7" s="18"/>
      <c r="N7" s="18" t="s">
        <v>111</v>
      </c>
      <c r="O7" s="18" t="s">
        <v>112</v>
      </c>
      <c r="P7" s="18" t="s">
        <v>113</v>
      </c>
      <c r="Q7" s="18" t="s">
        <v>114</v>
      </c>
      <c r="R7" s="18" t="s">
        <v>114</v>
      </c>
      <c r="S7" s="18" t="s">
        <v>195</v>
      </c>
      <c r="T7" s="18" t="s">
        <v>116</v>
      </c>
      <c r="U7" s="18"/>
      <c r="V7" s="18" t="s">
        <v>117</v>
      </c>
      <c r="W7" s="18" t="s">
        <v>117</v>
      </c>
      <c r="X7" s="18" t="s">
        <v>117</v>
      </c>
      <c r="Y7" s="18"/>
      <c r="Z7" s="18"/>
      <c r="AA7" s="18" t="s">
        <v>117</v>
      </c>
      <c r="AB7" s="18"/>
      <c r="AC7" s="18"/>
      <c r="AD7" s="18"/>
      <c r="AE7" s="18"/>
      <c r="AF7" s="18"/>
      <c r="AG7" s="18"/>
      <c r="AH7" s="18">
        <v>-7411290451884270</v>
      </c>
      <c r="AI7" s="18">
        <v>4658150612397900</v>
      </c>
      <c r="AJ7" s="18"/>
      <c r="AK7" s="18"/>
      <c r="AL7" s="19">
        <v>46036</v>
      </c>
      <c r="AM7" s="19">
        <v>46037</v>
      </c>
      <c r="AN7" s="20">
        <v>46036.622187499997</v>
      </c>
      <c r="AO7" s="19">
        <v>46037</v>
      </c>
      <c r="AP7" s="18"/>
      <c r="AQ7" s="19">
        <v>46036</v>
      </c>
      <c r="AR7" s="18" t="s">
        <v>121</v>
      </c>
      <c r="AS7" s="18" t="s">
        <v>121</v>
      </c>
      <c r="AT7" s="18" t="s">
        <v>121</v>
      </c>
      <c r="AU7" s="18" t="s">
        <v>121</v>
      </c>
      <c r="AV7" s="18" t="s">
        <v>121</v>
      </c>
      <c r="AW7" s="20">
        <v>46050.999988425923</v>
      </c>
      <c r="AX7" s="18">
        <v>6</v>
      </c>
      <c r="AY7" s="18"/>
      <c r="AZ7" s="18" t="s">
        <v>121</v>
      </c>
      <c r="BA7" s="20">
        <v>46042.605231481481</v>
      </c>
      <c r="BB7" s="20">
        <v>46042.605231481481</v>
      </c>
      <c r="BC7" s="18">
        <v>4</v>
      </c>
      <c r="BD7" s="18">
        <v>0</v>
      </c>
      <c r="BE7" s="18" t="s">
        <v>123</v>
      </c>
      <c r="BF7" s="18" t="s">
        <v>10</v>
      </c>
      <c r="BG7" s="19">
        <v>46045</v>
      </c>
      <c r="BH7" s="18">
        <v>7</v>
      </c>
      <c r="BI7" s="18">
        <v>0</v>
      </c>
      <c r="BJ7" s="18" t="s">
        <v>196</v>
      </c>
      <c r="BK7" s="18" t="s">
        <v>196</v>
      </c>
      <c r="BL7" s="18" t="s">
        <v>125</v>
      </c>
      <c r="BM7" s="18" t="s">
        <v>125</v>
      </c>
      <c r="BN7" s="18" t="s">
        <v>126</v>
      </c>
      <c r="BO7" s="18" t="s">
        <v>197</v>
      </c>
      <c r="BP7" s="18" t="s">
        <v>128</v>
      </c>
      <c r="BQ7" s="18" t="s">
        <v>129</v>
      </c>
      <c r="BR7" s="18" t="s">
        <v>198</v>
      </c>
      <c r="BS7" s="18">
        <v>7176468</v>
      </c>
      <c r="BT7" s="18" t="s">
        <v>131</v>
      </c>
      <c r="BU7" s="18" t="s">
        <v>199</v>
      </c>
      <c r="BV7" s="18"/>
      <c r="BW7" s="18">
        <v>3103257236</v>
      </c>
      <c r="BX7" s="18"/>
      <c r="BY7" s="18" t="s">
        <v>200</v>
      </c>
      <c r="BZ7" s="18" t="s">
        <v>201</v>
      </c>
      <c r="CA7" s="18" t="s">
        <v>202</v>
      </c>
      <c r="CB7" s="18">
        <v>4</v>
      </c>
      <c r="CC7" s="18" t="s">
        <v>117</v>
      </c>
      <c r="CD7" s="18" t="s">
        <v>133</v>
      </c>
      <c r="CE7" s="18"/>
      <c r="CF7" s="18"/>
      <c r="CG7" s="18">
        <v>2</v>
      </c>
      <c r="CH7" s="18" t="s">
        <v>134</v>
      </c>
      <c r="CI7" s="18" t="s">
        <v>135</v>
      </c>
      <c r="CJ7" s="18"/>
      <c r="CK7" s="18" t="s">
        <v>136</v>
      </c>
      <c r="CL7" s="18" t="s">
        <v>137</v>
      </c>
      <c r="CM7" s="18"/>
      <c r="CN7" s="18" t="s">
        <v>138</v>
      </c>
      <c r="CO7" s="18" t="s">
        <v>139</v>
      </c>
      <c r="CP7" s="18" t="s">
        <v>140</v>
      </c>
      <c r="CQ7" s="18"/>
      <c r="CR7" s="18"/>
      <c r="CS7" s="18"/>
      <c r="CT7" s="18"/>
      <c r="CU7" s="18"/>
      <c r="CV7" s="18"/>
      <c r="CW7" s="18" t="s">
        <v>155</v>
      </c>
    </row>
    <row r="8" spans="1:101">
      <c r="A8" s="18">
        <v>284672026</v>
      </c>
      <c r="B8" s="18" t="s">
        <v>101</v>
      </c>
      <c r="C8" s="18" t="s">
        <v>102</v>
      </c>
      <c r="D8" s="18" t="s">
        <v>103</v>
      </c>
      <c r="E8" s="18" t="s">
        <v>104</v>
      </c>
      <c r="F8" s="18" t="s">
        <v>203</v>
      </c>
      <c r="G8" s="18"/>
      <c r="H8" s="18" t="s">
        <v>106</v>
      </c>
      <c r="I8" s="18" t="s">
        <v>204</v>
      </c>
      <c r="J8" s="18" t="s">
        <v>205</v>
      </c>
      <c r="K8" s="18" t="s">
        <v>206</v>
      </c>
      <c r="L8" s="18" t="s">
        <v>110</v>
      </c>
      <c r="M8" s="18"/>
      <c r="N8" s="18" t="s">
        <v>111</v>
      </c>
      <c r="O8" s="18" t="s">
        <v>112</v>
      </c>
      <c r="P8" s="18" t="s">
        <v>113</v>
      </c>
      <c r="Q8" s="18" t="s">
        <v>114</v>
      </c>
      <c r="R8" s="18" t="s">
        <v>114</v>
      </c>
      <c r="S8" s="18" t="s">
        <v>207</v>
      </c>
      <c r="T8" s="18" t="s">
        <v>208</v>
      </c>
      <c r="U8" s="18"/>
      <c r="V8" s="18" t="s">
        <v>117</v>
      </c>
      <c r="W8" s="18" t="s">
        <v>133</v>
      </c>
      <c r="X8" s="18" t="s">
        <v>117</v>
      </c>
      <c r="Y8" s="18"/>
      <c r="Z8" s="18"/>
      <c r="AA8" s="18" t="s">
        <v>117</v>
      </c>
      <c r="AB8" s="18"/>
      <c r="AC8" s="18"/>
      <c r="AD8" s="18"/>
      <c r="AE8" s="18"/>
      <c r="AF8" s="18"/>
      <c r="AG8" s="18"/>
      <c r="AH8" s="18">
        <v>-741193368</v>
      </c>
      <c r="AI8" s="18">
        <v>45535262</v>
      </c>
      <c r="AJ8" s="18"/>
      <c r="AK8" s="18"/>
      <c r="AL8" s="19">
        <v>46038</v>
      </c>
      <c r="AM8" s="19">
        <v>46041</v>
      </c>
      <c r="AN8" s="20">
        <v>46038.406018518515</v>
      </c>
      <c r="AO8" s="19">
        <v>46041</v>
      </c>
      <c r="AP8" s="18"/>
      <c r="AQ8" s="19">
        <v>46038</v>
      </c>
      <c r="AR8" s="18" t="s">
        <v>121</v>
      </c>
      <c r="AS8" s="18" t="s">
        <v>121</v>
      </c>
      <c r="AT8" s="18" t="s">
        <v>121</v>
      </c>
      <c r="AU8" s="18" t="s">
        <v>121</v>
      </c>
      <c r="AV8" s="18" t="s">
        <v>121</v>
      </c>
      <c r="AW8" s="20">
        <v>46052.999988425923</v>
      </c>
      <c r="AX8" s="18">
        <v>10</v>
      </c>
      <c r="AY8" s="18"/>
      <c r="AZ8" s="18" t="s">
        <v>121</v>
      </c>
      <c r="BA8" s="20">
        <v>46038.713090277779</v>
      </c>
      <c r="BB8" s="20">
        <v>46038.713090277779</v>
      </c>
      <c r="BC8" s="18">
        <v>1</v>
      </c>
      <c r="BD8" s="18">
        <v>0</v>
      </c>
      <c r="BE8" s="18" t="s">
        <v>123</v>
      </c>
      <c r="BF8" s="18" t="s">
        <v>10</v>
      </c>
      <c r="BG8" s="19">
        <v>46049</v>
      </c>
      <c r="BH8" s="18">
        <v>7</v>
      </c>
      <c r="BI8" s="18">
        <v>0</v>
      </c>
      <c r="BJ8" s="18" t="s">
        <v>209</v>
      </c>
      <c r="BK8" s="18" t="s">
        <v>209</v>
      </c>
      <c r="BL8" s="18" t="s">
        <v>125</v>
      </c>
      <c r="BM8" s="18" t="s">
        <v>125</v>
      </c>
      <c r="BN8" s="18" t="s">
        <v>126</v>
      </c>
      <c r="BO8" s="18" t="s">
        <v>210</v>
      </c>
      <c r="BP8" s="18" t="s">
        <v>128</v>
      </c>
      <c r="BQ8" s="18" t="s">
        <v>129</v>
      </c>
      <c r="BR8" s="18" t="s">
        <v>211</v>
      </c>
      <c r="BS8" s="18">
        <v>1022977952</v>
      </c>
      <c r="BT8" s="18" t="s">
        <v>131</v>
      </c>
      <c r="BU8" s="18" t="s">
        <v>212</v>
      </c>
      <c r="BV8" s="18">
        <v>3057368031</v>
      </c>
      <c r="BW8" s="18">
        <v>3057368031</v>
      </c>
      <c r="BX8" s="18" t="s">
        <v>213</v>
      </c>
      <c r="BY8" s="18" t="s">
        <v>214</v>
      </c>
      <c r="BZ8" s="18" t="s">
        <v>215</v>
      </c>
      <c r="CA8" s="18" t="s">
        <v>216</v>
      </c>
      <c r="CB8" s="18">
        <v>3</v>
      </c>
      <c r="CC8" s="18" t="s">
        <v>117</v>
      </c>
      <c r="CD8" s="18" t="s">
        <v>133</v>
      </c>
      <c r="CE8" s="18"/>
      <c r="CF8" s="18"/>
      <c r="CG8" s="18">
        <v>2</v>
      </c>
      <c r="CH8" s="18" t="s">
        <v>134</v>
      </c>
      <c r="CI8" s="18" t="s">
        <v>135</v>
      </c>
      <c r="CJ8" s="18"/>
      <c r="CK8" s="18" t="s">
        <v>136</v>
      </c>
      <c r="CL8" s="18" t="s">
        <v>137</v>
      </c>
      <c r="CM8" s="18"/>
      <c r="CN8" s="18"/>
      <c r="CO8" s="18" t="s">
        <v>139</v>
      </c>
      <c r="CP8" s="18" t="s">
        <v>140</v>
      </c>
      <c r="CQ8" s="18"/>
      <c r="CR8" s="18"/>
      <c r="CS8" s="18"/>
      <c r="CT8" s="18"/>
      <c r="CU8" s="18"/>
      <c r="CV8" s="18"/>
      <c r="CW8" s="18" t="s">
        <v>155</v>
      </c>
    </row>
    <row r="9" spans="1:101">
      <c r="A9" s="18">
        <v>402052026</v>
      </c>
      <c r="B9" s="18" t="s">
        <v>101</v>
      </c>
      <c r="C9" s="18" t="s">
        <v>102</v>
      </c>
      <c r="D9" s="18" t="s">
        <v>103</v>
      </c>
      <c r="E9" s="18" t="s">
        <v>104</v>
      </c>
      <c r="F9" s="18" t="s">
        <v>156</v>
      </c>
      <c r="G9" s="18"/>
      <c r="H9" s="18" t="s">
        <v>106</v>
      </c>
      <c r="I9" s="18" t="s">
        <v>157</v>
      </c>
      <c r="J9" s="18" t="s">
        <v>217</v>
      </c>
      <c r="K9" s="18" t="s">
        <v>159</v>
      </c>
      <c r="L9" s="18" t="s">
        <v>110</v>
      </c>
      <c r="M9" s="18" t="s">
        <v>160</v>
      </c>
      <c r="N9" s="18" t="s">
        <v>161</v>
      </c>
      <c r="O9" s="18" t="s">
        <v>112</v>
      </c>
      <c r="P9" s="18" t="s">
        <v>162</v>
      </c>
      <c r="Q9" s="18" t="s">
        <v>114</v>
      </c>
      <c r="R9" s="18" t="s">
        <v>114</v>
      </c>
      <c r="S9" s="18" t="s">
        <v>218</v>
      </c>
      <c r="T9" s="18" t="s">
        <v>116</v>
      </c>
      <c r="U9" s="18" t="s">
        <v>164</v>
      </c>
      <c r="V9" s="18" t="s">
        <v>133</v>
      </c>
      <c r="W9" s="18" t="s">
        <v>133</v>
      </c>
      <c r="X9" s="18" t="s">
        <v>117</v>
      </c>
      <c r="Y9" s="18"/>
      <c r="Z9" s="18"/>
      <c r="AA9" s="18" t="s">
        <v>117</v>
      </c>
      <c r="AB9" s="18"/>
      <c r="AC9" s="18"/>
      <c r="AD9" s="18"/>
      <c r="AE9" s="18"/>
      <c r="AF9" s="18"/>
      <c r="AG9" s="18"/>
      <c r="AH9" s="18"/>
      <c r="AI9" s="18"/>
      <c r="AJ9" s="18"/>
      <c r="AK9" s="18"/>
      <c r="AL9" s="19">
        <v>46043</v>
      </c>
      <c r="AM9" s="19">
        <v>46043</v>
      </c>
      <c r="AN9" s="20">
        <v>46043.37840277778</v>
      </c>
      <c r="AO9" s="19">
        <v>46043</v>
      </c>
      <c r="AP9" s="18" t="s">
        <v>219</v>
      </c>
      <c r="AQ9" s="19">
        <v>46042</v>
      </c>
      <c r="AR9" s="18" t="s">
        <v>121</v>
      </c>
      <c r="AS9" s="18" t="s">
        <v>121</v>
      </c>
      <c r="AT9" s="18" t="s">
        <v>121</v>
      </c>
      <c r="AU9" s="18" t="s">
        <v>121</v>
      </c>
      <c r="AV9" s="18" t="s">
        <v>121</v>
      </c>
      <c r="AW9" s="20">
        <v>46056.999988425923</v>
      </c>
      <c r="AX9" s="18">
        <v>6</v>
      </c>
      <c r="AY9" s="18" t="s">
        <v>220</v>
      </c>
      <c r="AZ9" s="19">
        <v>46045</v>
      </c>
      <c r="BA9" s="20">
        <v>46048.608043981483</v>
      </c>
      <c r="BB9" s="20">
        <v>46048.608043981483</v>
      </c>
      <c r="BC9" s="18">
        <v>4</v>
      </c>
      <c r="BD9" s="18">
        <v>0</v>
      </c>
      <c r="BE9" s="18" t="s">
        <v>167</v>
      </c>
      <c r="BF9" s="18" t="s">
        <v>10</v>
      </c>
      <c r="BG9" s="19">
        <v>46044</v>
      </c>
      <c r="BH9" s="18">
        <v>2</v>
      </c>
      <c r="BI9" s="18">
        <v>3</v>
      </c>
      <c r="BJ9" s="18" t="s">
        <v>221</v>
      </c>
      <c r="BK9" s="18"/>
      <c r="BL9" s="18" t="s">
        <v>125</v>
      </c>
      <c r="BM9" s="18" t="s">
        <v>125</v>
      </c>
      <c r="BN9" s="18" t="s">
        <v>10</v>
      </c>
      <c r="BO9" s="18" t="s">
        <v>169</v>
      </c>
      <c r="BP9" s="18" t="s">
        <v>128</v>
      </c>
      <c r="BQ9" s="18"/>
      <c r="BR9" s="18" t="s">
        <v>222</v>
      </c>
      <c r="BS9" s="18"/>
      <c r="BT9" s="18"/>
      <c r="BU9" s="18" t="s">
        <v>223</v>
      </c>
      <c r="BV9" s="18"/>
      <c r="BW9" s="18">
        <v>3125805976</v>
      </c>
      <c r="BX9" s="18"/>
      <c r="BY9" s="18"/>
      <c r="BZ9" s="18"/>
      <c r="CA9" s="18"/>
      <c r="CB9" s="18"/>
      <c r="CC9" s="18" t="s">
        <v>117</v>
      </c>
      <c r="CD9" s="18" t="s">
        <v>133</v>
      </c>
      <c r="CE9" s="18"/>
      <c r="CF9" s="18"/>
      <c r="CG9" s="18">
        <v>2</v>
      </c>
      <c r="CH9" s="18" t="s">
        <v>134</v>
      </c>
      <c r="CI9" s="18" t="s">
        <v>172</v>
      </c>
      <c r="CJ9" s="18"/>
      <c r="CK9" s="18" t="s">
        <v>136</v>
      </c>
      <c r="CL9" s="18" t="s">
        <v>137</v>
      </c>
      <c r="CM9" s="18"/>
      <c r="CN9" s="18" t="s">
        <v>138</v>
      </c>
      <c r="CO9" s="18" t="s">
        <v>139</v>
      </c>
      <c r="CP9" s="18" t="s">
        <v>140</v>
      </c>
      <c r="CQ9" s="18"/>
      <c r="CR9" s="18"/>
      <c r="CS9" s="18"/>
      <c r="CT9" s="18"/>
      <c r="CU9" s="18"/>
      <c r="CV9" s="18"/>
      <c r="CW9" s="18" t="s">
        <v>155</v>
      </c>
    </row>
    <row r="10" spans="1:101">
      <c r="A10" s="18">
        <v>404542026</v>
      </c>
      <c r="B10" s="18" t="s">
        <v>101</v>
      </c>
      <c r="C10" s="18" t="s">
        <v>102</v>
      </c>
      <c r="D10" s="18" t="s">
        <v>103</v>
      </c>
      <c r="E10" s="18" t="s">
        <v>104</v>
      </c>
      <c r="F10" s="18" t="s">
        <v>105</v>
      </c>
      <c r="G10" s="18"/>
      <c r="H10" s="18" t="s">
        <v>106</v>
      </c>
      <c r="I10" s="18" t="s">
        <v>107</v>
      </c>
      <c r="J10" s="18" t="s">
        <v>108</v>
      </c>
      <c r="K10" s="18" t="s">
        <v>109</v>
      </c>
      <c r="L10" s="18" t="s">
        <v>110</v>
      </c>
      <c r="M10" s="18"/>
      <c r="N10" s="18" t="s">
        <v>111</v>
      </c>
      <c r="O10" s="18" t="s">
        <v>112</v>
      </c>
      <c r="P10" s="18" t="s">
        <v>113</v>
      </c>
      <c r="Q10" s="18" t="s">
        <v>114</v>
      </c>
      <c r="R10" s="18" t="s">
        <v>114</v>
      </c>
      <c r="S10" s="18" t="s">
        <v>224</v>
      </c>
      <c r="T10" s="18" t="s">
        <v>116</v>
      </c>
      <c r="U10" s="18"/>
      <c r="V10" s="18" t="s">
        <v>117</v>
      </c>
      <c r="W10" s="18" t="s">
        <v>133</v>
      </c>
      <c r="X10" s="18" t="s">
        <v>117</v>
      </c>
      <c r="Y10" s="18"/>
      <c r="Z10" s="18"/>
      <c r="AA10" s="18" t="s">
        <v>117</v>
      </c>
      <c r="AB10" s="18"/>
      <c r="AC10" s="18"/>
      <c r="AD10" s="18" t="s">
        <v>225</v>
      </c>
      <c r="AE10" s="18" t="s">
        <v>226</v>
      </c>
      <c r="AF10" s="18" t="s">
        <v>227</v>
      </c>
      <c r="AG10" s="18">
        <v>2</v>
      </c>
      <c r="AH10" s="18">
        <v>-741145188</v>
      </c>
      <c r="AI10" s="18">
        <v>45257884</v>
      </c>
      <c r="AJ10" s="18"/>
      <c r="AK10" s="18"/>
      <c r="AL10" s="19">
        <v>46043</v>
      </c>
      <c r="AM10" s="19">
        <v>46044</v>
      </c>
      <c r="AN10" s="20">
        <v>46043.465219907404</v>
      </c>
      <c r="AO10" s="19">
        <v>46044</v>
      </c>
      <c r="AP10" s="18"/>
      <c r="AQ10" s="19">
        <v>46043</v>
      </c>
      <c r="AR10" s="18" t="s">
        <v>121</v>
      </c>
      <c r="AS10" s="18" t="s">
        <v>121</v>
      </c>
      <c r="AT10" s="18" t="s">
        <v>121</v>
      </c>
      <c r="AU10" s="18" t="s">
        <v>121</v>
      </c>
      <c r="AV10" s="18" t="s">
        <v>121</v>
      </c>
      <c r="AW10" s="20">
        <v>46057.999988425923</v>
      </c>
      <c r="AX10" s="18">
        <v>4</v>
      </c>
      <c r="AY10" s="18" t="s">
        <v>228</v>
      </c>
      <c r="AZ10" s="19">
        <v>46048</v>
      </c>
      <c r="BA10" s="20">
        <v>46051.434803240743</v>
      </c>
      <c r="BB10" s="20">
        <v>46051.434803240743</v>
      </c>
      <c r="BC10" s="18">
        <v>6</v>
      </c>
      <c r="BD10" s="18">
        <v>0</v>
      </c>
      <c r="BE10" s="18" t="s">
        <v>123</v>
      </c>
      <c r="BF10" s="18" t="s">
        <v>10</v>
      </c>
      <c r="BG10" s="19">
        <v>46052</v>
      </c>
      <c r="BH10" s="18">
        <v>7</v>
      </c>
      <c r="BI10" s="18">
        <v>0</v>
      </c>
      <c r="BJ10" s="18" t="s">
        <v>229</v>
      </c>
      <c r="BK10" s="18" t="s">
        <v>229</v>
      </c>
      <c r="BL10" s="18" t="s">
        <v>125</v>
      </c>
      <c r="BM10" s="18" t="s">
        <v>125</v>
      </c>
      <c r="BN10" s="18" t="s">
        <v>126</v>
      </c>
      <c r="BO10" s="18" t="s">
        <v>127</v>
      </c>
      <c r="BP10" s="18" t="s">
        <v>128</v>
      </c>
      <c r="BQ10" s="18" t="s">
        <v>129</v>
      </c>
      <c r="BR10" s="18" t="s">
        <v>230</v>
      </c>
      <c r="BS10" s="18">
        <v>1000017484</v>
      </c>
      <c r="BT10" s="18" t="s">
        <v>131</v>
      </c>
      <c r="BU10" s="18" t="s">
        <v>231</v>
      </c>
      <c r="BV10" s="18">
        <v>3112239085</v>
      </c>
      <c r="BW10" s="18">
        <v>3112239085</v>
      </c>
      <c r="BX10" s="18"/>
      <c r="BY10" s="18" t="s">
        <v>225</v>
      </c>
      <c r="BZ10" s="18" t="s">
        <v>226</v>
      </c>
      <c r="CA10" s="18" t="s">
        <v>227</v>
      </c>
      <c r="CB10" s="18">
        <v>2</v>
      </c>
      <c r="CC10" s="18" t="s">
        <v>117</v>
      </c>
      <c r="CD10" s="18" t="s">
        <v>133</v>
      </c>
      <c r="CE10" s="18"/>
      <c r="CF10" s="18"/>
      <c r="CG10" s="18">
        <v>2</v>
      </c>
      <c r="CH10" s="18" t="s">
        <v>134</v>
      </c>
      <c r="CI10" s="18" t="s">
        <v>135</v>
      </c>
      <c r="CJ10" s="18"/>
      <c r="CK10" s="18" t="s">
        <v>136</v>
      </c>
      <c r="CL10" s="18" t="s">
        <v>137</v>
      </c>
      <c r="CM10" s="18"/>
      <c r="CN10" s="18" t="s">
        <v>154</v>
      </c>
      <c r="CO10" s="18" t="s">
        <v>139</v>
      </c>
      <c r="CP10" s="18" t="s">
        <v>140</v>
      </c>
      <c r="CQ10" s="18"/>
      <c r="CR10" s="18"/>
      <c r="CS10" s="18"/>
      <c r="CT10" s="18"/>
      <c r="CU10" s="18"/>
      <c r="CV10" s="18"/>
      <c r="CW10" s="18" t="s">
        <v>155</v>
      </c>
    </row>
    <row r="11" spans="1:101">
      <c r="A11" s="18">
        <v>406412026</v>
      </c>
      <c r="B11" s="18" t="s">
        <v>101</v>
      </c>
      <c r="C11" s="18" t="s">
        <v>102</v>
      </c>
      <c r="D11" s="18" t="s">
        <v>103</v>
      </c>
      <c r="E11" s="18" t="s">
        <v>104</v>
      </c>
      <c r="F11" s="18" t="s">
        <v>105</v>
      </c>
      <c r="G11" s="18"/>
      <c r="H11" s="18" t="s">
        <v>106</v>
      </c>
      <c r="I11" s="18" t="s">
        <v>107</v>
      </c>
      <c r="J11" s="18" t="s">
        <v>108</v>
      </c>
      <c r="K11" s="18" t="s">
        <v>109</v>
      </c>
      <c r="L11" s="18" t="s">
        <v>110</v>
      </c>
      <c r="M11" s="18"/>
      <c r="N11" s="18" t="s">
        <v>111</v>
      </c>
      <c r="O11" s="18" t="s">
        <v>112</v>
      </c>
      <c r="P11" s="18" t="s">
        <v>113</v>
      </c>
      <c r="Q11" s="18" t="s">
        <v>114</v>
      </c>
      <c r="R11" s="18" t="s">
        <v>114</v>
      </c>
      <c r="S11" s="18" t="s">
        <v>232</v>
      </c>
      <c r="T11" s="18" t="s">
        <v>116</v>
      </c>
      <c r="U11" s="18"/>
      <c r="V11" s="18" t="s">
        <v>117</v>
      </c>
      <c r="W11" s="18" t="s">
        <v>117</v>
      </c>
      <c r="X11" s="18" t="s">
        <v>117</v>
      </c>
      <c r="Y11" s="18"/>
      <c r="Z11" s="18"/>
      <c r="AA11" s="18" t="s">
        <v>117</v>
      </c>
      <c r="AB11" s="18"/>
      <c r="AC11" s="18"/>
      <c r="AD11" s="18"/>
      <c r="AE11" s="18"/>
      <c r="AF11" s="18"/>
      <c r="AG11" s="18">
        <v>2</v>
      </c>
      <c r="AH11" s="18"/>
      <c r="AI11" s="18"/>
      <c r="AJ11" s="18"/>
      <c r="AK11" s="18"/>
      <c r="AL11" s="19">
        <v>46043</v>
      </c>
      <c r="AM11" s="19">
        <v>46044</v>
      </c>
      <c r="AN11" s="20">
        <v>46043.602500000001</v>
      </c>
      <c r="AO11" s="19">
        <v>46044</v>
      </c>
      <c r="AP11" s="18"/>
      <c r="AQ11" s="19">
        <v>46043</v>
      </c>
      <c r="AR11" s="18" t="s">
        <v>121</v>
      </c>
      <c r="AS11" s="18" t="s">
        <v>121</v>
      </c>
      <c r="AT11" s="18" t="s">
        <v>121</v>
      </c>
      <c r="AU11" s="18" t="s">
        <v>121</v>
      </c>
      <c r="AV11" s="18" t="s">
        <v>121</v>
      </c>
      <c r="AW11" s="20">
        <v>46057.999988425923</v>
      </c>
      <c r="AX11" s="18">
        <v>4</v>
      </c>
      <c r="AY11" s="18" t="s">
        <v>233</v>
      </c>
      <c r="AZ11" s="19">
        <v>46048</v>
      </c>
      <c r="BA11" s="20">
        <v>46051.430902777778</v>
      </c>
      <c r="BB11" s="20">
        <v>46051.430902777778</v>
      </c>
      <c r="BC11" s="18">
        <v>6</v>
      </c>
      <c r="BD11" s="18">
        <v>0</v>
      </c>
      <c r="BE11" s="18" t="s">
        <v>123</v>
      </c>
      <c r="BF11" s="18" t="s">
        <v>10</v>
      </c>
      <c r="BG11" s="19">
        <v>46052</v>
      </c>
      <c r="BH11" s="18">
        <v>7</v>
      </c>
      <c r="BI11" s="18">
        <v>0</v>
      </c>
      <c r="BJ11" s="18" t="s">
        <v>234</v>
      </c>
      <c r="BK11" s="18" t="s">
        <v>234</v>
      </c>
      <c r="BL11" s="18" t="s">
        <v>125</v>
      </c>
      <c r="BM11" s="18" t="s">
        <v>125</v>
      </c>
      <c r="BN11" s="18" t="s">
        <v>126</v>
      </c>
      <c r="BO11" s="18" t="s">
        <v>127</v>
      </c>
      <c r="BP11" s="18" t="s">
        <v>128</v>
      </c>
      <c r="BQ11" s="18" t="s">
        <v>235</v>
      </c>
      <c r="BR11" s="18" t="s">
        <v>236</v>
      </c>
      <c r="BS11" s="18">
        <v>1025064223</v>
      </c>
      <c r="BT11" s="18" t="s">
        <v>131</v>
      </c>
      <c r="BU11" s="18" t="s">
        <v>237</v>
      </c>
      <c r="BV11" s="18"/>
      <c r="BW11" s="18">
        <v>3223776684</v>
      </c>
      <c r="BX11" s="18"/>
      <c r="BY11" s="18"/>
      <c r="BZ11" s="18"/>
      <c r="CA11" s="18"/>
      <c r="CB11" s="18">
        <v>2</v>
      </c>
      <c r="CC11" s="18" t="s">
        <v>117</v>
      </c>
      <c r="CD11" s="18" t="s">
        <v>133</v>
      </c>
      <c r="CE11" s="18"/>
      <c r="CF11" s="18"/>
      <c r="CG11" s="18">
        <v>2</v>
      </c>
      <c r="CH11" s="18" t="s">
        <v>134</v>
      </c>
      <c r="CI11" s="18" t="s">
        <v>135</v>
      </c>
      <c r="CJ11" s="18"/>
      <c r="CK11" s="18" t="s">
        <v>136</v>
      </c>
      <c r="CL11" s="18" t="s">
        <v>137</v>
      </c>
      <c r="CM11" s="18"/>
      <c r="CN11" s="18" t="s">
        <v>154</v>
      </c>
      <c r="CO11" s="18" t="s">
        <v>139</v>
      </c>
      <c r="CP11" s="18" t="s">
        <v>140</v>
      </c>
      <c r="CQ11" s="18"/>
      <c r="CR11" s="18"/>
      <c r="CS11" s="18"/>
      <c r="CT11" s="18"/>
      <c r="CU11" s="18"/>
      <c r="CV11" s="18"/>
      <c r="CW11" s="18" t="s">
        <v>155</v>
      </c>
    </row>
    <row r="12" spans="1:101">
      <c r="A12" s="18">
        <v>7124352025</v>
      </c>
      <c r="B12" s="18" t="s">
        <v>101</v>
      </c>
      <c r="C12" s="18" t="s">
        <v>102</v>
      </c>
      <c r="D12" s="18" t="s">
        <v>103</v>
      </c>
      <c r="E12" s="18" t="s">
        <v>104</v>
      </c>
      <c r="F12" s="18" t="s">
        <v>238</v>
      </c>
      <c r="G12" s="18"/>
      <c r="H12" s="18" t="s">
        <v>106</v>
      </c>
      <c r="I12" s="18" t="s">
        <v>106</v>
      </c>
      <c r="J12" s="18" t="s">
        <v>239</v>
      </c>
      <c r="K12" s="18" t="s">
        <v>240</v>
      </c>
      <c r="L12" s="18" t="s">
        <v>241</v>
      </c>
      <c r="M12" s="18"/>
      <c r="N12" s="18" t="s">
        <v>111</v>
      </c>
      <c r="O12" s="18" t="s">
        <v>112</v>
      </c>
      <c r="P12" s="18" t="s">
        <v>113</v>
      </c>
      <c r="Q12" s="18" t="s">
        <v>114</v>
      </c>
      <c r="R12" s="18" t="s">
        <v>114</v>
      </c>
      <c r="S12" s="18" t="s">
        <v>242</v>
      </c>
      <c r="T12" s="18" t="s">
        <v>116</v>
      </c>
      <c r="U12" s="18"/>
      <c r="V12" s="18" t="s">
        <v>117</v>
      </c>
      <c r="W12" s="18" t="s">
        <v>133</v>
      </c>
      <c r="X12" s="18" t="s">
        <v>117</v>
      </c>
      <c r="Y12" s="18"/>
      <c r="Z12" s="18"/>
      <c r="AA12" s="18" t="s">
        <v>117</v>
      </c>
      <c r="AB12" s="18"/>
      <c r="AC12" s="18"/>
      <c r="AD12" s="18"/>
      <c r="AE12" s="18"/>
      <c r="AF12" s="18"/>
      <c r="AG12" s="18"/>
      <c r="AH12" s="18">
        <v>-8901629679476750</v>
      </c>
      <c r="AI12" s="18">
        <v>4221469903513390</v>
      </c>
      <c r="AJ12" s="18"/>
      <c r="AK12" s="18"/>
      <c r="AL12" s="19">
        <v>46013</v>
      </c>
      <c r="AM12" s="19">
        <v>46014</v>
      </c>
      <c r="AN12" s="20">
        <v>46014.664722222224</v>
      </c>
      <c r="AO12" s="19">
        <v>46014</v>
      </c>
      <c r="AP12" s="18"/>
      <c r="AQ12" s="19">
        <v>46013</v>
      </c>
      <c r="AR12" s="18" t="s">
        <v>121</v>
      </c>
      <c r="AS12" s="18" t="s">
        <v>121</v>
      </c>
      <c r="AT12" s="18" t="s">
        <v>121</v>
      </c>
      <c r="AU12" s="18" t="s">
        <v>121</v>
      </c>
      <c r="AV12" s="18" t="s">
        <v>121</v>
      </c>
      <c r="AW12" s="20">
        <v>46029.999988425923</v>
      </c>
      <c r="AX12" s="18">
        <v>2</v>
      </c>
      <c r="AY12" s="18"/>
      <c r="AZ12" s="18" t="s">
        <v>121</v>
      </c>
      <c r="BA12" s="20">
        <v>46027.349583333336</v>
      </c>
      <c r="BB12" s="20">
        <v>46027.349583333336</v>
      </c>
      <c r="BC12" s="18">
        <v>8</v>
      </c>
      <c r="BD12" s="18">
        <v>0</v>
      </c>
      <c r="BE12" s="18" t="s">
        <v>123</v>
      </c>
      <c r="BF12" s="18" t="s">
        <v>10</v>
      </c>
      <c r="BG12" s="19">
        <v>46024</v>
      </c>
      <c r="BH12" s="18">
        <v>7</v>
      </c>
      <c r="BI12" s="18">
        <v>2</v>
      </c>
      <c r="BJ12" s="18" t="s">
        <v>243</v>
      </c>
      <c r="BK12" s="18"/>
      <c r="BL12" s="18" t="s">
        <v>125</v>
      </c>
      <c r="BM12" s="18" t="s">
        <v>125</v>
      </c>
      <c r="BN12" s="18" t="s">
        <v>126</v>
      </c>
      <c r="BO12" s="18" t="s">
        <v>244</v>
      </c>
      <c r="BP12" s="18" t="s">
        <v>128</v>
      </c>
      <c r="BQ12" s="18" t="s">
        <v>129</v>
      </c>
      <c r="BR12" s="18" t="s">
        <v>245</v>
      </c>
      <c r="BS12" s="18">
        <v>79948239</v>
      </c>
      <c r="BT12" s="18" t="s">
        <v>131</v>
      </c>
      <c r="BU12" s="18" t="s">
        <v>246</v>
      </c>
      <c r="BV12" s="18">
        <v>3102096940</v>
      </c>
      <c r="BW12" s="18">
        <v>3102096940</v>
      </c>
      <c r="BX12" s="18" t="s">
        <v>247</v>
      </c>
      <c r="BY12" s="18" t="s">
        <v>248</v>
      </c>
      <c r="BZ12" s="18" t="s">
        <v>249</v>
      </c>
      <c r="CA12" s="18" t="s">
        <v>250</v>
      </c>
      <c r="CB12" s="18">
        <v>4</v>
      </c>
      <c r="CC12" s="18" t="s">
        <v>133</v>
      </c>
      <c r="CD12" s="18" t="s">
        <v>133</v>
      </c>
      <c r="CE12" s="18"/>
      <c r="CF12" s="18"/>
      <c r="CG12" s="18">
        <v>3</v>
      </c>
      <c r="CH12" s="18" t="s">
        <v>134</v>
      </c>
      <c r="CI12" s="18" t="s">
        <v>135</v>
      </c>
      <c r="CJ12" s="18"/>
      <c r="CK12" s="18" t="s">
        <v>251</v>
      </c>
      <c r="CL12" s="18" t="s">
        <v>137</v>
      </c>
      <c r="CM12" s="18"/>
      <c r="CN12" s="18" t="s">
        <v>154</v>
      </c>
      <c r="CO12" s="18" t="s">
        <v>139</v>
      </c>
      <c r="CP12" s="18" t="s">
        <v>140</v>
      </c>
      <c r="CQ12" s="18"/>
      <c r="CR12" s="18"/>
      <c r="CS12" s="18"/>
      <c r="CT12" s="18"/>
      <c r="CU12" s="18"/>
      <c r="CV12" s="18"/>
      <c r="CW12" s="18" t="s">
        <v>252</v>
      </c>
    </row>
    <row r="13" spans="1:101">
      <c r="A13" s="18">
        <v>481432026</v>
      </c>
      <c r="B13" s="18" t="s">
        <v>101</v>
      </c>
      <c r="C13" s="18" t="s">
        <v>102</v>
      </c>
      <c r="D13" s="18" t="s">
        <v>103</v>
      </c>
      <c r="E13" s="18" t="s">
        <v>104</v>
      </c>
      <c r="F13" s="18" t="s">
        <v>253</v>
      </c>
      <c r="G13" s="18"/>
      <c r="H13" s="18" t="s">
        <v>106</v>
      </c>
      <c r="I13" s="18" t="s">
        <v>204</v>
      </c>
      <c r="J13" s="18" t="s">
        <v>254</v>
      </c>
      <c r="K13" s="18" t="s">
        <v>255</v>
      </c>
      <c r="L13" s="18" t="s">
        <v>110</v>
      </c>
      <c r="M13" s="18"/>
      <c r="N13" s="18" t="s">
        <v>111</v>
      </c>
      <c r="O13" s="18" t="s">
        <v>112</v>
      </c>
      <c r="P13" s="18" t="s">
        <v>113</v>
      </c>
      <c r="Q13" s="18" t="s">
        <v>114</v>
      </c>
      <c r="R13" s="18" t="s">
        <v>114</v>
      </c>
      <c r="S13" s="18" t="s">
        <v>256</v>
      </c>
      <c r="T13" s="18" t="s">
        <v>116</v>
      </c>
      <c r="U13" s="18"/>
      <c r="V13" s="18" t="s">
        <v>117</v>
      </c>
      <c r="W13" s="18" t="s">
        <v>117</v>
      </c>
      <c r="X13" s="18" t="s">
        <v>117</v>
      </c>
      <c r="Y13" s="18"/>
      <c r="Z13" s="18"/>
      <c r="AA13" s="18" t="s">
        <v>117</v>
      </c>
      <c r="AB13" s="18"/>
      <c r="AC13" s="18"/>
      <c r="AD13" s="18"/>
      <c r="AE13" s="18"/>
      <c r="AF13" s="18"/>
      <c r="AG13" s="18"/>
      <c r="AH13" s="18">
        <v>-7409135922292230</v>
      </c>
      <c r="AI13" s="18">
        <v>4675972233419420</v>
      </c>
      <c r="AJ13" s="18"/>
      <c r="AK13" s="18"/>
      <c r="AL13" s="19">
        <v>46045</v>
      </c>
      <c r="AM13" s="19">
        <v>46048</v>
      </c>
      <c r="AN13" s="20">
        <v>46045.659108796295</v>
      </c>
      <c r="AO13" s="19">
        <v>46048</v>
      </c>
      <c r="AP13" s="18"/>
      <c r="AQ13" s="19">
        <v>46045</v>
      </c>
      <c r="AR13" s="18" t="s">
        <v>121</v>
      </c>
      <c r="AS13" s="18" t="s">
        <v>121</v>
      </c>
      <c r="AT13" s="18" t="s">
        <v>121</v>
      </c>
      <c r="AU13" s="18" t="s">
        <v>121</v>
      </c>
      <c r="AV13" s="18" t="s">
        <v>121</v>
      </c>
      <c r="AW13" s="20">
        <v>46059.999988425923</v>
      </c>
      <c r="AX13" s="18">
        <v>6</v>
      </c>
      <c r="AY13" s="18" t="s">
        <v>257</v>
      </c>
      <c r="AZ13" s="19">
        <v>46051</v>
      </c>
      <c r="BA13" s="20">
        <v>46051.65421296296</v>
      </c>
      <c r="BB13" s="20">
        <v>46051.65421296296</v>
      </c>
      <c r="BC13" s="18">
        <v>4</v>
      </c>
      <c r="BD13" s="18">
        <v>0</v>
      </c>
      <c r="BE13" s="18" t="s">
        <v>123</v>
      </c>
      <c r="BF13" s="18" t="s">
        <v>10</v>
      </c>
      <c r="BG13" s="19">
        <v>46056</v>
      </c>
      <c r="BH13" s="18">
        <v>7</v>
      </c>
      <c r="BI13" s="18">
        <v>0</v>
      </c>
      <c r="BJ13" s="18" t="s">
        <v>258</v>
      </c>
      <c r="BK13" s="18" t="s">
        <v>258</v>
      </c>
      <c r="BL13" s="18" t="s">
        <v>125</v>
      </c>
      <c r="BM13" s="18" t="s">
        <v>125</v>
      </c>
      <c r="BN13" s="18" t="s">
        <v>126</v>
      </c>
      <c r="BO13" s="18" t="s">
        <v>259</v>
      </c>
      <c r="BP13" s="18" t="s">
        <v>128</v>
      </c>
      <c r="BQ13" s="18" t="s">
        <v>129</v>
      </c>
      <c r="BR13" s="18" t="s">
        <v>260</v>
      </c>
      <c r="BS13" s="18">
        <v>1013656823</v>
      </c>
      <c r="BT13" s="18" t="s">
        <v>131</v>
      </c>
      <c r="BU13" s="18" t="s">
        <v>261</v>
      </c>
      <c r="BV13" s="18">
        <v>3005545256</v>
      </c>
      <c r="BW13" s="18"/>
      <c r="BX13" s="18" t="s">
        <v>262</v>
      </c>
      <c r="BY13" s="18" t="s">
        <v>263</v>
      </c>
      <c r="BZ13" s="18" t="s">
        <v>264</v>
      </c>
      <c r="CA13" s="18" t="s">
        <v>265</v>
      </c>
      <c r="CB13" s="18">
        <v>3</v>
      </c>
      <c r="CC13" s="18" t="s">
        <v>117</v>
      </c>
      <c r="CD13" s="18" t="s">
        <v>133</v>
      </c>
      <c r="CE13" s="18"/>
      <c r="CF13" s="18"/>
      <c r="CG13" s="18">
        <v>2</v>
      </c>
      <c r="CH13" s="18" t="s">
        <v>134</v>
      </c>
      <c r="CI13" s="18" t="s">
        <v>135</v>
      </c>
      <c r="CJ13" s="18"/>
      <c r="CK13" s="18" t="s">
        <v>136</v>
      </c>
      <c r="CL13" s="18" t="s">
        <v>137</v>
      </c>
      <c r="CM13" s="18"/>
      <c r="CN13" s="18" t="s">
        <v>138</v>
      </c>
      <c r="CO13" s="18" t="s">
        <v>139</v>
      </c>
      <c r="CP13" s="18" t="s">
        <v>140</v>
      </c>
      <c r="CQ13" s="18"/>
      <c r="CR13" s="18"/>
      <c r="CS13" s="18"/>
      <c r="CT13" s="18"/>
      <c r="CU13" s="18"/>
      <c r="CV13" s="18"/>
      <c r="CW13" s="18" t="s">
        <v>141</v>
      </c>
    </row>
    <row r="14" spans="1:101">
      <c r="A14" s="18">
        <v>505102026</v>
      </c>
      <c r="B14" s="18" t="s">
        <v>101</v>
      </c>
      <c r="C14" s="18" t="s">
        <v>102</v>
      </c>
      <c r="D14" s="18" t="s">
        <v>103</v>
      </c>
      <c r="E14" s="18" t="s">
        <v>266</v>
      </c>
      <c r="F14" s="18" t="s">
        <v>160</v>
      </c>
      <c r="G14" s="18"/>
      <c r="H14" s="18" t="s">
        <v>174</v>
      </c>
      <c r="I14" s="18" t="s">
        <v>175</v>
      </c>
      <c r="J14" s="18" t="s">
        <v>176</v>
      </c>
      <c r="K14" s="18" t="s">
        <v>267</v>
      </c>
      <c r="L14" s="18" t="s">
        <v>110</v>
      </c>
      <c r="M14" s="18"/>
      <c r="N14" s="18" t="s">
        <v>111</v>
      </c>
      <c r="O14" s="18" t="s">
        <v>112</v>
      </c>
      <c r="P14" s="18" t="s">
        <v>162</v>
      </c>
      <c r="Q14" s="18" t="s">
        <v>268</v>
      </c>
      <c r="R14" s="18" t="s">
        <v>268</v>
      </c>
      <c r="S14" s="18" t="s">
        <v>269</v>
      </c>
      <c r="T14" s="18" t="s">
        <v>116</v>
      </c>
      <c r="U14" s="18"/>
      <c r="V14" s="18" t="s">
        <v>117</v>
      </c>
      <c r="W14" s="18" t="s">
        <v>133</v>
      </c>
      <c r="X14" s="18" t="s">
        <v>117</v>
      </c>
      <c r="Y14" s="18"/>
      <c r="Z14" s="18"/>
      <c r="AA14" s="18" t="s">
        <v>117</v>
      </c>
      <c r="AB14" s="18"/>
      <c r="AC14" s="18" t="s">
        <v>270</v>
      </c>
      <c r="AD14" s="18" t="s">
        <v>118</v>
      </c>
      <c r="AE14" s="18" t="s">
        <v>271</v>
      </c>
      <c r="AF14" s="18" t="s">
        <v>272</v>
      </c>
      <c r="AG14" s="18">
        <v>1</v>
      </c>
      <c r="AH14" s="18">
        <v>-741474236</v>
      </c>
      <c r="AI14" s="18">
        <v>45355072</v>
      </c>
      <c r="AJ14" s="18"/>
      <c r="AK14" s="18"/>
      <c r="AL14" s="19">
        <v>46047</v>
      </c>
      <c r="AM14" s="19">
        <v>46048</v>
      </c>
      <c r="AN14" s="20">
        <v>46047.318032407406</v>
      </c>
      <c r="AO14" s="19">
        <v>46048</v>
      </c>
      <c r="AP14" s="18"/>
      <c r="AQ14" s="19">
        <v>46047</v>
      </c>
      <c r="AR14" s="18" t="s">
        <v>121</v>
      </c>
      <c r="AS14" s="18" t="s">
        <v>121</v>
      </c>
      <c r="AT14" s="18" t="s">
        <v>121</v>
      </c>
      <c r="AU14" s="18" t="s">
        <v>121</v>
      </c>
      <c r="AV14" s="18" t="s">
        <v>121</v>
      </c>
      <c r="AW14" s="20">
        <v>46059.999988425923</v>
      </c>
      <c r="AX14" s="18">
        <v>9</v>
      </c>
      <c r="AY14" s="18"/>
      <c r="AZ14" s="18" t="s">
        <v>121</v>
      </c>
      <c r="BA14" s="20">
        <v>46048.299293981479</v>
      </c>
      <c r="BB14" s="18" t="s">
        <v>121</v>
      </c>
      <c r="BC14" s="18">
        <v>1</v>
      </c>
      <c r="BD14" s="18">
        <v>0</v>
      </c>
      <c r="BE14" s="18" t="s">
        <v>167</v>
      </c>
      <c r="BF14" s="18" t="s">
        <v>10</v>
      </c>
      <c r="BG14" s="19">
        <v>46049</v>
      </c>
      <c r="BH14" s="18">
        <v>2</v>
      </c>
      <c r="BI14" s="18">
        <v>0</v>
      </c>
      <c r="BJ14" s="18"/>
      <c r="BK14" s="18"/>
      <c r="BL14" s="18" t="s">
        <v>125</v>
      </c>
      <c r="BM14" s="18" t="s">
        <v>125</v>
      </c>
      <c r="BN14" s="18" t="s">
        <v>126</v>
      </c>
      <c r="BO14" s="18" t="s">
        <v>273</v>
      </c>
      <c r="BP14" s="18" t="s">
        <v>128</v>
      </c>
      <c r="BQ14" s="18" t="s">
        <v>129</v>
      </c>
      <c r="BR14" s="18" t="s">
        <v>274</v>
      </c>
      <c r="BS14" s="18">
        <v>1000993294</v>
      </c>
      <c r="BT14" s="18" t="s">
        <v>131</v>
      </c>
      <c r="BU14" s="18" t="s">
        <v>275</v>
      </c>
      <c r="BV14" s="18">
        <v>3127440257</v>
      </c>
      <c r="BW14" s="18">
        <v>3196658226</v>
      </c>
      <c r="BX14" s="18" t="s">
        <v>276</v>
      </c>
      <c r="BY14" s="18" t="s">
        <v>118</v>
      </c>
      <c r="BZ14" s="18" t="s">
        <v>271</v>
      </c>
      <c r="CA14" s="18" t="s">
        <v>272</v>
      </c>
      <c r="CB14" s="18">
        <v>1</v>
      </c>
      <c r="CC14" s="18" t="s">
        <v>117</v>
      </c>
      <c r="CD14" s="18" t="s">
        <v>133</v>
      </c>
      <c r="CE14" s="18" t="s">
        <v>277</v>
      </c>
      <c r="CF14" s="18" t="s">
        <v>103</v>
      </c>
      <c r="CG14" s="18">
        <v>1</v>
      </c>
      <c r="CH14" s="18" t="s">
        <v>155</v>
      </c>
      <c r="CI14" s="18" t="s">
        <v>135</v>
      </c>
      <c r="CJ14" s="18"/>
      <c r="CK14" s="18" t="s">
        <v>136</v>
      </c>
      <c r="CL14" s="18" t="s">
        <v>137</v>
      </c>
      <c r="CM14" s="18"/>
      <c r="CN14" s="18" t="s">
        <v>173</v>
      </c>
      <c r="CO14" s="18" t="s">
        <v>139</v>
      </c>
      <c r="CP14" s="18" t="s">
        <v>140</v>
      </c>
      <c r="CQ14" s="18"/>
      <c r="CR14" s="18"/>
      <c r="CS14" s="18"/>
      <c r="CT14" s="18"/>
      <c r="CU14" s="18"/>
      <c r="CV14" s="18"/>
      <c r="CW14" s="18" t="s">
        <v>155</v>
      </c>
    </row>
    <row r="15" spans="1:101">
      <c r="A15" s="18">
        <v>484522026</v>
      </c>
      <c r="B15" s="18" t="s">
        <v>101</v>
      </c>
      <c r="C15" s="18" t="s">
        <v>102</v>
      </c>
      <c r="D15" s="18" t="s">
        <v>103</v>
      </c>
      <c r="E15" s="18" t="s">
        <v>104</v>
      </c>
      <c r="F15" s="18" t="s">
        <v>278</v>
      </c>
      <c r="G15" s="18"/>
      <c r="H15" s="18" t="s">
        <v>106</v>
      </c>
      <c r="I15" s="18" t="s">
        <v>279</v>
      </c>
      <c r="J15" s="18" t="s">
        <v>280</v>
      </c>
      <c r="K15" s="18" t="s">
        <v>281</v>
      </c>
      <c r="L15" s="18" t="s">
        <v>110</v>
      </c>
      <c r="M15" s="18" t="s">
        <v>278</v>
      </c>
      <c r="N15" s="18" t="s">
        <v>282</v>
      </c>
      <c r="O15" s="18" t="s">
        <v>112</v>
      </c>
      <c r="P15" s="18" t="s">
        <v>113</v>
      </c>
      <c r="Q15" s="18" t="s">
        <v>114</v>
      </c>
      <c r="R15" s="18" t="s">
        <v>114</v>
      </c>
      <c r="S15" s="18" t="s">
        <v>283</v>
      </c>
      <c r="T15" s="18" t="s">
        <v>116</v>
      </c>
      <c r="U15" s="18" t="s">
        <v>284</v>
      </c>
      <c r="V15" s="18" t="s">
        <v>133</v>
      </c>
      <c r="W15" s="18" t="s">
        <v>133</v>
      </c>
      <c r="X15" s="18" t="s">
        <v>117</v>
      </c>
      <c r="Y15" s="18"/>
      <c r="Z15" s="18"/>
      <c r="AA15" s="18" t="s">
        <v>117</v>
      </c>
      <c r="AB15" s="18"/>
      <c r="AC15" s="18"/>
      <c r="AD15" s="18"/>
      <c r="AE15" s="18"/>
      <c r="AF15" s="18"/>
      <c r="AG15" s="18"/>
      <c r="AH15" s="18"/>
      <c r="AI15" s="18"/>
      <c r="AJ15" s="18"/>
      <c r="AK15" s="18"/>
      <c r="AL15" s="19">
        <v>46045</v>
      </c>
      <c r="AM15" s="19">
        <v>46048</v>
      </c>
      <c r="AN15" s="20">
        <v>46045.661226851851</v>
      </c>
      <c r="AO15" s="19">
        <v>46048</v>
      </c>
      <c r="AP15" s="18" t="s">
        <v>285</v>
      </c>
      <c r="AQ15" s="19">
        <v>46045</v>
      </c>
      <c r="AR15" s="18" t="s">
        <v>121</v>
      </c>
      <c r="AS15" s="18" t="s">
        <v>121</v>
      </c>
      <c r="AT15" s="18" t="s">
        <v>121</v>
      </c>
      <c r="AU15" s="18" t="s">
        <v>121</v>
      </c>
      <c r="AV15" s="18" t="s">
        <v>121</v>
      </c>
      <c r="AW15" s="20">
        <v>46059.999988425923</v>
      </c>
      <c r="AX15" s="18">
        <v>1</v>
      </c>
      <c r="AY15" s="18"/>
      <c r="AZ15" s="18" t="s">
        <v>121</v>
      </c>
      <c r="BA15" s="20">
        <v>46058.574594907404</v>
      </c>
      <c r="BB15" s="20">
        <v>46058.574594907404</v>
      </c>
      <c r="BC15" s="18">
        <v>9</v>
      </c>
      <c r="BD15" s="18">
        <v>0</v>
      </c>
      <c r="BE15" s="18" t="s">
        <v>123</v>
      </c>
      <c r="BF15" s="18" t="s">
        <v>10</v>
      </c>
      <c r="BG15" s="19">
        <v>46056</v>
      </c>
      <c r="BH15" s="18">
        <v>7</v>
      </c>
      <c r="BI15" s="18">
        <v>3</v>
      </c>
      <c r="BJ15" s="18" t="s">
        <v>286</v>
      </c>
      <c r="BK15" s="18"/>
      <c r="BL15" s="18" t="s">
        <v>125</v>
      </c>
      <c r="BM15" s="18" t="s">
        <v>125</v>
      </c>
      <c r="BN15" s="18" t="s">
        <v>10</v>
      </c>
      <c r="BO15" s="18" t="s">
        <v>287</v>
      </c>
      <c r="BP15" s="18" t="s">
        <v>128</v>
      </c>
      <c r="BQ15" s="18"/>
      <c r="BR15" s="18" t="s">
        <v>288</v>
      </c>
      <c r="BS15" s="18"/>
      <c r="BT15" s="18" t="s">
        <v>131</v>
      </c>
      <c r="BU15" s="18" t="s">
        <v>289</v>
      </c>
      <c r="BV15" s="18"/>
      <c r="BW15" s="18"/>
      <c r="BX15" s="18" t="s">
        <v>290</v>
      </c>
      <c r="BY15" s="18"/>
      <c r="BZ15" s="18"/>
      <c r="CA15" s="18"/>
      <c r="CB15" s="18"/>
      <c r="CC15" s="18" t="s">
        <v>117</v>
      </c>
      <c r="CD15" s="18" t="s">
        <v>133</v>
      </c>
      <c r="CE15" s="18"/>
      <c r="CF15" s="18"/>
      <c r="CG15" s="18">
        <v>3</v>
      </c>
      <c r="CH15" s="18" t="s">
        <v>134</v>
      </c>
      <c r="CI15" s="18" t="s">
        <v>172</v>
      </c>
      <c r="CJ15" s="18"/>
      <c r="CK15" s="18" t="s">
        <v>251</v>
      </c>
      <c r="CL15" s="18" t="s">
        <v>137</v>
      </c>
      <c r="CM15" s="18"/>
      <c r="CN15" s="18" t="s">
        <v>154</v>
      </c>
      <c r="CO15" s="18" t="s">
        <v>139</v>
      </c>
      <c r="CP15" s="18" t="s">
        <v>140</v>
      </c>
      <c r="CQ15" s="18"/>
      <c r="CR15" s="18" t="s">
        <v>291</v>
      </c>
      <c r="CS15" s="18"/>
      <c r="CT15" s="18"/>
      <c r="CU15" s="18"/>
      <c r="CV15" s="18"/>
      <c r="CW15" s="18" t="s">
        <v>252</v>
      </c>
    </row>
    <row r="16" spans="1:101">
      <c r="A16" s="18">
        <v>490162026</v>
      </c>
      <c r="B16" s="18" t="s">
        <v>101</v>
      </c>
      <c r="C16" s="18" t="s">
        <v>102</v>
      </c>
      <c r="D16" s="18" t="s">
        <v>103</v>
      </c>
      <c r="E16" s="18" t="s">
        <v>104</v>
      </c>
      <c r="F16" s="18" t="s">
        <v>105</v>
      </c>
      <c r="G16" s="18"/>
      <c r="H16" s="18" t="s">
        <v>106</v>
      </c>
      <c r="I16" s="18" t="s">
        <v>107</v>
      </c>
      <c r="J16" s="18" t="s">
        <v>108</v>
      </c>
      <c r="K16" s="18" t="s">
        <v>109</v>
      </c>
      <c r="L16" s="18" t="s">
        <v>110</v>
      </c>
      <c r="M16" s="18"/>
      <c r="N16" s="18" t="s">
        <v>111</v>
      </c>
      <c r="O16" s="18" t="s">
        <v>112</v>
      </c>
      <c r="P16" s="18" t="s">
        <v>113</v>
      </c>
      <c r="Q16" s="18" t="s">
        <v>114</v>
      </c>
      <c r="R16" s="18" t="s">
        <v>114</v>
      </c>
      <c r="S16" s="18" t="s">
        <v>292</v>
      </c>
      <c r="T16" s="18" t="s">
        <v>116</v>
      </c>
      <c r="U16" s="18"/>
      <c r="V16" s="18" t="s">
        <v>117</v>
      </c>
      <c r="W16" s="18" t="s">
        <v>133</v>
      </c>
      <c r="X16" s="18" t="s">
        <v>117</v>
      </c>
      <c r="Y16" s="18"/>
      <c r="Z16" s="18"/>
      <c r="AA16" s="18" t="s">
        <v>117</v>
      </c>
      <c r="AB16" s="18"/>
      <c r="AC16" s="18"/>
      <c r="AD16" s="18" t="s">
        <v>225</v>
      </c>
      <c r="AE16" s="18" t="s">
        <v>293</v>
      </c>
      <c r="AF16" s="18" t="s">
        <v>294</v>
      </c>
      <c r="AG16" s="18">
        <v>1</v>
      </c>
      <c r="AH16" s="18"/>
      <c r="AI16" s="18"/>
      <c r="AJ16" s="18"/>
      <c r="AK16" s="18"/>
      <c r="AL16" s="19">
        <v>46045</v>
      </c>
      <c r="AM16" s="19">
        <v>46048</v>
      </c>
      <c r="AN16" s="20">
        <v>46048.433888888889</v>
      </c>
      <c r="AO16" s="19">
        <v>46048</v>
      </c>
      <c r="AP16" s="18"/>
      <c r="AQ16" s="19">
        <v>46045</v>
      </c>
      <c r="AR16" s="18" t="s">
        <v>121</v>
      </c>
      <c r="AS16" s="18" t="s">
        <v>121</v>
      </c>
      <c r="AT16" s="18" t="s">
        <v>121</v>
      </c>
      <c r="AU16" s="18" t="s">
        <v>121</v>
      </c>
      <c r="AV16" s="18" t="s">
        <v>121</v>
      </c>
      <c r="AW16" s="20">
        <v>46059.999988425923</v>
      </c>
      <c r="AX16" s="18">
        <v>3</v>
      </c>
      <c r="AY16" s="18" t="s">
        <v>295</v>
      </c>
      <c r="AZ16" s="19">
        <v>46052</v>
      </c>
      <c r="BA16" s="20">
        <v>46056.792870370373</v>
      </c>
      <c r="BB16" s="20">
        <v>46056.792870370373</v>
      </c>
      <c r="BC16" s="18">
        <v>7</v>
      </c>
      <c r="BD16" s="18">
        <v>0</v>
      </c>
      <c r="BE16" s="18" t="s">
        <v>123</v>
      </c>
      <c r="BF16" s="18" t="s">
        <v>10</v>
      </c>
      <c r="BG16" s="19">
        <v>46056</v>
      </c>
      <c r="BH16" s="18">
        <v>7</v>
      </c>
      <c r="BI16" s="18">
        <v>1</v>
      </c>
      <c r="BJ16" s="18" t="s">
        <v>296</v>
      </c>
      <c r="BK16" s="18" t="s">
        <v>296</v>
      </c>
      <c r="BL16" s="18" t="s">
        <v>125</v>
      </c>
      <c r="BM16" s="18" t="s">
        <v>125</v>
      </c>
      <c r="BN16" s="18" t="s">
        <v>126</v>
      </c>
      <c r="BO16" s="18" t="s">
        <v>127</v>
      </c>
      <c r="BP16" s="18" t="s">
        <v>128</v>
      </c>
      <c r="BQ16" s="18" t="s">
        <v>129</v>
      </c>
      <c r="BR16" s="18" t="s">
        <v>297</v>
      </c>
      <c r="BS16" s="18">
        <v>1020740979</v>
      </c>
      <c r="BT16" s="18" t="s">
        <v>131</v>
      </c>
      <c r="BU16" s="18" t="s">
        <v>298</v>
      </c>
      <c r="BV16" s="18">
        <v>3212000058</v>
      </c>
      <c r="BW16" s="18">
        <v>3054320286</v>
      </c>
      <c r="BX16" s="18" t="s">
        <v>299</v>
      </c>
      <c r="BY16" s="18" t="s">
        <v>225</v>
      </c>
      <c r="BZ16" s="18" t="s">
        <v>293</v>
      </c>
      <c r="CA16" s="18" t="s">
        <v>294</v>
      </c>
      <c r="CB16" s="18">
        <v>1</v>
      </c>
      <c r="CC16" s="18" t="s">
        <v>117</v>
      </c>
      <c r="CD16" s="18" t="s">
        <v>133</v>
      </c>
      <c r="CE16" s="18"/>
      <c r="CF16" s="18"/>
      <c r="CG16" s="18">
        <v>2</v>
      </c>
      <c r="CH16" s="18" t="s">
        <v>134</v>
      </c>
      <c r="CI16" s="18" t="s">
        <v>135</v>
      </c>
      <c r="CJ16" s="18"/>
      <c r="CK16" s="18" t="s">
        <v>251</v>
      </c>
      <c r="CL16" s="18" t="s">
        <v>137</v>
      </c>
      <c r="CM16" s="18"/>
      <c r="CN16" s="18" t="s">
        <v>154</v>
      </c>
      <c r="CO16" s="18" t="s">
        <v>139</v>
      </c>
      <c r="CP16" s="18" t="s">
        <v>140</v>
      </c>
      <c r="CQ16" s="18"/>
      <c r="CR16" s="18"/>
      <c r="CS16" s="18"/>
      <c r="CT16" s="18"/>
      <c r="CU16" s="18"/>
      <c r="CV16" s="18"/>
      <c r="CW16" s="18" t="s">
        <v>252</v>
      </c>
    </row>
    <row r="17" spans="1:101">
      <c r="A17" s="18">
        <v>638502026</v>
      </c>
      <c r="B17" s="18" t="s">
        <v>101</v>
      </c>
      <c r="C17" s="18" t="s">
        <v>102</v>
      </c>
      <c r="D17" s="18" t="s">
        <v>103</v>
      </c>
      <c r="E17" s="18" t="s">
        <v>104</v>
      </c>
      <c r="F17" s="18" t="s">
        <v>105</v>
      </c>
      <c r="G17" s="18"/>
      <c r="H17" s="18" t="s">
        <v>106</v>
      </c>
      <c r="I17" s="18" t="s">
        <v>107</v>
      </c>
      <c r="J17" s="18" t="s">
        <v>108</v>
      </c>
      <c r="K17" s="18" t="s">
        <v>109</v>
      </c>
      <c r="L17" s="18" t="s">
        <v>110</v>
      </c>
      <c r="M17" s="18"/>
      <c r="N17" s="18" t="s">
        <v>111</v>
      </c>
      <c r="O17" s="18" t="s">
        <v>112</v>
      </c>
      <c r="P17" s="18" t="s">
        <v>113</v>
      </c>
      <c r="Q17" s="18" t="s">
        <v>114</v>
      </c>
      <c r="R17" s="18" t="s">
        <v>114</v>
      </c>
      <c r="S17" s="18" t="s">
        <v>300</v>
      </c>
      <c r="T17" s="18" t="s">
        <v>116</v>
      </c>
      <c r="U17" s="18"/>
      <c r="V17" s="18" t="s">
        <v>117</v>
      </c>
      <c r="W17" s="18" t="s">
        <v>133</v>
      </c>
      <c r="X17" s="18" t="s">
        <v>117</v>
      </c>
      <c r="Y17" s="18"/>
      <c r="Z17" s="18"/>
      <c r="AA17" s="18" t="s">
        <v>117</v>
      </c>
      <c r="AB17" s="18"/>
      <c r="AC17" s="18"/>
      <c r="AD17" s="18"/>
      <c r="AE17" s="18"/>
      <c r="AF17" s="18"/>
      <c r="AG17" s="18">
        <v>1</v>
      </c>
      <c r="AH17" s="18">
        <v>-74091400907</v>
      </c>
      <c r="AI17" s="18">
        <v>4501082467</v>
      </c>
      <c r="AJ17" s="18"/>
      <c r="AK17" s="18"/>
      <c r="AL17" s="19">
        <v>46051</v>
      </c>
      <c r="AM17" s="19">
        <v>46052</v>
      </c>
      <c r="AN17" s="20">
        <v>46052.512129629627</v>
      </c>
      <c r="AO17" s="19">
        <v>46052</v>
      </c>
      <c r="AP17" s="18"/>
      <c r="AQ17" s="19">
        <v>46051</v>
      </c>
      <c r="AR17" s="18" t="s">
        <v>121</v>
      </c>
      <c r="AS17" s="18" t="s">
        <v>121</v>
      </c>
      <c r="AT17" s="18" t="s">
        <v>121</v>
      </c>
      <c r="AU17" s="18" t="s">
        <v>121</v>
      </c>
      <c r="AV17" s="18" t="s">
        <v>121</v>
      </c>
      <c r="AW17" s="20">
        <v>46065.999988425923</v>
      </c>
      <c r="AX17" s="18">
        <v>3</v>
      </c>
      <c r="AY17" s="18" t="s">
        <v>301</v>
      </c>
      <c r="AZ17" s="19">
        <v>46059</v>
      </c>
      <c r="BA17" s="20">
        <v>46062.520069444443</v>
      </c>
      <c r="BB17" s="20">
        <v>46062.520069444443</v>
      </c>
      <c r="BC17" s="18">
        <v>7</v>
      </c>
      <c r="BD17" s="18">
        <v>0</v>
      </c>
      <c r="BE17" s="18" t="s">
        <v>123</v>
      </c>
      <c r="BF17" s="18" t="s">
        <v>10</v>
      </c>
      <c r="BG17" s="19">
        <v>46062</v>
      </c>
      <c r="BH17" s="18">
        <v>7</v>
      </c>
      <c r="BI17" s="18">
        <v>1</v>
      </c>
      <c r="BJ17" s="18" t="s">
        <v>302</v>
      </c>
      <c r="BK17" s="18" t="s">
        <v>302</v>
      </c>
      <c r="BL17" s="18" t="s">
        <v>125</v>
      </c>
      <c r="BM17" s="18" t="s">
        <v>125</v>
      </c>
      <c r="BN17" s="18" t="s">
        <v>126</v>
      </c>
      <c r="BO17" s="18" t="s">
        <v>127</v>
      </c>
      <c r="BP17" s="18" t="s">
        <v>128</v>
      </c>
      <c r="BQ17" s="18" t="s">
        <v>129</v>
      </c>
      <c r="BR17" s="18" t="s">
        <v>303</v>
      </c>
      <c r="BS17" s="18">
        <v>7504349</v>
      </c>
      <c r="BT17" s="18" t="s">
        <v>131</v>
      </c>
      <c r="BU17" s="18" t="s">
        <v>304</v>
      </c>
      <c r="BV17" s="18"/>
      <c r="BW17" s="18">
        <v>3208810659</v>
      </c>
      <c r="BX17" s="18" t="s">
        <v>305</v>
      </c>
      <c r="BY17" s="18"/>
      <c r="BZ17" s="18"/>
      <c r="CA17" s="18"/>
      <c r="CB17" s="18">
        <v>1</v>
      </c>
      <c r="CC17" s="18" t="s">
        <v>117</v>
      </c>
      <c r="CD17" s="18" t="s">
        <v>133</v>
      </c>
      <c r="CE17" s="18"/>
      <c r="CF17" s="18"/>
      <c r="CG17" s="18">
        <v>2</v>
      </c>
      <c r="CH17" s="18" t="s">
        <v>134</v>
      </c>
      <c r="CI17" s="18" t="s">
        <v>135</v>
      </c>
      <c r="CJ17" s="18"/>
      <c r="CK17" s="18" t="s">
        <v>251</v>
      </c>
      <c r="CL17" s="18" t="s">
        <v>137</v>
      </c>
      <c r="CM17" s="18"/>
      <c r="CN17" s="18" t="s">
        <v>154</v>
      </c>
      <c r="CO17" s="18" t="s">
        <v>139</v>
      </c>
      <c r="CP17" s="18" t="s">
        <v>140</v>
      </c>
      <c r="CQ17" s="18"/>
      <c r="CR17" s="18"/>
      <c r="CS17" s="18"/>
      <c r="CT17" s="18"/>
      <c r="CU17" s="18"/>
      <c r="CV17" s="18"/>
      <c r="CW17" s="18" t="s">
        <v>252</v>
      </c>
    </row>
    <row r="18" spans="1:101">
      <c r="A18" s="18">
        <v>1245892026</v>
      </c>
      <c r="B18" s="18" t="s">
        <v>101</v>
      </c>
      <c r="C18" s="18" t="s">
        <v>102</v>
      </c>
      <c r="D18" s="18" t="s">
        <v>103</v>
      </c>
      <c r="E18" s="18" t="s">
        <v>104</v>
      </c>
      <c r="F18" s="18" t="s">
        <v>306</v>
      </c>
      <c r="G18" s="18"/>
      <c r="H18" s="18" t="s">
        <v>174</v>
      </c>
      <c r="I18" s="18" t="s">
        <v>175</v>
      </c>
      <c r="J18" s="18" t="s">
        <v>176</v>
      </c>
      <c r="K18" s="18" t="s">
        <v>307</v>
      </c>
      <c r="L18" s="18" t="s">
        <v>110</v>
      </c>
      <c r="M18" s="18"/>
      <c r="N18" s="18" t="s">
        <v>111</v>
      </c>
      <c r="O18" s="18" t="s">
        <v>112</v>
      </c>
      <c r="P18" s="18" t="s">
        <v>113</v>
      </c>
      <c r="Q18" s="18" t="s">
        <v>114</v>
      </c>
      <c r="R18" s="18" t="s">
        <v>114</v>
      </c>
      <c r="S18" s="18" t="s">
        <v>308</v>
      </c>
      <c r="T18" s="18" t="s">
        <v>116</v>
      </c>
      <c r="U18" s="18"/>
      <c r="V18" s="18" t="s">
        <v>117</v>
      </c>
      <c r="W18" s="18" t="s">
        <v>133</v>
      </c>
      <c r="X18" s="18" t="s">
        <v>117</v>
      </c>
      <c r="Y18" s="18"/>
      <c r="Z18" s="18"/>
      <c r="AA18" s="18" t="s">
        <v>117</v>
      </c>
      <c r="AB18" s="18"/>
      <c r="AC18" s="18"/>
      <c r="AD18" s="18"/>
      <c r="AE18" s="18"/>
      <c r="AF18" s="18"/>
      <c r="AG18" s="18"/>
      <c r="AH18" s="18"/>
      <c r="AI18" s="18"/>
      <c r="AJ18" s="18"/>
      <c r="AK18" s="18"/>
      <c r="AL18" s="19">
        <v>46072</v>
      </c>
      <c r="AM18" s="19">
        <v>46073</v>
      </c>
      <c r="AN18" s="20">
        <v>46072.400833333333</v>
      </c>
      <c r="AO18" s="19">
        <v>46073</v>
      </c>
      <c r="AP18" s="18"/>
      <c r="AQ18" s="19">
        <v>46072</v>
      </c>
      <c r="AR18" s="18" t="s">
        <v>121</v>
      </c>
      <c r="AS18" s="18" t="s">
        <v>121</v>
      </c>
      <c r="AT18" s="18" t="s">
        <v>121</v>
      </c>
      <c r="AU18" s="18" t="s">
        <v>121</v>
      </c>
      <c r="AV18" s="18" t="s">
        <v>121</v>
      </c>
      <c r="AW18" s="20">
        <v>46086.999988425923</v>
      </c>
      <c r="AX18" s="18">
        <v>5</v>
      </c>
      <c r="AY18" s="18"/>
      <c r="AZ18" s="18" t="s">
        <v>121</v>
      </c>
      <c r="BA18" s="20">
        <v>46079.40042824074</v>
      </c>
      <c r="BB18" s="20">
        <v>46079.40042824074</v>
      </c>
      <c r="BC18" s="18">
        <v>5</v>
      </c>
      <c r="BD18" s="18">
        <v>0</v>
      </c>
      <c r="BE18" s="18" t="s">
        <v>123</v>
      </c>
      <c r="BF18" s="18" t="s">
        <v>10</v>
      </c>
      <c r="BG18" s="19">
        <v>46083</v>
      </c>
      <c r="BH18" s="18">
        <v>7</v>
      </c>
      <c r="BI18" s="18">
        <v>0</v>
      </c>
      <c r="BJ18" s="18" t="s">
        <v>309</v>
      </c>
      <c r="BK18" s="18" t="s">
        <v>309</v>
      </c>
      <c r="BL18" s="18" t="s">
        <v>125</v>
      </c>
      <c r="BM18" s="18" t="s">
        <v>125</v>
      </c>
      <c r="BN18" s="18" t="s">
        <v>126</v>
      </c>
      <c r="BO18" s="18" t="s">
        <v>310</v>
      </c>
      <c r="BP18" s="18" t="s">
        <v>128</v>
      </c>
      <c r="BQ18" s="18" t="s">
        <v>129</v>
      </c>
      <c r="BR18" s="18" t="s">
        <v>311</v>
      </c>
      <c r="BS18" s="18">
        <v>11409325</v>
      </c>
      <c r="BT18" s="18" t="s">
        <v>131</v>
      </c>
      <c r="BU18" s="18" t="s">
        <v>312</v>
      </c>
      <c r="BV18" s="18">
        <v>6915299</v>
      </c>
      <c r="BW18" s="18"/>
      <c r="BX18" s="18" t="s">
        <v>313</v>
      </c>
      <c r="BY18" s="18"/>
      <c r="BZ18" s="18"/>
      <c r="CA18" s="18"/>
      <c r="CB18" s="18"/>
      <c r="CC18" s="18" t="s">
        <v>117</v>
      </c>
      <c r="CD18" s="18" t="s">
        <v>133</v>
      </c>
      <c r="CE18" s="18"/>
      <c r="CF18" s="18"/>
      <c r="CG18" s="18">
        <v>2</v>
      </c>
      <c r="CH18" s="18" t="s">
        <v>134</v>
      </c>
      <c r="CI18" s="18" t="s">
        <v>135</v>
      </c>
      <c r="CJ18" s="18"/>
      <c r="CK18" s="18" t="s">
        <v>136</v>
      </c>
      <c r="CL18" s="18" t="s">
        <v>137</v>
      </c>
      <c r="CM18" s="18"/>
      <c r="CN18" s="18" t="s">
        <v>138</v>
      </c>
      <c r="CO18" s="18" t="s">
        <v>139</v>
      </c>
      <c r="CP18" s="18" t="s">
        <v>140</v>
      </c>
      <c r="CQ18" s="18"/>
      <c r="CR18" s="18"/>
      <c r="CS18" s="18"/>
      <c r="CT18" s="18"/>
      <c r="CU18" s="18"/>
      <c r="CV18" s="18"/>
      <c r="CW18" s="18" t="s">
        <v>155</v>
      </c>
    </row>
    <row r="19" spans="1:101">
      <c r="A19" s="18">
        <v>703712026</v>
      </c>
      <c r="B19" s="18" t="s">
        <v>101</v>
      </c>
      <c r="C19" s="18" t="s">
        <v>102</v>
      </c>
      <c r="D19" s="18" t="s">
        <v>103</v>
      </c>
      <c r="E19" s="18" t="s">
        <v>104</v>
      </c>
      <c r="F19" s="18" t="s">
        <v>105</v>
      </c>
      <c r="G19" s="18"/>
      <c r="H19" s="18" t="s">
        <v>106</v>
      </c>
      <c r="I19" s="18" t="s">
        <v>107</v>
      </c>
      <c r="J19" s="18" t="s">
        <v>108</v>
      </c>
      <c r="K19" s="18" t="s">
        <v>109</v>
      </c>
      <c r="L19" s="18" t="s">
        <v>110</v>
      </c>
      <c r="M19" s="18"/>
      <c r="N19" s="18" t="s">
        <v>111</v>
      </c>
      <c r="O19" s="18" t="s">
        <v>112</v>
      </c>
      <c r="P19" s="18" t="s">
        <v>113</v>
      </c>
      <c r="Q19" s="18" t="s">
        <v>114</v>
      </c>
      <c r="R19" s="18" t="s">
        <v>114</v>
      </c>
      <c r="S19" s="18" t="s">
        <v>314</v>
      </c>
      <c r="T19" s="18" t="s">
        <v>116</v>
      </c>
      <c r="U19" s="18"/>
      <c r="V19" s="18" t="s">
        <v>117</v>
      </c>
      <c r="W19" s="18" t="s">
        <v>117</v>
      </c>
      <c r="X19" s="18" t="s">
        <v>117</v>
      </c>
      <c r="Y19" s="18"/>
      <c r="Z19" s="18"/>
      <c r="AA19" s="18" t="s">
        <v>117</v>
      </c>
      <c r="AB19" s="18"/>
      <c r="AC19" s="18"/>
      <c r="AD19" s="18"/>
      <c r="AE19" s="18"/>
      <c r="AF19" s="18"/>
      <c r="AG19" s="18"/>
      <c r="AH19" s="18"/>
      <c r="AI19" s="18"/>
      <c r="AJ19" s="18"/>
      <c r="AK19" s="18"/>
      <c r="AL19" s="19">
        <v>46055</v>
      </c>
      <c r="AM19" s="19">
        <v>46056</v>
      </c>
      <c r="AN19" s="20">
        <v>46055.547476851854</v>
      </c>
      <c r="AO19" s="19">
        <v>46056</v>
      </c>
      <c r="AP19" s="18"/>
      <c r="AQ19" s="19">
        <v>46055</v>
      </c>
      <c r="AR19" s="18" t="s">
        <v>121</v>
      </c>
      <c r="AS19" s="18" t="s">
        <v>121</v>
      </c>
      <c r="AT19" s="18" t="s">
        <v>121</v>
      </c>
      <c r="AU19" s="18" t="s">
        <v>121</v>
      </c>
      <c r="AV19" s="18" t="s">
        <v>121</v>
      </c>
      <c r="AW19" s="20">
        <v>46069.999988425923</v>
      </c>
      <c r="AX19" s="18">
        <v>5</v>
      </c>
      <c r="AY19" s="18" t="s">
        <v>315</v>
      </c>
      <c r="AZ19" s="19">
        <v>46058</v>
      </c>
      <c r="BA19" s="20">
        <v>46062.704745370371</v>
      </c>
      <c r="BB19" s="20">
        <v>46062.704745370371</v>
      </c>
      <c r="BC19" s="18">
        <v>5</v>
      </c>
      <c r="BD19" s="18">
        <v>0</v>
      </c>
      <c r="BE19" s="18" t="s">
        <v>123</v>
      </c>
      <c r="BF19" s="18" t="s">
        <v>10</v>
      </c>
      <c r="BG19" s="19">
        <v>46064</v>
      </c>
      <c r="BH19" s="18">
        <v>7</v>
      </c>
      <c r="BI19" s="18">
        <v>0</v>
      </c>
      <c r="BJ19" s="18" t="s">
        <v>316</v>
      </c>
      <c r="BK19" s="18" t="s">
        <v>316</v>
      </c>
      <c r="BL19" s="18" t="s">
        <v>125</v>
      </c>
      <c r="BM19" s="18" t="s">
        <v>125</v>
      </c>
      <c r="BN19" s="18" t="s">
        <v>126</v>
      </c>
      <c r="BO19" s="18" t="s">
        <v>127</v>
      </c>
      <c r="BP19" s="18" t="s">
        <v>128</v>
      </c>
      <c r="BQ19" s="18" t="s">
        <v>129</v>
      </c>
      <c r="BR19" s="18" t="s">
        <v>317</v>
      </c>
      <c r="BS19" s="18">
        <v>1030641665</v>
      </c>
      <c r="BT19" s="18" t="s">
        <v>131</v>
      </c>
      <c r="BU19" s="18" t="s">
        <v>318</v>
      </c>
      <c r="BV19" s="18">
        <v>5726526</v>
      </c>
      <c r="BW19" s="18">
        <v>3506013880</v>
      </c>
      <c r="BX19" s="18" t="s">
        <v>319</v>
      </c>
      <c r="BY19" s="18"/>
      <c r="BZ19" s="18"/>
      <c r="CA19" s="18"/>
      <c r="CB19" s="18"/>
      <c r="CC19" s="18" t="s">
        <v>117</v>
      </c>
      <c r="CD19" s="18" t="s">
        <v>133</v>
      </c>
      <c r="CE19" s="18"/>
      <c r="CF19" s="18"/>
      <c r="CG19" s="18">
        <v>2</v>
      </c>
      <c r="CH19" s="18" t="s">
        <v>134</v>
      </c>
      <c r="CI19" s="18" t="s">
        <v>135</v>
      </c>
      <c r="CJ19" s="18"/>
      <c r="CK19" s="18" t="s">
        <v>136</v>
      </c>
      <c r="CL19" s="18" t="s">
        <v>137</v>
      </c>
      <c r="CM19" s="18"/>
      <c r="CN19" s="18" t="s">
        <v>138</v>
      </c>
      <c r="CO19" s="18" t="s">
        <v>139</v>
      </c>
      <c r="CP19" s="18" t="s">
        <v>140</v>
      </c>
      <c r="CQ19" s="18"/>
      <c r="CR19" s="18"/>
      <c r="CS19" s="18"/>
      <c r="CT19" s="18"/>
      <c r="CU19" s="18"/>
      <c r="CV19" s="18"/>
      <c r="CW19" s="18" t="s">
        <v>155</v>
      </c>
    </row>
    <row r="20" spans="1:101">
      <c r="A20" s="18">
        <v>1230362026</v>
      </c>
      <c r="B20" s="18" t="s">
        <v>101</v>
      </c>
      <c r="C20" s="18" t="s">
        <v>102</v>
      </c>
      <c r="D20" s="18" t="s">
        <v>103</v>
      </c>
      <c r="E20" s="18" t="s">
        <v>104</v>
      </c>
      <c r="F20" s="18" t="s">
        <v>105</v>
      </c>
      <c r="G20" s="18"/>
      <c r="H20" s="18" t="s">
        <v>106</v>
      </c>
      <c r="I20" s="18" t="s">
        <v>107</v>
      </c>
      <c r="J20" s="18" t="s">
        <v>108</v>
      </c>
      <c r="K20" s="18" t="s">
        <v>109</v>
      </c>
      <c r="L20" s="18" t="s">
        <v>110</v>
      </c>
      <c r="M20" s="18"/>
      <c r="N20" s="18" t="s">
        <v>111</v>
      </c>
      <c r="O20" s="18" t="s">
        <v>112</v>
      </c>
      <c r="P20" s="18" t="s">
        <v>113</v>
      </c>
      <c r="Q20" s="18" t="s">
        <v>114</v>
      </c>
      <c r="R20" s="18" t="s">
        <v>114</v>
      </c>
      <c r="S20" s="18" t="s">
        <v>320</v>
      </c>
      <c r="T20" s="18" t="s">
        <v>116</v>
      </c>
      <c r="U20" s="18"/>
      <c r="V20" s="18" t="s">
        <v>117</v>
      </c>
      <c r="W20" s="18" t="s">
        <v>117</v>
      </c>
      <c r="X20" s="18" t="s">
        <v>117</v>
      </c>
      <c r="Y20" s="18"/>
      <c r="Z20" s="18"/>
      <c r="AA20" s="18" t="s">
        <v>117</v>
      </c>
      <c r="AB20" s="18"/>
      <c r="AC20" s="18"/>
      <c r="AD20" s="18"/>
      <c r="AE20" s="18"/>
      <c r="AF20" s="18"/>
      <c r="AG20" s="18">
        <v>2</v>
      </c>
      <c r="AH20" s="18">
        <v>-74173696</v>
      </c>
      <c r="AI20" s="18">
        <v>46082118</v>
      </c>
      <c r="AJ20" s="18"/>
      <c r="AK20" s="18"/>
      <c r="AL20" s="19">
        <v>46071</v>
      </c>
      <c r="AM20" s="19">
        <v>46072</v>
      </c>
      <c r="AN20" s="20">
        <v>46072.401782407411</v>
      </c>
      <c r="AO20" s="19">
        <v>46072</v>
      </c>
      <c r="AP20" s="18"/>
      <c r="AQ20" s="19">
        <v>46071</v>
      </c>
      <c r="AR20" s="18" t="s">
        <v>121</v>
      </c>
      <c r="AS20" s="18" t="s">
        <v>121</v>
      </c>
      <c r="AT20" s="18" t="s">
        <v>121</v>
      </c>
      <c r="AU20" s="18" t="s">
        <v>121</v>
      </c>
      <c r="AV20" s="18" t="s">
        <v>121</v>
      </c>
      <c r="AW20" s="20">
        <v>46085.999988425923</v>
      </c>
      <c r="AX20" s="18">
        <v>3</v>
      </c>
      <c r="AY20" s="18" t="s">
        <v>321</v>
      </c>
      <c r="AZ20" s="19">
        <v>46079</v>
      </c>
      <c r="BA20" s="20">
        <v>46080.626886574071</v>
      </c>
      <c r="BB20" s="20">
        <v>46080.626886574071</v>
      </c>
      <c r="BC20" s="18">
        <v>7</v>
      </c>
      <c r="BD20" s="18">
        <v>0</v>
      </c>
      <c r="BE20" s="18" t="s">
        <v>123</v>
      </c>
      <c r="BF20" s="18" t="s">
        <v>10</v>
      </c>
      <c r="BG20" s="19">
        <v>46080</v>
      </c>
      <c r="BH20" s="18">
        <v>7</v>
      </c>
      <c r="BI20" s="18">
        <v>1</v>
      </c>
      <c r="BJ20" s="18" t="s">
        <v>322</v>
      </c>
      <c r="BK20" s="18" t="s">
        <v>322</v>
      </c>
      <c r="BL20" s="18" t="s">
        <v>125</v>
      </c>
      <c r="BM20" s="18" t="s">
        <v>125</v>
      </c>
      <c r="BN20" s="18" t="s">
        <v>126</v>
      </c>
      <c r="BO20" s="18" t="s">
        <v>127</v>
      </c>
      <c r="BP20" s="18" t="s">
        <v>128</v>
      </c>
      <c r="BQ20" s="18" t="s">
        <v>129</v>
      </c>
      <c r="BR20" s="18" t="s">
        <v>323</v>
      </c>
      <c r="BS20" s="18">
        <v>53048160</v>
      </c>
      <c r="BT20" s="18" t="s">
        <v>131</v>
      </c>
      <c r="BU20" s="18" t="s">
        <v>324</v>
      </c>
      <c r="BV20" s="18">
        <v>3196360259</v>
      </c>
      <c r="BW20" s="18">
        <v>3196360259</v>
      </c>
      <c r="BX20" s="18" t="s">
        <v>325</v>
      </c>
      <c r="BY20" s="18"/>
      <c r="BZ20" s="18"/>
      <c r="CA20" s="18"/>
      <c r="CB20" s="18">
        <v>2</v>
      </c>
      <c r="CC20" s="18" t="s">
        <v>117</v>
      </c>
      <c r="CD20" s="18" t="s">
        <v>133</v>
      </c>
      <c r="CE20" s="18"/>
      <c r="CF20" s="18"/>
      <c r="CG20" s="18">
        <v>2</v>
      </c>
      <c r="CH20" s="18" t="s">
        <v>134</v>
      </c>
      <c r="CI20" s="18" t="s">
        <v>135</v>
      </c>
      <c r="CJ20" s="18"/>
      <c r="CK20" s="18" t="s">
        <v>136</v>
      </c>
      <c r="CL20" s="18" t="s">
        <v>137</v>
      </c>
      <c r="CM20" s="18"/>
      <c r="CN20" s="18" t="s">
        <v>154</v>
      </c>
      <c r="CO20" s="18" t="s">
        <v>139</v>
      </c>
      <c r="CP20" s="18" t="s">
        <v>140</v>
      </c>
      <c r="CQ20" s="18"/>
      <c r="CR20" s="18"/>
      <c r="CS20" s="18"/>
      <c r="CT20" s="18"/>
      <c r="CU20" s="18"/>
      <c r="CV20" s="18"/>
      <c r="CW20" s="18" t="s">
        <v>155</v>
      </c>
    </row>
    <row r="21" spans="1:101">
      <c r="A21" s="18">
        <v>1223962026</v>
      </c>
      <c r="B21" s="18" t="s">
        <v>101</v>
      </c>
      <c r="C21" s="18" t="s">
        <v>102</v>
      </c>
      <c r="D21" s="18" t="s">
        <v>103</v>
      </c>
      <c r="E21" s="18" t="s">
        <v>104</v>
      </c>
      <c r="F21" s="18" t="s">
        <v>326</v>
      </c>
      <c r="G21" s="18"/>
      <c r="H21" s="18" t="s">
        <v>174</v>
      </c>
      <c r="I21" s="18" t="s">
        <v>175</v>
      </c>
      <c r="J21" s="18" t="s">
        <v>176</v>
      </c>
      <c r="K21" s="18" t="s">
        <v>327</v>
      </c>
      <c r="L21" s="18" t="s">
        <v>110</v>
      </c>
      <c r="M21" s="18"/>
      <c r="N21" s="18" t="s">
        <v>111</v>
      </c>
      <c r="O21" s="18" t="s">
        <v>112</v>
      </c>
      <c r="P21" s="18" t="s">
        <v>113</v>
      </c>
      <c r="Q21" s="18" t="s">
        <v>114</v>
      </c>
      <c r="R21" s="18" t="s">
        <v>114</v>
      </c>
      <c r="S21" s="18" t="s">
        <v>328</v>
      </c>
      <c r="T21" s="18" t="s">
        <v>116</v>
      </c>
      <c r="U21" s="18"/>
      <c r="V21" s="18" t="s">
        <v>117</v>
      </c>
      <c r="W21" s="18" t="s">
        <v>133</v>
      </c>
      <c r="X21" s="18" t="s">
        <v>117</v>
      </c>
      <c r="Y21" s="18"/>
      <c r="Z21" s="18"/>
      <c r="AA21" s="18" t="s">
        <v>117</v>
      </c>
      <c r="AB21" s="18"/>
      <c r="AC21" s="18"/>
      <c r="AD21" s="18"/>
      <c r="AE21" s="18"/>
      <c r="AF21" s="18"/>
      <c r="AG21" s="18"/>
      <c r="AH21" s="18"/>
      <c r="AI21" s="18"/>
      <c r="AJ21" s="18"/>
      <c r="AK21" s="18"/>
      <c r="AL21" s="19">
        <v>46071</v>
      </c>
      <c r="AM21" s="19">
        <v>46072</v>
      </c>
      <c r="AN21" s="20">
        <v>46072.613136574073</v>
      </c>
      <c r="AO21" s="19">
        <v>46072</v>
      </c>
      <c r="AP21" s="18"/>
      <c r="AQ21" s="19">
        <v>46071</v>
      </c>
      <c r="AR21" s="18" t="s">
        <v>121</v>
      </c>
      <c r="AS21" s="18" t="s">
        <v>121</v>
      </c>
      <c r="AT21" s="18" t="s">
        <v>121</v>
      </c>
      <c r="AU21" s="18" t="s">
        <v>121</v>
      </c>
      <c r="AV21" s="18" t="s">
        <v>121</v>
      </c>
      <c r="AW21" s="20">
        <v>46085.999988425923</v>
      </c>
      <c r="AX21" s="18">
        <v>4</v>
      </c>
      <c r="AY21" s="18"/>
      <c r="AZ21" s="18" t="s">
        <v>121</v>
      </c>
      <c r="BA21" s="20">
        <v>46079.652453703704</v>
      </c>
      <c r="BB21" s="20">
        <v>46079.652453703704</v>
      </c>
      <c r="BC21" s="18">
        <v>6</v>
      </c>
      <c r="BD21" s="18">
        <v>0</v>
      </c>
      <c r="BE21" s="18" t="s">
        <v>123</v>
      </c>
      <c r="BF21" s="18" t="s">
        <v>10</v>
      </c>
      <c r="BG21" s="19">
        <v>46080</v>
      </c>
      <c r="BH21" s="18">
        <v>7</v>
      </c>
      <c r="BI21" s="18">
        <v>0</v>
      </c>
      <c r="BJ21" s="18" t="s">
        <v>329</v>
      </c>
      <c r="BK21" s="18" t="s">
        <v>329</v>
      </c>
      <c r="BL21" s="18" t="s">
        <v>125</v>
      </c>
      <c r="BM21" s="18" t="s">
        <v>125</v>
      </c>
      <c r="BN21" s="18" t="s">
        <v>126</v>
      </c>
      <c r="BO21" s="18" t="s">
        <v>330</v>
      </c>
      <c r="BP21" s="18" t="s">
        <v>128</v>
      </c>
      <c r="BQ21" s="18" t="s">
        <v>129</v>
      </c>
      <c r="BR21" s="18" t="s">
        <v>331</v>
      </c>
      <c r="BS21" s="18">
        <v>79512863</v>
      </c>
      <c r="BT21" s="18" t="s">
        <v>131</v>
      </c>
      <c r="BU21" s="18" t="s">
        <v>332</v>
      </c>
      <c r="BV21" s="18">
        <v>3144000</v>
      </c>
      <c r="BW21" s="18">
        <v>3197019848</v>
      </c>
      <c r="BX21" s="18"/>
      <c r="BY21" s="18" t="s">
        <v>333</v>
      </c>
      <c r="BZ21" s="18" t="s">
        <v>334</v>
      </c>
      <c r="CA21" s="18" t="s">
        <v>335</v>
      </c>
      <c r="CB21" s="18"/>
      <c r="CC21" s="18" t="s">
        <v>117</v>
      </c>
      <c r="CD21" s="18" t="s">
        <v>133</v>
      </c>
      <c r="CE21" s="18"/>
      <c r="CF21" s="18"/>
      <c r="CG21" s="18">
        <v>3</v>
      </c>
      <c r="CH21" s="18" t="s">
        <v>134</v>
      </c>
      <c r="CI21" s="18" t="s">
        <v>135</v>
      </c>
      <c r="CJ21" s="18"/>
      <c r="CK21" s="18" t="s">
        <v>136</v>
      </c>
      <c r="CL21" s="18" t="s">
        <v>137</v>
      </c>
      <c r="CM21" s="18"/>
      <c r="CN21" s="18" t="s">
        <v>154</v>
      </c>
      <c r="CO21" s="18" t="s">
        <v>139</v>
      </c>
      <c r="CP21" s="18" t="s">
        <v>140</v>
      </c>
      <c r="CQ21" s="18"/>
      <c r="CR21" s="18" t="s">
        <v>291</v>
      </c>
      <c r="CS21" s="18"/>
      <c r="CT21" s="18"/>
      <c r="CU21" s="18"/>
      <c r="CV21" s="18"/>
      <c r="CW21" s="18" t="s">
        <v>155</v>
      </c>
    </row>
    <row r="22" spans="1:101">
      <c r="A22" s="18">
        <v>756232026</v>
      </c>
      <c r="B22" s="18" t="s">
        <v>101</v>
      </c>
      <c r="C22" s="18" t="s">
        <v>102</v>
      </c>
      <c r="D22" s="18" t="s">
        <v>103</v>
      </c>
      <c r="E22" s="18" t="s">
        <v>104</v>
      </c>
      <c r="F22" s="18" t="s">
        <v>105</v>
      </c>
      <c r="G22" s="18"/>
      <c r="H22" s="18" t="s">
        <v>106</v>
      </c>
      <c r="I22" s="18" t="s">
        <v>107</v>
      </c>
      <c r="J22" s="18" t="s">
        <v>108</v>
      </c>
      <c r="K22" s="18" t="s">
        <v>109</v>
      </c>
      <c r="L22" s="18" t="s">
        <v>110</v>
      </c>
      <c r="M22" s="18"/>
      <c r="N22" s="18" t="s">
        <v>111</v>
      </c>
      <c r="O22" s="18" t="s">
        <v>112</v>
      </c>
      <c r="P22" s="18" t="s">
        <v>113</v>
      </c>
      <c r="Q22" s="18" t="s">
        <v>114</v>
      </c>
      <c r="R22" s="18" t="s">
        <v>114</v>
      </c>
      <c r="S22" s="18" t="s">
        <v>336</v>
      </c>
      <c r="T22" s="18" t="s">
        <v>116</v>
      </c>
      <c r="U22" s="18"/>
      <c r="V22" s="18" t="s">
        <v>117</v>
      </c>
      <c r="W22" s="18" t="s">
        <v>117</v>
      </c>
      <c r="X22" s="18" t="s">
        <v>117</v>
      </c>
      <c r="Y22" s="18"/>
      <c r="Z22" s="18"/>
      <c r="AA22" s="18" t="s">
        <v>117</v>
      </c>
      <c r="AB22" s="18"/>
      <c r="AC22" s="18"/>
      <c r="AD22" s="18" t="s">
        <v>337</v>
      </c>
      <c r="AE22" s="18" t="s">
        <v>338</v>
      </c>
      <c r="AF22" s="18" t="s">
        <v>339</v>
      </c>
      <c r="AG22" s="18">
        <v>2</v>
      </c>
      <c r="AH22" s="18"/>
      <c r="AI22" s="18"/>
      <c r="AJ22" s="18"/>
      <c r="AK22" s="18"/>
      <c r="AL22" s="19">
        <v>46056</v>
      </c>
      <c r="AM22" s="19">
        <v>46057</v>
      </c>
      <c r="AN22" s="20">
        <v>46057.377442129633</v>
      </c>
      <c r="AO22" s="19">
        <v>46057</v>
      </c>
      <c r="AP22" s="18"/>
      <c r="AQ22" s="19">
        <v>46056</v>
      </c>
      <c r="AR22" s="18" t="s">
        <v>121</v>
      </c>
      <c r="AS22" s="18" t="s">
        <v>121</v>
      </c>
      <c r="AT22" s="18" t="s">
        <v>121</v>
      </c>
      <c r="AU22" s="18" t="s">
        <v>121</v>
      </c>
      <c r="AV22" s="18" t="s">
        <v>121</v>
      </c>
      <c r="AW22" s="20">
        <v>46070.999988425923</v>
      </c>
      <c r="AX22" s="18">
        <v>3</v>
      </c>
      <c r="AY22" s="18" t="s">
        <v>340</v>
      </c>
      <c r="AZ22" s="19">
        <v>46063</v>
      </c>
      <c r="BA22" s="20">
        <v>46065.627349537041</v>
      </c>
      <c r="BB22" s="20">
        <v>46065.627349537041</v>
      </c>
      <c r="BC22" s="18">
        <v>7</v>
      </c>
      <c r="BD22" s="18">
        <v>0</v>
      </c>
      <c r="BE22" s="18" t="s">
        <v>123</v>
      </c>
      <c r="BF22" s="18" t="s">
        <v>10</v>
      </c>
      <c r="BG22" s="19">
        <v>46065</v>
      </c>
      <c r="BH22" s="18">
        <v>7</v>
      </c>
      <c r="BI22" s="18">
        <v>1</v>
      </c>
      <c r="BJ22" s="18" t="s">
        <v>341</v>
      </c>
      <c r="BK22" s="18" t="s">
        <v>341</v>
      </c>
      <c r="BL22" s="18"/>
      <c r="BM22" s="18"/>
      <c r="BN22" s="18" t="s">
        <v>342</v>
      </c>
      <c r="BO22" s="18" t="s">
        <v>127</v>
      </c>
      <c r="BP22" s="18" t="s">
        <v>128</v>
      </c>
      <c r="BQ22" s="18"/>
      <c r="BR22" s="18" t="s">
        <v>343</v>
      </c>
      <c r="BS22" s="18"/>
      <c r="BT22" s="18"/>
      <c r="BU22" s="18"/>
      <c r="BV22" s="18"/>
      <c r="BW22" s="18"/>
      <c r="BX22" s="18"/>
      <c r="BY22" s="18"/>
      <c r="BZ22" s="18"/>
      <c r="CA22" s="18"/>
      <c r="CB22" s="18"/>
      <c r="CC22" s="18" t="s">
        <v>117</v>
      </c>
      <c r="CD22" s="18" t="s">
        <v>117</v>
      </c>
      <c r="CE22" s="18"/>
      <c r="CF22" s="18"/>
      <c r="CG22" s="18">
        <v>2</v>
      </c>
      <c r="CH22" s="18" t="s">
        <v>134</v>
      </c>
      <c r="CI22" s="18" t="s">
        <v>135</v>
      </c>
      <c r="CJ22" s="18"/>
      <c r="CK22" s="18" t="s">
        <v>136</v>
      </c>
      <c r="CL22" s="18" t="s">
        <v>137</v>
      </c>
      <c r="CM22" s="18"/>
      <c r="CN22" s="18" t="s">
        <v>154</v>
      </c>
      <c r="CO22" s="18" t="s">
        <v>139</v>
      </c>
      <c r="CP22" s="18" t="s">
        <v>140</v>
      </c>
      <c r="CQ22" s="18"/>
      <c r="CR22" s="18"/>
      <c r="CS22" s="18"/>
      <c r="CT22" s="18"/>
      <c r="CU22" s="18"/>
      <c r="CV22" s="18"/>
      <c r="CW22" s="18" t="s">
        <v>155</v>
      </c>
    </row>
    <row r="23" spans="1:101">
      <c r="A23" s="18">
        <v>769942026</v>
      </c>
      <c r="B23" s="18" t="s">
        <v>101</v>
      </c>
      <c r="C23" s="18" t="s">
        <v>102</v>
      </c>
      <c r="D23" s="18" t="s">
        <v>103</v>
      </c>
      <c r="E23" s="18" t="s">
        <v>104</v>
      </c>
      <c r="F23" s="18" t="s">
        <v>105</v>
      </c>
      <c r="G23" s="18"/>
      <c r="H23" s="18" t="s">
        <v>106</v>
      </c>
      <c r="I23" s="18" t="s">
        <v>107</v>
      </c>
      <c r="J23" s="18" t="s">
        <v>108</v>
      </c>
      <c r="K23" s="18" t="s">
        <v>109</v>
      </c>
      <c r="L23" s="18" t="s">
        <v>110</v>
      </c>
      <c r="M23" s="18"/>
      <c r="N23" s="18" t="s">
        <v>111</v>
      </c>
      <c r="O23" s="18" t="s">
        <v>112</v>
      </c>
      <c r="P23" s="18" t="s">
        <v>344</v>
      </c>
      <c r="Q23" s="18" t="s">
        <v>114</v>
      </c>
      <c r="R23" s="18" t="s">
        <v>114</v>
      </c>
      <c r="S23" s="18" t="s">
        <v>345</v>
      </c>
      <c r="T23" s="18" t="s">
        <v>116</v>
      </c>
      <c r="U23" s="18"/>
      <c r="V23" s="18" t="s">
        <v>117</v>
      </c>
      <c r="W23" s="18" t="s">
        <v>117</v>
      </c>
      <c r="X23" s="18" t="s">
        <v>117</v>
      </c>
      <c r="Y23" s="18"/>
      <c r="Z23" s="18"/>
      <c r="AA23" s="18" t="s">
        <v>117</v>
      </c>
      <c r="AB23" s="18"/>
      <c r="AC23" s="18"/>
      <c r="AD23" s="18"/>
      <c r="AE23" s="18"/>
      <c r="AF23" s="18"/>
      <c r="AG23" s="18"/>
      <c r="AH23" s="18">
        <v>-741010676</v>
      </c>
      <c r="AI23" s="18">
        <v>44977693</v>
      </c>
      <c r="AJ23" s="18"/>
      <c r="AK23" s="18"/>
      <c r="AL23" s="19">
        <v>46057</v>
      </c>
      <c r="AM23" s="19">
        <v>46058</v>
      </c>
      <c r="AN23" s="20">
        <v>46066.445081018515</v>
      </c>
      <c r="AO23" s="19">
        <v>46058</v>
      </c>
      <c r="AP23" s="18"/>
      <c r="AQ23" s="19">
        <v>46057</v>
      </c>
      <c r="AR23" s="18" t="s">
        <v>121</v>
      </c>
      <c r="AS23" s="18" t="s">
        <v>121</v>
      </c>
      <c r="AT23" s="18" t="s">
        <v>121</v>
      </c>
      <c r="AU23" s="18" t="s">
        <v>121</v>
      </c>
      <c r="AV23" s="18" t="s">
        <v>121</v>
      </c>
      <c r="AW23" s="20">
        <v>46071.999988425923</v>
      </c>
      <c r="AX23" s="18">
        <v>3</v>
      </c>
      <c r="AY23" s="18" t="s">
        <v>346</v>
      </c>
      <c r="AZ23" s="19">
        <v>46065</v>
      </c>
      <c r="BA23" s="20">
        <v>46066.449733796297</v>
      </c>
      <c r="BB23" s="20">
        <v>46066.449733796297</v>
      </c>
      <c r="BC23" s="18">
        <v>7</v>
      </c>
      <c r="BD23" s="18">
        <v>0</v>
      </c>
      <c r="BE23" s="18" t="s">
        <v>167</v>
      </c>
      <c r="BF23" s="18" t="s">
        <v>10</v>
      </c>
      <c r="BG23" s="19">
        <v>46059</v>
      </c>
      <c r="BH23" s="18">
        <v>2</v>
      </c>
      <c r="BI23" s="18">
        <v>6</v>
      </c>
      <c r="BJ23" s="18" t="s">
        <v>347</v>
      </c>
      <c r="BK23" s="18" t="s">
        <v>347</v>
      </c>
      <c r="BL23" s="18" t="s">
        <v>125</v>
      </c>
      <c r="BM23" s="18" t="s">
        <v>125</v>
      </c>
      <c r="BN23" s="18" t="s">
        <v>126</v>
      </c>
      <c r="BO23" s="18" t="s">
        <v>127</v>
      </c>
      <c r="BP23" s="18" t="s">
        <v>348</v>
      </c>
      <c r="BQ23" s="18" t="s">
        <v>129</v>
      </c>
      <c r="BR23" s="18" t="s">
        <v>349</v>
      </c>
      <c r="BS23" s="18">
        <v>1033750620</v>
      </c>
      <c r="BT23" s="18" t="s">
        <v>350</v>
      </c>
      <c r="BU23" s="18" t="s">
        <v>351</v>
      </c>
      <c r="BV23" s="18"/>
      <c r="BW23" s="18">
        <v>3206154925</v>
      </c>
      <c r="BX23" s="18"/>
      <c r="BY23" s="18"/>
      <c r="BZ23" s="18"/>
      <c r="CA23" s="18"/>
      <c r="CB23" s="18">
        <v>2</v>
      </c>
      <c r="CC23" s="18" t="s">
        <v>117</v>
      </c>
      <c r="CD23" s="18" t="s">
        <v>133</v>
      </c>
      <c r="CE23" s="18"/>
      <c r="CF23" s="18"/>
      <c r="CG23" s="18">
        <v>3</v>
      </c>
      <c r="CH23" s="18" t="s">
        <v>134</v>
      </c>
      <c r="CI23" s="18" t="s">
        <v>135</v>
      </c>
      <c r="CJ23" s="18"/>
      <c r="CK23" s="18" t="s">
        <v>136</v>
      </c>
      <c r="CL23" s="18" t="s">
        <v>137</v>
      </c>
      <c r="CM23" s="18"/>
      <c r="CN23" s="18" t="s">
        <v>154</v>
      </c>
      <c r="CO23" s="18" t="s">
        <v>139</v>
      </c>
      <c r="CP23" s="18" t="s">
        <v>140</v>
      </c>
      <c r="CQ23" s="18"/>
      <c r="CR23" s="18"/>
      <c r="CS23" s="18"/>
      <c r="CT23" s="18"/>
      <c r="CU23" s="18"/>
      <c r="CV23" s="18"/>
      <c r="CW23" s="18" t="s">
        <v>155</v>
      </c>
    </row>
    <row r="24" spans="1:101">
      <c r="A24" s="18">
        <v>851152026</v>
      </c>
      <c r="B24" s="18" t="s">
        <v>101</v>
      </c>
      <c r="C24" s="18" t="s">
        <v>102</v>
      </c>
      <c r="D24" s="18" t="s">
        <v>103</v>
      </c>
      <c r="E24" s="18" t="s">
        <v>104</v>
      </c>
      <c r="F24" s="18" t="s">
        <v>105</v>
      </c>
      <c r="G24" s="18"/>
      <c r="H24" s="18" t="s">
        <v>106</v>
      </c>
      <c r="I24" s="18" t="s">
        <v>107</v>
      </c>
      <c r="J24" s="18" t="s">
        <v>108</v>
      </c>
      <c r="K24" s="18" t="s">
        <v>109</v>
      </c>
      <c r="L24" s="18" t="s">
        <v>110</v>
      </c>
      <c r="M24" s="18"/>
      <c r="N24" s="18" t="s">
        <v>111</v>
      </c>
      <c r="O24" s="18" t="s">
        <v>112</v>
      </c>
      <c r="P24" s="18" t="s">
        <v>113</v>
      </c>
      <c r="Q24" s="18" t="s">
        <v>114</v>
      </c>
      <c r="R24" s="18" t="s">
        <v>114</v>
      </c>
      <c r="S24" s="18" t="s">
        <v>352</v>
      </c>
      <c r="T24" s="18" t="s">
        <v>116</v>
      </c>
      <c r="U24" s="18"/>
      <c r="V24" s="18" t="s">
        <v>117</v>
      </c>
      <c r="W24" s="18" t="s">
        <v>133</v>
      </c>
      <c r="X24" s="18" t="s">
        <v>117</v>
      </c>
      <c r="Y24" s="18"/>
      <c r="Z24" s="18"/>
      <c r="AA24" s="18" t="s">
        <v>117</v>
      </c>
      <c r="AB24" s="18"/>
      <c r="AC24" s="18"/>
      <c r="AD24" s="18"/>
      <c r="AE24" s="18"/>
      <c r="AF24" s="18"/>
      <c r="AG24" s="18"/>
      <c r="AH24" s="18">
        <v>-74078277322</v>
      </c>
      <c r="AI24" s="18">
        <v>458020350999999</v>
      </c>
      <c r="AJ24" s="18"/>
      <c r="AK24" s="18"/>
      <c r="AL24" s="19">
        <v>46059</v>
      </c>
      <c r="AM24" s="19">
        <v>46062</v>
      </c>
      <c r="AN24" s="20">
        <v>46059.649131944447</v>
      </c>
      <c r="AO24" s="19">
        <v>46062</v>
      </c>
      <c r="AP24" s="18"/>
      <c r="AQ24" s="19">
        <v>46059</v>
      </c>
      <c r="AR24" s="18" t="s">
        <v>121</v>
      </c>
      <c r="AS24" s="18" t="s">
        <v>121</v>
      </c>
      <c r="AT24" s="18" t="s">
        <v>121</v>
      </c>
      <c r="AU24" s="18" t="s">
        <v>121</v>
      </c>
      <c r="AV24" s="18" t="s">
        <v>121</v>
      </c>
      <c r="AW24" s="20">
        <v>46073.999988425923</v>
      </c>
      <c r="AX24" s="18">
        <v>1</v>
      </c>
      <c r="AY24" s="18" t="s">
        <v>353</v>
      </c>
      <c r="AZ24" s="19">
        <v>46071</v>
      </c>
      <c r="BA24" s="20">
        <v>46072.40829861111</v>
      </c>
      <c r="BB24" s="20">
        <v>46072.40829861111</v>
      </c>
      <c r="BC24" s="18">
        <v>9</v>
      </c>
      <c r="BD24" s="18">
        <v>0</v>
      </c>
      <c r="BE24" s="18" t="s">
        <v>123</v>
      </c>
      <c r="BF24" s="18" t="s">
        <v>10</v>
      </c>
      <c r="BG24" s="19">
        <v>46070</v>
      </c>
      <c r="BH24" s="18">
        <v>7</v>
      </c>
      <c r="BI24" s="18">
        <v>3</v>
      </c>
      <c r="BJ24" s="18" t="s">
        <v>354</v>
      </c>
      <c r="BK24" s="18" t="s">
        <v>354</v>
      </c>
      <c r="BL24" s="18" t="s">
        <v>125</v>
      </c>
      <c r="BM24" s="18" t="s">
        <v>125</v>
      </c>
      <c r="BN24" s="18" t="s">
        <v>126</v>
      </c>
      <c r="BO24" s="18" t="s">
        <v>127</v>
      </c>
      <c r="BP24" s="18" t="s">
        <v>128</v>
      </c>
      <c r="BQ24" s="18" t="s">
        <v>129</v>
      </c>
      <c r="BR24" s="18" t="s">
        <v>355</v>
      </c>
      <c r="BS24" s="18">
        <v>1023895952</v>
      </c>
      <c r="BT24" s="18" t="s">
        <v>131</v>
      </c>
      <c r="BU24" s="18" t="s">
        <v>356</v>
      </c>
      <c r="BV24" s="18">
        <v>2802950</v>
      </c>
      <c r="BW24" s="18">
        <v>3134651782</v>
      </c>
      <c r="BX24" s="18"/>
      <c r="BY24" s="18"/>
      <c r="BZ24" s="18"/>
      <c r="CA24" s="18"/>
      <c r="CB24" s="18">
        <v>2</v>
      </c>
      <c r="CC24" s="18" t="s">
        <v>117</v>
      </c>
      <c r="CD24" s="18" t="s">
        <v>133</v>
      </c>
      <c r="CE24" s="18"/>
      <c r="CF24" s="18"/>
      <c r="CG24" s="18">
        <v>2</v>
      </c>
      <c r="CH24" s="18" t="s">
        <v>134</v>
      </c>
      <c r="CI24" s="18" t="s">
        <v>135</v>
      </c>
      <c r="CJ24" s="18"/>
      <c r="CK24" s="18" t="s">
        <v>136</v>
      </c>
      <c r="CL24" s="18" t="s">
        <v>137</v>
      </c>
      <c r="CM24" s="18"/>
      <c r="CN24" s="18" t="s">
        <v>154</v>
      </c>
      <c r="CO24" s="18" t="s">
        <v>139</v>
      </c>
      <c r="CP24" s="18" t="s">
        <v>140</v>
      </c>
      <c r="CQ24" s="18"/>
      <c r="CR24" s="18"/>
      <c r="CS24" s="18"/>
      <c r="CT24" s="18"/>
      <c r="CU24" s="18"/>
      <c r="CV24" s="18"/>
      <c r="CW24" s="18" t="s">
        <v>141</v>
      </c>
    </row>
    <row r="25" spans="1:101">
      <c r="A25" s="18">
        <v>856332026</v>
      </c>
      <c r="B25" s="18" t="s">
        <v>101</v>
      </c>
      <c r="C25" s="18" t="s">
        <v>102</v>
      </c>
      <c r="D25" s="18" t="s">
        <v>103</v>
      </c>
      <c r="E25" s="18" t="s">
        <v>104</v>
      </c>
      <c r="F25" s="18" t="s">
        <v>105</v>
      </c>
      <c r="G25" s="18"/>
      <c r="H25" s="18" t="s">
        <v>106</v>
      </c>
      <c r="I25" s="18" t="s">
        <v>107</v>
      </c>
      <c r="J25" s="18" t="s">
        <v>108</v>
      </c>
      <c r="K25" s="18" t="s">
        <v>109</v>
      </c>
      <c r="L25" s="18" t="s">
        <v>110</v>
      </c>
      <c r="M25" s="18"/>
      <c r="N25" s="18" t="s">
        <v>111</v>
      </c>
      <c r="O25" s="18" t="s">
        <v>112</v>
      </c>
      <c r="P25" s="18" t="s">
        <v>344</v>
      </c>
      <c r="Q25" s="18" t="s">
        <v>114</v>
      </c>
      <c r="R25" s="18" t="s">
        <v>114</v>
      </c>
      <c r="S25" s="18" t="s">
        <v>357</v>
      </c>
      <c r="T25" s="18" t="s">
        <v>116</v>
      </c>
      <c r="U25" s="18"/>
      <c r="V25" s="18" t="s">
        <v>117</v>
      </c>
      <c r="W25" s="18" t="s">
        <v>117</v>
      </c>
      <c r="X25" s="18" t="s">
        <v>117</v>
      </c>
      <c r="Y25" s="18"/>
      <c r="Z25" s="18"/>
      <c r="AA25" s="18" t="s">
        <v>117</v>
      </c>
      <c r="AB25" s="18"/>
      <c r="AC25" s="18"/>
      <c r="AD25" s="18" t="s">
        <v>248</v>
      </c>
      <c r="AE25" s="18" t="s">
        <v>249</v>
      </c>
      <c r="AF25" s="18" t="s">
        <v>358</v>
      </c>
      <c r="AG25" s="18">
        <v>2</v>
      </c>
      <c r="AH25" s="18"/>
      <c r="AI25" s="18"/>
      <c r="AJ25" s="18"/>
      <c r="AK25" s="18"/>
      <c r="AL25" s="19">
        <v>46059</v>
      </c>
      <c r="AM25" s="19">
        <v>46062</v>
      </c>
      <c r="AN25" s="20">
        <v>46069.503240740742</v>
      </c>
      <c r="AO25" s="19">
        <v>46062</v>
      </c>
      <c r="AP25" s="18"/>
      <c r="AQ25" s="19">
        <v>46059</v>
      </c>
      <c r="AR25" s="18" t="s">
        <v>121</v>
      </c>
      <c r="AS25" s="18" t="s">
        <v>121</v>
      </c>
      <c r="AT25" s="18" t="s">
        <v>121</v>
      </c>
      <c r="AU25" s="18" t="s">
        <v>121</v>
      </c>
      <c r="AV25" s="18" t="s">
        <v>121</v>
      </c>
      <c r="AW25" s="20">
        <v>46073.999988425923</v>
      </c>
      <c r="AX25" s="18">
        <v>4</v>
      </c>
      <c r="AY25" s="18" t="s">
        <v>359</v>
      </c>
      <c r="AZ25" s="19">
        <v>46066</v>
      </c>
      <c r="BA25" s="20">
        <v>46069.506238425929</v>
      </c>
      <c r="BB25" s="20">
        <v>46069.506238425929</v>
      </c>
      <c r="BC25" s="18">
        <v>6</v>
      </c>
      <c r="BD25" s="18">
        <v>0</v>
      </c>
      <c r="BE25" s="18" t="s">
        <v>167</v>
      </c>
      <c r="BF25" s="18" t="s">
        <v>10</v>
      </c>
      <c r="BG25" s="19">
        <v>46063</v>
      </c>
      <c r="BH25" s="18">
        <v>2</v>
      </c>
      <c r="BI25" s="18">
        <v>5</v>
      </c>
      <c r="BJ25" s="18" t="s">
        <v>360</v>
      </c>
      <c r="BK25" s="18" t="s">
        <v>360</v>
      </c>
      <c r="BL25" s="18" t="s">
        <v>125</v>
      </c>
      <c r="BM25" s="18" t="s">
        <v>125</v>
      </c>
      <c r="BN25" s="18" t="s">
        <v>126</v>
      </c>
      <c r="BO25" s="18" t="s">
        <v>127</v>
      </c>
      <c r="BP25" s="18" t="s">
        <v>128</v>
      </c>
      <c r="BQ25" s="18" t="s">
        <v>129</v>
      </c>
      <c r="BR25" s="18" t="s">
        <v>361</v>
      </c>
      <c r="BS25" s="18">
        <v>1082845498</v>
      </c>
      <c r="BT25" s="18" t="s">
        <v>131</v>
      </c>
      <c r="BU25" s="18" t="s">
        <v>362</v>
      </c>
      <c r="BV25" s="18">
        <v>6828848</v>
      </c>
      <c r="BW25" s="18">
        <v>3196479159</v>
      </c>
      <c r="BX25" s="18" t="s">
        <v>363</v>
      </c>
      <c r="BY25" s="18" t="s">
        <v>248</v>
      </c>
      <c r="BZ25" s="18" t="s">
        <v>249</v>
      </c>
      <c r="CA25" s="18" t="s">
        <v>364</v>
      </c>
      <c r="CB25" s="18">
        <v>2</v>
      </c>
      <c r="CC25" s="18" t="s">
        <v>117</v>
      </c>
      <c r="CD25" s="18" t="s">
        <v>133</v>
      </c>
      <c r="CE25" s="18"/>
      <c r="CF25" s="18"/>
      <c r="CG25" s="18">
        <v>3</v>
      </c>
      <c r="CH25" s="18" t="s">
        <v>134</v>
      </c>
      <c r="CI25" s="18" t="s">
        <v>135</v>
      </c>
      <c r="CJ25" s="18"/>
      <c r="CK25" s="18" t="s">
        <v>136</v>
      </c>
      <c r="CL25" s="18" t="s">
        <v>137</v>
      </c>
      <c r="CM25" s="18"/>
      <c r="CN25" s="18" t="s">
        <v>154</v>
      </c>
      <c r="CO25" s="18" t="s">
        <v>139</v>
      </c>
      <c r="CP25" s="18" t="s">
        <v>140</v>
      </c>
      <c r="CQ25" s="18"/>
      <c r="CR25" s="18"/>
      <c r="CS25" s="18"/>
      <c r="CT25" s="18"/>
      <c r="CU25" s="18"/>
      <c r="CV25" s="18"/>
      <c r="CW25" s="18" t="s">
        <v>155</v>
      </c>
    </row>
    <row r="26" spans="1:101">
      <c r="A26" s="18">
        <v>1200052026</v>
      </c>
      <c r="B26" s="18" t="s">
        <v>101</v>
      </c>
      <c r="C26" s="18" t="s">
        <v>102</v>
      </c>
      <c r="D26" s="18" t="s">
        <v>103</v>
      </c>
      <c r="E26" s="18" t="s">
        <v>104</v>
      </c>
      <c r="F26" s="18" t="s">
        <v>105</v>
      </c>
      <c r="G26" s="18"/>
      <c r="H26" s="18" t="s">
        <v>106</v>
      </c>
      <c r="I26" s="18" t="s">
        <v>107</v>
      </c>
      <c r="J26" s="18" t="s">
        <v>108</v>
      </c>
      <c r="K26" s="18" t="s">
        <v>109</v>
      </c>
      <c r="L26" s="18" t="s">
        <v>110</v>
      </c>
      <c r="M26" s="18" t="s">
        <v>365</v>
      </c>
      <c r="N26" s="18" t="s">
        <v>366</v>
      </c>
      <c r="O26" s="18" t="s">
        <v>112</v>
      </c>
      <c r="P26" s="18" t="s">
        <v>162</v>
      </c>
      <c r="Q26" s="18" t="s">
        <v>114</v>
      </c>
      <c r="R26" s="18" t="s">
        <v>114</v>
      </c>
      <c r="S26" s="18" t="s">
        <v>367</v>
      </c>
      <c r="T26" s="18" t="s">
        <v>116</v>
      </c>
      <c r="U26" s="18" t="s">
        <v>164</v>
      </c>
      <c r="V26" s="18" t="s">
        <v>133</v>
      </c>
      <c r="W26" s="18" t="s">
        <v>133</v>
      </c>
      <c r="X26" s="18" t="s">
        <v>117</v>
      </c>
      <c r="Y26" s="18"/>
      <c r="Z26" s="18"/>
      <c r="AA26" s="18" t="s">
        <v>117</v>
      </c>
      <c r="AB26" s="18"/>
      <c r="AC26" s="18"/>
      <c r="AD26" s="18"/>
      <c r="AE26" s="18"/>
      <c r="AF26" s="18"/>
      <c r="AG26" s="18"/>
      <c r="AH26" s="18">
        <v>-7403249</v>
      </c>
      <c r="AI26" s="18">
        <v>473618</v>
      </c>
      <c r="AJ26" s="18"/>
      <c r="AK26" s="18"/>
      <c r="AL26" s="19">
        <v>46071</v>
      </c>
      <c r="AM26" s="19">
        <v>46072</v>
      </c>
      <c r="AN26" s="20">
        <v>46071.393263888887</v>
      </c>
      <c r="AO26" s="19">
        <v>46072</v>
      </c>
      <c r="AP26" s="18"/>
      <c r="AQ26" s="19">
        <v>46071</v>
      </c>
      <c r="AR26" s="18" t="s">
        <v>121</v>
      </c>
      <c r="AS26" s="18" t="s">
        <v>121</v>
      </c>
      <c r="AT26" s="18" t="s">
        <v>121</v>
      </c>
      <c r="AU26" s="18" t="s">
        <v>121</v>
      </c>
      <c r="AV26" s="18" t="s">
        <v>121</v>
      </c>
      <c r="AW26" s="20">
        <v>46085.999988425923</v>
      </c>
      <c r="AX26" s="18">
        <v>4</v>
      </c>
      <c r="AY26" s="18" t="s">
        <v>368</v>
      </c>
      <c r="AZ26" s="19">
        <v>46079</v>
      </c>
      <c r="BA26" s="20">
        <v>46079.613634259258</v>
      </c>
      <c r="BB26" s="20">
        <v>46079.613634259258</v>
      </c>
      <c r="BC26" s="18">
        <v>6</v>
      </c>
      <c r="BD26" s="18">
        <v>0</v>
      </c>
      <c r="BE26" s="18" t="s">
        <v>167</v>
      </c>
      <c r="BF26" s="18" t="s">
        <v>10</v>
      </c>
      <c r="BG26" s="19">
        <v>46073</v>
      </c>
      <c r="BH26" s="18">
        <v>2</v>
      </c>
      <c r="BI26" s="18">
        <v>5</v>
      </c>
      <c r="BJ26" s="18" t="s">
        <v>369</v>
      </c>
      <c r="BK26" s="18" t="s">
        <v>369</v>
      </c>
      <c r="BL26" s="18" t="s">
        <v>125</v>
      </c>
      <c r="BM26" s="18" t="s">
        <v>125</v>
      </c>
      <c r="BN26" s="18" t="s">
        <v>10</v>
      </c>
      <c r="BO26" s="18" t="s">
        <v>127</v>
      </c>
      <c r="BP26" s="18" t="s">
        <v>128</v>
      </c>
      <c r="BQ26" s="18" t="s">
        <v>129</v>
      </c>
      <c r="BR26" s="18" t="s">
        <v>370</v>
      </c>
      <c r="BS26" s="18">
        <v>39681264</v>
      </c>
      <c r="BT26" s="18" t="s">
        <v>131</v>
      </c>
      <c r="BU26" s="18" t="s">
        <v>371</v>
      </c>
      <c r="BV26" s="18">
        <v>3112010909</v>
      </c>
      <c r="BW26" s="18"/>
      <c r="BX26" s="18" t="s">
        <v>372</v>
      </c>
      <c r="BY26" s="18"/>
      <c r="BZ26" s="18"/>
      <c r="CA26" s="18"/>
      <c r="CB26" s="18"/>
      <c r="CC26" s="18" t="s">
        <v>117</v>
      </c>
      <c r="CD26" s="18" t="s">
        <v>133</v>
      </c>
      <c r="CE26" s="18"/>
      <c r="CF26" s="18"/>
      <c r="CG26" s="18">
        <v>2</v>
      </c>
      <c r="CH26" s="18" t="s">
        <v>134</v>
      </c>
      <c r="CI26" s="18" t="s">
        <v>172</v>
      </c>
      <c r="CJ26" s="18"/>
      <c r="CK26" s="18" t="s">
        <v>136</v>
      </c>
      <c r="CL26" s="18" t="s">
        <v>137</v>
      </c>
      <c r="CM26" s="18"/>
      <c r="CN26" s="18" t="s">
        <v>154</v>
      </c>
      <c r="CO26" s="18" t="s">
        <v>139</v>
      </c>
      <c r="CP26" s="18" t="s">
        <v>140</v>
      </c>
      <c r="CQ26" s="18"/>
      <c r="CR26" s="18"/>
      <c r="CS26" s="18"/>
      <c r="CT26" s="18"/>
      <c r="CU26" s="18"/>
      <c r="CV26" s="18"/>
      <c r="CW26" s="18" t="s">
        <v>155</v>
      </c>
    </row>
    <row r="27" spans="1:101">
      <c r="A27" s="18">
        <v>929862026</v>
      </c>
      <c r="B27" s="18" t="s">
        <v>101</v>
      </c>
      <c r="C27" s="18" t="s">
        <v>102</v>
      </c>
      <c r="D27" s="18" t="s">
        <v>103</v>
      </c>
      <c r="E27" s="18" t="s">
        <v>104</v>
      </c>
      <c r="F27" s="18" t="s">
        <v>105</v>
      </c>
      <c r="G27" s="18"/>
      <c r="H27" s="18" t="s">
        <v>106</v>
      </c>
      <c r="I27" s="18" t="s">
        <v>107</v>
      </c>
      <c r="J27" s="18" t="s">
        <v>108</v>
      </c>
      <c r="K27" s="18" t="s">
        <v>109</v>
      </c>
      <c r="L27" s="18" t="s">
        <v>110</v>
      </c>
      <c r="M27" s="18"/>
      <c r="N27" s="18" t="s">
        <v>111</v>
      </c>
      <c r="O27" s="18" t="s">
        <v>112</v>
      </c>
      <c r="P27" s="18" t="s">
        <v>113</v>
      </c>
      <c r="Q27" s="18" t="s">
        <v>114</v>
      </c>
      <c r="R27" s="18" t="s">
        <v>114</v>
      </c>
      <c r="S27" s="18" t="s">
        <v>373</v>
      </c>
      <c r="T27" s="18" t="s">
        <v>116</v>
      </c>
      <c r="U27" s="18"/>
      <c r="V27" s="18" t="s">
        <v>117</v>
      </c>
      <c r="W27" s="18" t="s">
        <v>133</v>
      </c>
      <c r="X27" s="18" t="s">
        <v>117</v>
      </c>
      <c r="Y27" s="18"/>
      <c r="Z27" s="18"/>
      <c r="AA27" s="18" t="s">
        <v>117</v>
      </c>
      <c r="AB27" s="18"/>
      <c r="AC27" s="18"/>
      <c r="AD27" s="18" t="s">
        <v>374</v>
      </c>
      <c r="AE27" s="18" t="s">
        <v>375</v>
      </c>
      <c r="AF27" s="18" t="s">
        <v>376</v>
      </c>
      <c r="AG27" s="18">
        <v>2</v>
      </c>
      <c r="AH27" s="18">
        <v>-74189465178</v>
      </c>
      <c r="AI27" s="18">
        <v>463877211200003</v>
      </c>
      <c r="AJ27" s="18"/>
      <c r="AK27" s="18"/>
      <c r="AL27" s="19">
        <v>46063</v>
      </c>
      <c r="AM27" s="19">
        <v>46064</v>
      </c>
      <c r="AN27" s="20">
        <v>46063.478344907409</v>
      </c>
      <c r="AO27" s="19">
        <v>46064</v>
      </c>
      <c r="AP27" s="18"/>
      <c r="AQ27" s="19">
        <v>46063</v>
      </c>
      <c r="AR27" s="18" t="s">
        <v>121</v>
      </c>
      <c r="AS27" s="18" t="s">
        <v>121</v>
      </c>
      <c r="AT27" s="18" t="s">
        <v>121</v>
      </c>
      <c r="AU27" s="18" t="s">
        <v>121</v>
      </c>
      <c r="AV27" s="18" t="s">
        <v>121</v>
      </c>
      <c r="AW27" s="20">
        <v>46077.999988425923</v>
      </c>
      <c r="AX27" s="18">
        <v>1</v>
      </c>
      <c r="AY27" s="18" t="s">
        <v>377</v>
      </c>
      <c r="AZ27" s="19">
        <v>46072</v>
      </c>
      <c r="BA27" s="20">
        <v>46076.612291666665</v>
      </c>
      <c r="BB27" s="20">
        <v>46076.612291666665</v>
      </c>
      <c r="BC27" s="18">
        <v>9</v>
      </c>
      <c r="BD27" s="18">
        <v>0</v>
      </c>
      <c r="BE27" s="18" t="s">
        <v>123</v>
      </c>
      <c r="BF27" s="18" t="s">
        <v>10</v>
      </c>
      <c r="BG27" s="19">
        <v>46072</v>
      </c>
      <c r="BH27" s="18">
        <v>7</v>
      </c>
      <c r="BI27" s="18">
        <v>3</v>
      </c>
      <c r="BJ27" s="18" t="s">
        <v>378</v>
      </c>
      <c r="BK27" s="18" t="s">
        <v>378</v>
      </c>
      <c r="BL27" s="18" t="s">
        <v>125</v>
      </c>
      <c r="BM27" s="18" t="s">
        <v>125</v>
      </c>
      <c r="BN27" s="18" t="s">
        <v>126</v>
      </c>
      <c r="BO27" s="18" t="s">
        <v>127</v>
      </c>
      <c r="BP27" s="18" t="s">
        <v>128</v>
      </c>
      <c r="BQ27" s="18" t="s">
        <v>129</v>
      </c>
      <c r="BR27" s="18" t="s">
        <v>379</v>
      </c>
      <c r="BS27" s="18">
        <v>1016118393</v>
      </c>
      <c r="BT27" s="18" t="s">
        <v>131</v>
      </c>
      <c r="BU27" s="18" t="s">
        <v>380</v>
      </c>
      <c r="BV27" s="18"/>
      <c r="BW27" s="18">
        <v>3152848081</v>
      </c>
      <c r="BX27" s="18" t="s">
        <v>381</v>
      </c>
      <c r="BY27" s="18" t="s">
        <v>374</v>
      </c>
      <c r="BZ27" s="18" t="s">
        <v>375</v>
      </c>
      <c r="CA27" s="18" t="s">
        <v>376</v>
      </c>
      <c r="CB27" s="18">
        <v>2</v>
      </c>
      <c r="CC27" s="18" t="s">
        <v>117</v>
      </c>
      <c r="CD27" s="18" t="s">
        <v>133</v>
      </c>
      <c r="CE27" s="18"/>
      <c r="CF27" s="18"/>
      <c r="CG27" s="18">
        <v>2</v>
      </c>
      <c r="CH27" s="18" t="s">
        <v>134</v>
      </c>
      <c r="CI27" s="18" t="s">
        <v>135</v>
      </c>
      <c r="CJ27" s="18"/>
      <c r="CK27" s="18" t="s">
        <v>136</v>
      </c>
      <c r="CL27" s="18" t="s">
        <v>137</v>
      </c>
      <c r="CM27" s="18"/>
      <c r="CN27" s="18" t="s">
        <v>154</v>
      </c>
      <c r="CO27" s="18" t="s">
        <v>139</v>
      </c>
      <c r="CP27" s="18" t="s">
        <v>140</v>
      </c>
      <c r="CQ27" s="18"/>
      <c r="CR27" s="18"/>
      <c r="CS27" s="18"/>
      <c r="CT27" s="18"/>
      <c r="CU27" s="18"/>
      <c r="CV27" s="18"/>
      <c r="CW27" s="18" t="s">
        <v>155</v>
      </c>
    </row>
    <row r="28" spans="1:101">
      <c r="A28" s="18">
        <v>958092026</v>
      </c>
      <c r="B28" s="18" t="s">
        <v>101</v>
      </c>
      <c r="C28" s="18" t="s">
        <v>102</v>
      </c>
      <c r="D28" s="18" t="s">
        <v>103</v>
      </c>
      <c r="E28" s="18" t="s">
        <v>104</v>
      </c>
      <c r="F28" s="18" t="s">
        <v>105</v>
      </c>
      <c r="G28" s="18"/>
      <c r="H28" s="18" t="s">
        <v>106</v>
      </c>
      <c r="I28" s="18" t="s">
        <v>107</v>
      </c>
      <c r="J28" s="18" t="s">
        <v>108</v>
      </c>
      <c r="K28" s="18" t="s">
        <v>109</v>
      </c>
      <c r="L28" s="18" t="s">
        <v>110</v>
      </c>
      <c r="M28" s="18"/>
      <c r="N28" s="18" t="s">
        <v>111</v>
      </c>
      <c r="O28" s="18" t="s">
        <v>112</v>
      </c>
      <c r="P28" s="18" t="s">
        <v>113</v>
      </c>
      <c r="Q28" s="18" t="s">
        <v>114</v>
      </c>
      <c r="R28" s="18" t="s">
        <v>114</v>
      </c>
      <c r="S28" s="18" t="s">
        <v>382</v>
      </c>
      <c r="T28" s="18" t="s">
        <v>116</v>
      </c>
      <c r="U28" s="18"/>
      <c r="V28" s="18" t="s">
        <v>117</v>
      </c>
      <c r="W28" s="18" t="s">
        <v>117</v>
      </c>
      <c r="X28" s="18" t="s">
        <v>117</v>
      </c>
      <c r="Y28" s="18"/>
      <c r="Z28" s="18"/>
      <c r="AA28" s="18" t="s">
        <v>117</v>
      </c>
      <c r="AB28" s="18"/>
      <c r="AC28" s="18"/>
      <c r="AD28" s="18"/>
      <c r="AE28" s="18"/>
      <c r="AF28" s="18"/>
      <c r="AG28" s="18">
        <v>2</v>
      </c>
      <c r="AH28" s="18">
        <v>-741694978</v>
      </c>
      <c r="AI28" s="18">
        <v>46192511</v>
      </c>
      <c r="AJ28" s="18"/>
      <c r="AK28" s="18"/>
      <c r="AL28" s="19">
        <v>46063</v>
      </c>
      <c r="AM28" s="19">
        <v>46064</v>
      </c>
      <c r="AN28" s="20">
        <v>46064.462569444448</v>
      </c>
      <c r="AO28" s="19">
        <v>46064</v>
      </c>
      <c r="AP28" s="18"/>
      <c r="AQ28" s="19">
        <v>46063</v>
      </c>
      <c r="AR28" s="18" t="s">
        <v>121</v>
      </c>
      <c r="AS28" s="18" t="s">
        <v>121</v>
      </c>
      <c r="AT28" s="18" t="s">
        <v>121</v>
      </c>
      <c r="AU28" s="18" t="s">
        <v>121</v>
      </c>
      <c r="AV28" s="18" t="s">
        <v>121</v>
      </c>
      <c r="AW28" s="20">
        <v>46077.999988425923</v>
      </c>
      <c r="AX28" s="18">
        <v>1</v>
      </c>
      <c r="AY28" s="18" t="s">
        <v>383</v>
      </c>
      <c r="AZ28" s="19">
        <v>46071</v>
      </c>
      <c r="BA28" s="20">
        <v>46076.634722222225</v>
      </c>
      <c r="BB28" s="20">
        <v>46076.634722222225</v>
      </c>
      <c r="BC28" s="18">
        <v>9</v>
      </c>
      <c r="BD28" s="18">
        <v>0</v>
      </c>
      <c r="BE28" s="18" t="s">
        <v>123</v>
      </c>
      <c r="BF28" s="18" t="s">
        <v>10</v>
      </c>
      <c r="BG28" s="19">
        <v>46072</v>
      </c>
      <c r="BH28" s="18">
        <v>7</v>
      </c>
      <c r="BI28" s="18">
        <v>3</v>
      </c>
      <c r="BJ28" s="18" t="s">
        <v>384</v>
      </c>
      <c r="BK28" s="18" t="s">
        <v>384</v>
      </c>
      <c r="BL28" s="18" t="s">
        <v>125</v>
      </c>
      <c r="BM28" s="18" t="s">
        <v>125</v>
      </c>
      <c r="BN28" s="18" t="s">
        <v>126</v>
      </c>
      <c r="BO28" s="18" t="s">
        <v>127</v>
      </c>
      <c r="BP28" s="18" t="s">
        <v>128</v>
      </c>
      <c r="BQ28" s="18" t="s">
        <v>129</v>
      </c>
      <c r="BR28" s="18" t="s">
        <v>385</v>
      </c>
      <c r="BS28" s="18">
        <v>16626427</v>
      </c>
      <c r="BT28" s="18" t="s">
        <v>131</v>
      </c>
      <c r="BU28" s="18" t="s">
        <v>386</v>
      </c>
      <c r="BV28" s="18"/>
      <c r="BW28" s="18">
        <v>3161531820</v>
      </c>
      <c r="BX28" s="18"/>
      <c r="BY28" s="18" t="s">
        <v>387</v>
      </c>
      <c r="BZ28" s="18" t="s">
        <v>388</v>
      </c>
      <c r="CA28" s="18" t="s">
        <v>389</v>
      </c>
      <c r="CB28" s="18">
        <v>2</v>
      </c>
      <c r="CC28" s="18" t="s">
        <v>117</v>
      </c>
      <c r="CD28" s="18" t="s">
        <v>133</v>
      </c>
      <c r="CE28" s="18"/>
      <c r="CF28" s="18"/>
      <c r="CG28" s="18">
        <v>2</v>
      </c>
      <c r="CH28" s="18" t="s">
        <v>134</v>
      </c>
      <c r="CI28" s="18" t="s">
        <v>135</v>
      </c>
      <c r="CJ28" s="18"/>
      <c r="CK28" s="18" t="s">
        <v>136</v>
      </c>
      <c r="CL28" s="18" t="s">
        <v>137</v>
      </c>
      <c r="CM28" s="18"/>
      <c r="CN28" s="18" t="s">
        <v>154</v>
      </c>
      <c r="CO28" s="18" t="s">
        <v>139</v>
      </c>
      <c r="CP28" s="18" t="s">
        <v>140</v>
      </c>
      <c r="CQ28" s="18"/>
      <c r="CR28" s="18"/>
      <c r="CS28" s="18"/>
      <c r="CT28" s="18"/>
      <c r="CU28" s="18"/>
      <c r="CV28" s="18"/>
      <c r="CW28" s="18" t="s">
        <v>155</v>
      </c>
    </row>
    <row r="29" spans="1:101">
      <c r="A29" s="18">
        <v>1088012026</v>
      </c>
      <c r="B29" s="18" t="s">
        <v>101</v>
      </c>
      <c r="C29" s="18" t="s">
        <v>102</v>
      </c>
      <c r="D29" s="18" t="s">
        <v>103</v>
      </c>
      <c r="E29" s="18" t="s">
        <v>104</v>
      </c>
      <c r="F29" s="18" t="s">
        <v>326</v>
      </c>
      <c r="G29" s="18"/>
      <c r="H29" s="18" t="s">
        <v>174</v>
      </c>
      <c r="I29" s="18" t="s">
        <v>175</v>
      </c>
      <c r="J29" s="18" t="s">
        <v>176</v>
      </c>
      <c r="K29" s="18" t="s">
        <v>327</v>
      </c>
      <c r="L29" s="18" t="s">
        <v>110</v>
      </c>
      <c r="M29" s="18"/>
      <c r="N29" s="18" t="s">
        <v>111</v>
      </c>
      <c r="O29" s="18" t="s">
        <v>112</v>
      </c>
      <c r="P29" s="18" t="s">
        <v>113</v>
      </c>
      <c r="Q29" s="18" t="s">
        <v>114</v>
      </c>
      <c r="R29" s="18" t="s">
        <v>114</v>
      </c>
      <c r="S29" s="18" t="s">
        <v>390</v>
      </c>
      <c r="T29" s="18" t="s">
        <v>116</v>
      </c>
      <c r="U29" s="18"/>
      <c r="V29" s="18" t="s">
        <v>117</v>
      </c>
      <c r="W29" s="18" t="s">
        <v>133</v>
      </c>
      <c r="X29" s="18" t="s">
        <v>117</v>
      </c>
      <c r="Y29" s="18"/>
      <c r="Z29" s="18"/>
      <c r="AA29" s="18" t="s">
        <v>117</v>
      </c>
      <c r="AB29" s="18"/>
      <c r="AC29" s="18"/>
      <c r="AD29" s="18"/>
      <c r="AE29" s="18"/>
      <c r="AF29" s="18"/>
      <c r="AG29" s="18"/>
      <c r="AH29" s="18"/>
      <c r="AI29" s="18"/>
      <c r="AJ29" s="18"/>
      <c r="AK29" s="18"/>
      <c r="AL29" s="19">
        <v>46066</v>
      </c>
      <c r="AM29" s="19">
        <v>46069</v>
      </c>
      <c r="AN29" s="20">
        <v>46069.471377314818</v>
      </c>
      <c r="AO29" s="19">
        <v>46069</v>
      </c>
      <c r="AP29" s="18"/>
      <c r="AQ29" s="19">
        <v>46066</v>
      </c>
      <c r="AR29" s="18" t="s">
        <v>121</v>
      </c>
      <c r="AS29" s="18" t="s">
        <v>121</v>
      </c>
      <c r="AT29" s="18" t="s">
        <v>121</v>
      </c>
      <c r="AU29" s="18" t="s">
        <v>121</v>
      </c>
      <c r="AV29" s="18" t="s">
        <v>121</v>
      </c>
      <c r="AW29" s="20">
        <v>46080.999988425923</v>
      </c>
      <c r="AX29" s="18">
        <v>6</v>
      </c>
      <c r="AY29" s="18"/>
      <c r="AZ29" s="18" t="s">
        <v>121</v>
      </c>
      <c r="BA29" s="20">
        <v>46072.499583333331</v>
      </c>
      <c r="BB29" s="20">
        <v>46072.499583333331</v>
      </c>
      <c r="BC29" s="18">
        <v>4</v>
      </c>
      <c r="BD29" s="18">
        <v>0</v>
      </c>
      <c r="BE29" s="18" t="s">
        <v>123</v>
      </c>
      <c r="BF29" s="18" t="s">
        <v>10</v>
      </c>
      <c r="BG29" s="19">
        <v>46077</v>
      </c>
      <c r="BH29" s="18">
        <v>7</v>
      </c>
      <c r="BI29" s="18">
        <v>0</v>
      </c>
      <c r="BJ29" s="18" t="s">
        <v>329</v>
      </c>
      <c r="BK29" s="18" t="s">
        <v>329</v>
      </c>
      <c r="BL29" s="18" t="s">
        <v>125</v>
      </c>
      <c r="BM29" s="18" t="s">
        <v>125</v>
      </c>
      <c r="BN29" s="18" t="s">
        <v>126</v>
      </c>
      <c r="BO29" s="18" t="s">
        <v>330</v>
      </c>
      <c r="BP29" s="18" t="s">
        <v>128</v>
      </c>
      <c r="BQ29" s="18" t="s">
        <v>129</v>
      </c>
      <c r="BR29" s="18" t="s">
        <v>331</v>
      </c>
      <c r="BS29" s="18">
        <v>79512863</v>
      </c>
      <c r="BT29" s="18" t="s">
        <v>131</v>
      </c>
      <c r="BU29" s="18" t="s">
        <v>332</v>
      </c>
      <c r="BV29" s="18">
        <v>3144000</v>
      </c>
      <c r="BW29" s="18">
        <v>3197019848</v>
      </c>
      <c r="BX29" s="18"/>
      <c r="BY29" s="18" t="s">
        <v>333</v>
      </c>
      <c r="BZ29" s="18" t="s">
        <v>334</v>
      </c>
      <c r="CA29" s="18" t="s">
        <v>335</v>
      </c>
      <c r="CB29" s="18"/>
      <c r="CC29" s="18" t="s">
        <v>117</v>
      </c>
      <c r="CD29" s="18" t="s">
        <v>133</v>
      </c>
      <c r="CE29" s="18"/>
      <c r="CF29" s="18"/>
      <c r="CG29" s="18">
        <v>3</v>
      </c>
      <c r="CH29" s="18" t="s">
        <v>134</v>
      </c>
      <c r="CI29" s="18" t="s">
        <v>135</v>
      </c>
      <c r="CJ29" s="18"/>
      <c r="CK29" s="18" t="s">
        <v>136</v>
      </c>
      <c r="CL29" s="18" t="s">
        <v>137</v>
      </c>
      <c r="CM29" s="18"/>
      <c r="CN29" s="18" t="s">
        <v>138</v>
      </c>
      <c r="CO29" s="18" t="s">
        <v>139</v>
      </c>
      <c r="CP29" s="18" t="s">
        <v>140</v>
      </c>
      <c r="CQ29" s="18"/>
      <c r="CR29" s="18" t="s">
        <v>291</v>
      </c>
      <c r="CS29" s="18"/>
      <c r="CT29" s="18"/>
      <c r="CU29" s="18"/>
      <c r="CV29" s="18"/>
      <c r="CW29" s="18" t="s">
        <v>155</v>
      </c>
    </row>
    <row r="30" spans="1:101">
      <c r="A30" s="18">
        <v>813322026</v>
      </c>
      <c r="B30" s="18" t="s">
        <v>101</v>
      </c>
      <c r="C30" s="18" t="s">
        <v>102</v>
      </c>
      <c r="D30" s="18" t="s">
        <v>103</v>
      </c>
      <c r="E30" s="18" t="s">
        <v>104</v>
      </c>
      <c r="F30" s="18" t="s">
        <v>391</v>
      </c>
      <c r="G30" s="18"/>
      <c r="H30" s="18"/>
      <c r="I30" s="18"/>
      <c r="J30" s="18"/>
      <c r="K30" s="18" t="s">
        <v>392</v>
      </c>
      <c r="L30" s="18" t="s">
        <v>110</v>
      </c>
      <c r="M30" s="18" t="s">
        <v>393</v>
      </c>
      <c r="N30" s="18" t="s">
        <v>161</v>
      </c>
      <c r="O30" s="18" t="s">
        <v>112</v>
      </c>
      <c r="P30" s="18" t="s">
        <v>394</v>
      </c>
      <c r="Q30" s="18" t="s">
        <v>268</v>
      </c>
      <c r="R30" s="18" t="s">
        <v>268</v>
      </c>
      <c r="S30" s="18" t="s">
        <v>395</v>
      </c>
      <c r="T30" s="18"/>
      <c r="U30" s="18" t="s">
        <v>396</v>
      </c>
      <c r="V30" s="18" t="s">
        <v>117</v>
      </c>
      <c r="W30" s="18" t="s">
        <v>133</v>
      </c>
      <c r="X30" s="18" t="s">
        <v>117</v>
      </c>
      <c r="Y30" s="18"/>
      <c r="Z30" s="18"/>
      <c r="AA30" s="18" t="s">
        <v>117</v>
      </c>
      <c r="AB30" s="18"/>
      <c r="AC30" s="18"/>
      <c r="AD30" s="18"/>
      <c r="AE30" s="18"/>
      <c r="AF30" s="18"/>
      <c r="AG30" s="18">
        <v>3</v>
      </c>
      <c r="AH30" s="18">
        <v>-74126423182</v>
      </c>
      <c r="AI30" s="18">
        <v>471139128599998</v>
      </c>
      <c r="AJ30" s="18"/>
      <c r="AK30" s="18"/>
      <c r="AL30" s="19">
        <v>46058</v>
      </c>
      <c r="AM30" s="19">
        <v>46057</v>
      </c>
      <c r="AN30" s="20">
        <v>46058.361817129633</v>
      </c>
      <c r="AO30" s="19">
        <v>46057</v>
      </c>
      <c r="AP30" s="18" t="s">
        <v>397</v>
      </c>
      <c r="AQ30" s="19">
        <v>46056</v>
      </c>
      <c r="AR30" s="18" t="s">
        <v>121</v>
      </c>
      <c r="AS30" s="18" t="s">
        <v>121</v>
      </c>
      <c r="AT30" s="18" t="s">
        <v>121</v>
      </c>
      <c r="AU30" s="18" t="s">
        <v>121</v>
      </c>
      <c r="AV30" s="18" t="s">
        <v>121</v>
      </c>
      <c r="AW30" s="20">
        <v>46070.999988425923</v>
      </c>
      <c r="AX30" s="18">
        <v>8</v>
      </c>
      <c r="AY30" s="18"/>
      <c r="AZ30" s="18" t="s">
        <v>121</v>
      </c>
      <c r="BA30" s="20">
        <v>46058.361817129633</v>
      </c>
      <c r="BB30" s="20">
        <v>46063.562685185185</v>
      </c>
      <c r="BC30" s="18">
        <v>2</v>
      </c>
      <c r="BD30" s="18">
        <v>0</v>
      </c>
      <c r="BE30" s="18" t="s">
        <v>167</v>
      </c>
      <c r="BF30" s="18" t="s">
        <v>10</v>
      </c>
      <c r="BG30" s="19">
        <v>46058</v>
      </c>
      <c r="BH30" s="18">
        <v>2</v>
      </c>
      <c r="BI30" s="18">
        <v>1</v>
      </c>
      <c r="BJ30" s="18"/>
      <c r="BK30" s="18"/>
      <c r="BL30" s="18" t="s">
        <v>398</v>
      </c>
      <c r="BM30" s="18" t="s">
        <v>398</v>
      </c>
      <c r="BN30" s="18" t="s">
        <v>10</v>
      </c>
      <c r="BO30" s="18" t="s">
        <v>399</v>
      </c>
      <c r="BP30" s="18" t="s">
        <v>128</v>
      </c>
      <c r="BQ30" s="18" t="s">
        <v>400</v>
      </c>
      <c r="BR30" s="18" t="s">
        <v>401</v>
      </c>
      <c r="BS30" s="18"/>
      <c r="BT30" s="18"/>
      <c r="BU30" s="18" t="s">
        <v>402</v>
      </c>
      <c r="BV30" s="18"/>
      <c r="BW30" s="18"/>
      <c r="BX30" s="18" t="s">
        <v>403</v>
      </c>
      <c r="BY30" s="18"/>
      <c r="BZ30" s="18"/>
      <c r="CA30" s="18"/>
      <c r="CB30" s="18">
        <v>3</v>
      </c>
      <c r="CC30" s="18" t="s">
        <v>117</v>
      </c>
      <c r="CD30" s="18" t="s">
        <v>133</v>
      </c>
      <c r="CE30" s="18" t="s">
        <v>404</v>
      </c>
      <c r="CF30" s="18" t="s">
        <v>103</v>
      </c>
      <c r="CG30" s="18">
        <v>1</v>
      </c>
      <c r="CH30" s="18" t="s">
        <v>155</v>
      </c>
      <c r="CI30" s="18" t="s">
        <v>172</v>
      </c>
      <c r="CJ30" s="18"/>
      <c r="CK30" s="18" t="s">
        <v>136</v>
      </c>
      <c r="CL30" s="18" t="s">
        <v>137</v>
      </c>
      <c r="CM30" s="18"/>
      <c r="CN30" s="18" t="s">
        <v>173</v>
      </c>
      <c r="CO30" s="18" t="s">
        <v>139</v>
      </c>
      <c r="CP30" s="18" t="s">
        <v>140</v>
      </c>
      <c r="CQ30" s="18"/>
      <c r="CR30" s="18"/>
      <c r="CS30" s="18"/>
      <c r="CT30" s="18"/>
      <c r="CU30" s="18"/>
      <c r="CV30" s="18"/>
      <c r="CW30" s="18" t="s">
        <v>155</v>
      </c>
    </row>
    <row r="31" spans="1:101">
      <c r="A31" s="18">
        <v>1113552026</v>
      </c>
      <c r="B31" s="18" t="s">
        <v>101</v>
      </c>
      <c r="C31" s="18" t="s">
        <v>102</v>
      </c>
      <c r="D31" s="18" t="s">
        <v>103</v>
      </c>
      <c r="E31" s="18" t="s">
        <v>104</v>
      </c>
      <c r="F31" s="18" t="s">
        <v>405</v>
      </c>
      <c r="G31" s="18"/>
      <c r="H31" s="18" t="s">
        <v>174</v>
      </c>
      <c r="I31" s="18" t="s">
        <v>175</v>
      </c>
      <c r="J31" s="18" t="s">
        <v>176</v>
      </c>
      <c r="K31" s="18" t="s">
        <v>406</v>
      </c>
      <c r="L31" s="18" t="s">
        <v>110</v>
      </c>
      <c r="M31" s="18"/>
      <c r="N31" s="18" t="s">
        <v>111</v>
      </c>
      <c r="O31" s="18" t="s">
        <v>112</v>
      </c>
      <c r="P31" s="18" t="s">
        <v>113</v>
      </c>
      <c r="Q31" s="18" t="s">
        <v>268</v>
      </c>
      <c r="R31" s="18" t="s">
        <v>268</v>
      </c>
      <c r="S31" s="18" t="s">
        <v>407</v>
      </c>
      <c r="T31" s="18" t="s">
        <v>116</v>
      </c>
      <c r="U31" s="18"/>
      <c r="V31" s="18" t="s">
        <v>117</v>
      </c>
      <c r="W31" s="18" t="s">
        <v>133</v>
      </c>
      <c r="X31" s="18" t="s">
        <v>117</v>
      </c>
      <c r="Y31" s="18"/>
      <c r="Z31" s="18"/>
      <c r="AA31" s="18" t="s">
        <v>117</v>
      </c>
      <c r="AB31" s="18"/>
      <c r="AC31" s="18"/>
      <c r="AD31" s="18"/>
      <c r="AE31" s="18"/>
      <c r="AF31" s="18"/>
      <c r="AG31" s="18"/>
      <c r="AH31" s="18">
        <v>-741152027</v>
      </c>
      <c r="AI31" s="18">
        <v>45755853</v>
      </c>
      <c r="AJ31" s="18"/>
      <c r="AK31" s="18"/>
      <c r="AL31" s="19">
        <v>46069</v>
      </c>
      <c r="AM31" s="19">
        <v>46070</v>
      </c>
      <c r="AN31" s="20">
        <v>46069.544178240743</v>
      </c>
      <c r="AO31" s="19">
        <v>46070</v>
      </c>
      <c r="AP31" s="18"/>
      <c r="AQ31" s="19">
        <v>46069</v>
      </c>
      <c r="AR31" s="18" t="s">
        <v>121</v>
      </c>
      <c r="AS31" s="18" t="s">
        <v>121</v>
      </c>
      <c r="AT31" s="18" t="s">
        <v>121</v>
      </c>
      <c r="AU31" s="18" t="s">
        <v>121</v>
      </c>
      <c r="AV31" s="18" t="s">
        <v>121</v>
      </c>
      <c r="AW31" s="20">
        <v>46083.999988425923</v>
      </c>
      <c r="AX31" s="18">
        <v>4</v>
      </c>
      <c r="AY31" s="18" t="s">
        <v>408</v>
      </c>
      <c r="AZ31" s="19">
        <v>46076</v>
      </c>
      <c r="BA31" s="20">
        <v>46077.077465277776</v>
      </c>
      <c r="BB31" s="20">
        <v>46077.077465277776</v>
      </c>
      <c r="BC31" s="18">
        <v>6</v>
      </c>
      <c r="BD31" s="18">
        <v>0</v>
      </c>
      <c r="BE31" s="18" t="s">
        <v>123</v>
      </c>
      <c r="BF31" s="18" t="s">
        <v>10</v>
      </c>
      <c r="BG31" s="19">
        <v>46078</v>
      </c>
      <c r="BH31" s="18">
        <v>7</v>
      </c>
      <c r="BI31" s="18">
        <v>0</v>
      </c>
      <c r="BJ31" s="18" t="s">
        <v>409</v>
      </c>
      <c r="BK31" s="18" t="s">
        <v>409</v>
      </c>
      <c r="BL31" s="18" t="s">
        <v>125</v>
      </c>
      <c r="BM31" s="18" t="s">
        <v>125</v>
      </c>
      <c r="BN31" s="18" t="s">
        <v>126</v>
      </c>
      <c r="BO31" s="18" t="s">
        <v>410</v>
      </c>
      <c r="BP31" s="18" t="s">
        <v>128</v>
      </c>
      <c r="BQ31" s="18" t="s">
        <v>129</v>
      </c>
      <c r="BR31" s="18" t="s">
        <v>411</v>
      </c>
      <c r="BS31" s="18">
        <v>1034284901</v>
      </c>
      <c r="BT31" s="18" t="s">
        <v>131</v>
      </c>
      <c r="BU31" s="18" t="s">
        <v>412</v>
      </c>
      <c r="BV31" s="18">
        <v>3504998998</v>
      </c>
      <c r="BW31" s="18">
        <v>3504998998</v>
      </c>
      <c r="BX31" s="18" t="s">
        <v>413</v>
      </c>
      <c r="BY31" s="18" t="s">
        <v>214</v>
      </c>
      <c r="BZ31" s="18" t="s">
        <v>414</v>
      </c>
      <c r="CA31" s="18" t="s">
        <v>415</v>
      </c>
      <c r="CB31" s="18">
        <v>1</v>
      </c>
      <c r="CC31" s="18" t="s">
        <v>117</v>
      </c>
      <c r="CD31" s="18" t="s">
        <v>133</v>
      </c>
      <c r="CE31" s="18" t="s">
        <v>416</v>
      </c>
      <c r="CF31" s="18" t="s">
        <v>103</v>
      </c>
      <c r="CG31" s="18">
        <v>2</v>
      </c>
      <c r="CH31" s="18" t="s">
        <v>134</v>
      </c>
      <c r="CI31" s="18" t="s">
        <v>135</v>
      </c>
      <c r="CJ31" s="18"/>
      <c r="CK31" s="18" t="s">
        <v>136</v>
      </c>
      <c r="CL31" s="18" t="s">
        <v>137</v>
      </c>
      <c r="CM31" s="18"/>
      <c r="CN31" s="18" t="s">
        <v>154</v>
      </c>
      <c r="CO31" s="18" t="s">
        <v>139</v>
      </c>
      <c r="CP31" s="18" t="s">
        <v>140</v>
      </c>
      <c r="CQ31" s="18"/>
      <c r="CR31" s="18"/>
      <c r="CS31" s="18"/>
      <c r="CT31" s="18"/>
      <c r="CU31" s="18"/>
      <c r="CV31" s="18"/>
      <c r="CW31" s="18" t="s">
        <v>141</v>
      </c>
    </row>
    <row r="32" spans="1:101">
      <c r="A32" s="18">
        <v>1126072026</v>
      </c>
      <c r="B32" s="18" t="s">
        <v>101</v>
      </c>
      <c r="C32" s="18" t="s">
        <v>102</v>
      </c>
      <c r="D32" s="18" t="s">
        <v>103</v>
      </c>
      <c r="E32" s="18" t="s">
        <v>104</v>
      </c>
      <c r="F32" s="18" t="s">
        <v>417</v>
      </c>
      <c r="G32" s="18"/>
      <c r="H32" s="18" t="s">
        <v>174</v>
      </c>
      <c r="I32" s="18" t="s">
        <v>175</v>
      </c>
      <c r="J32" s="18" t="s">
        <v>176</v>
      </c>
      <c r="K32" s="18" t="s">
        <v>418</v>
      </c>
      <c r="L32" s="18" t="s">
        <v>241</v>
      </c>
      <c r="M32" s="18"/>
      <c r="N32" s="18" t="s">
        <v>111</v>
      </c>
      <c r="O32" s="18" t="s">
        <v>112</v>
      </c>
      <c r="P32" s="18" t="s">
        <v>113</v>
      </c>
      <c r="Q32" s="18" t="s">
        <v>114</v>
      </c>
      <c r="R32" s="18" t="s">
        <v>114</v>
      </c>
      <c r="S32" s="18" t="s">
        <v>419</v>
      </c>
      <c r="T32" s="18" t="s">
        <v>116</v>
      </c>
      <c r="U32" s="18"/>
      <c r="V32" s="18" t="s">
        <v>117</v>
      </c>
      <c r="W32" s="18" t="s">
        <v>133</v>
      </c>
      <c r="X32" s="18" t="s">
        <v>117</v>
      </c>
      <c r="Y32" s="18"/>
      <c r="Z32" s="18"/>
      <c r="AA32" s="18" t="s">
        <v>117</v>
      </c>
      <c r="AB32" s="18"/>
      <c r="AC32" s="18"/>
      <c r="AD32" s="18"/>
      <c r="AE32" s="18"/>
      <c r="AF32" s="18"/>
      <c r="AG32" s="18"/>
      <c r="AH32" s="18">
        <v>-7416831094377680</v>
      </c>
      <c r="AI32" s="18">
        <v>4680659264332990</v>
      </c>
      <c r="AJ32" s="18"/>
      <c r="AK32" s="18"/>
      <c r="AL32" s="19">
        <v>46069</v>
      </c>
      <c r="AM32" s="19">
        <v>46070</v>
      </c>
      <c r="AN32" s="20">
        <v>46072.476168981484</v>
      </c>
      <c r="AO32" s="19">
        <v>46070</v>
      </c>
      <c r="AP32" s="18"/>
      <c r="AQ32" s="19">
        <v>46069</v>
      </c>
      <c r="AR32" s="18" t="s">
        <v>121</v>
      </c>
      <c r="AS32" s="18" t="s">
        <v>121</v>
      </c>
      <c r="AT32" s="18" t="s">
        <v>121</v>
      </c>
      <c r="AU32" s="18" t="s">
        <v>121</v>
      </c>
      <c r="AV32" s="18" t="s">
        <v>121</v>
      </c>
      <c r="AW32" s="20">
        <v>46083.999988425923</v>
      </c>
      <c r="AX32" s="18">
        <v>0</v>
      </c>
      <c r="AY32" s="18" t="s">
        <v>420</v>
      </c>
      <c r="AZ32" s="19">
        <v>46083</v>
      </c>
      <c r="BA32" s="20">
        <v>46083.843993055554</v>
      </c>
      <c r="BB32" s="20">
        <v>46083.843981481485</v>
      </c>
      <c r="BC32" s="18">
        <v>10</v>
      </c>
      <c r="BD32" s="18">
        <v>0</v>
      </c>
      <c r="BE32" s="18" t="s">
        <v>123</v>
      </c>
      <c r="BF32" s="18" t="s">
        <v>10</v>
      </c>
      <c r="BG32" s="19">
        <v>46078</v>
      </c>
      <c r="BH32" s="18">
        <v>7</v>
      </c>
      <c r="BI32" s="18">
        <v>4</v>
      </c>
      <c r="BJ32" s="18" t="s">
        <v>421</v>
      </c>
      <c r="BK32" s="18" t="s">
        <v>421</v>
      </c>
      <c r="BL32" s="18"/>
      <c r="BM32" s="18"/>
      <c r="BN32" s="18" t="s">
        <v>342</v>
      </c>
      <c r="BO32" s="18" t="s">
        <v>422</v>
      </c>
      <c r="BP32" s="18" t="s">
        <v>128</v>
      </c>
      <c r="BQ32" s="18"/>
      <c r="BR32" s="18" t="s">
        <v>343</v>
      </c>
      <c r="BS32" s="18"/>
      <c r="BT32" s="18"/>
      <c r="BU32" s="18"/>
      <c r="BV32" s="18"/>
      <c r="BW32" s="18"/>
      <c r="BX32" s="18"/>
      <c r="BY32" s="18"/>
      <c r="BZ32" s="18"/>
      <c r="CA32" s="18"/>
      <c r="CB32" s="18"/>
      <c r="CC32" s="18" t="s">
        <v>117</v>
      </c>
      <c r="CD32" s="18" t="s">
        <v>117</v>
      </c>
      <c r="CE32" s="18"/>
      <c r="CF32" s="18"/>
      <c r="CG32" s="18">
        <v>4</v>
      </c>
      <c r="CH32" s="18" t="s">
        <v>134</v>
      </c>
      <c r="CI32" s="18" t="s">
        <v>135</v>
      </c>
      <c r="CJ32" s="18"/>
      <c r="CK32" s="18" t="s">
        <v>251</v>
      </c>
      <c r="CL32" s="18" t="s">
        <v>137</v>
      </c>
      <c r="CM32" s="18"/>
      <c r="CN32" s="18" t="s">
        <v>154</v>
      </c>
      <c r="CO32" s="18" t="s">
        <v>139</v>
      </c>
      <c r="CP32" s="18" t="s">
        <v>140</v>
      </c>
      <c r="CQ32" s="18"/>
      <c r="CR32" s="18"/>
      <c r="CS32" s="18"/>
      <c r="CT32" s="18"/>
      <c r="CU32" s="18"/>
      <c r="CV32" s="18"/>
      <c r="CW32" s="18" t="s">
        <v>252</v>
      </c>
    </row>
    <row r="33" spans="1:101">
      <c r="A33" s="18">
        <v>1242122026</v>
      </c>
      <c r="B33" s="18" t="s">
        <v>101</v>
      </c>
      <c r="C33" s="18" t="s">
        <v>102</v>
      </c>
      <c r="D33" s="18" t="s">
        <v>103</v>
      </c>
      <c r="E33" s="18" t="s">
        <v>104</v>
      </c>
      <c r="F33" s="18" t="s">
        <v>105</v>
      </c>
      <c r="G33" s="18"/>
      <c r="H33" s="18" t="s">
        <v>106</v>
      </c>
      <c r="I33" s="18" t="s">
        <v>107</v>
      </c>
      <c r="J33" s="18" t="s">
        <v>108</v>
      </c>
      <c r="K33" s="18" t="s">
        <v>109</v>
      </c>
      <c r="L33" s="18" t="s">
        <v>110</v>
      </c>
      <c r="M33" s="18"/>
      <c r="N33" s="18" t="s">
        <v>111</v>
      </c>
      <c r="O33" s="18" t="s">
        <v>112</v>
      </c>
      <c r="P33" s="18" t="s">
        <v>113</v>
      </c>
      <c r="Q33" s="18" t="s">
        <v>114</v>
      </c>
      <c r="R33" s="18" t="s">
        <v>114</v>
      </c>
      <c r="S33" s="18" t="s">
        <v>423</v>
      </c>
      <c r="T33" s="18" t="s">
        <v>116</v>
      </c>
      <c r="U33" s="18"/>
      <c r="V33" s="18" t="s">
        <v>117</v>
      </c>
      <c r="W33" s="18" t="s">
        <v>117</v>
      </c>
      <c r="X33" s="18" t="s">
        <v>117</v>
      </c>
      <c r="Y33" s="18"/>
      <c r="Z33" s="18"/>
      <c r="AA33" s="18" t="s">
        <v>117</v>
      </c>
      <c r="AB33" s="18"/>
      <c r="AC33" s="18"/>
      <c r="AD33" s="18"/>
      <c r="AE33" s="18"/>
      <c r="AF33" s="18"/>
      <c r="AG33" s="18">
        <v>2</v>
      </c>
      <c r="AH33" s="18">
        <v>-741781661</v>
      </c>
      <c r="AI33" s="18">
        <v>46095051</v>
      </c>
      <c r="AJ33" s="18"/>
      <c r="AK33" s="18"/>
      <c r="AL33" s="19">
        <v>46072</v>
      </c>
      <c r="AM33" s="19">
        <v>46073</v>
      </c>
      <c r="AN33" s="20">
        <v>46072.402812499997</v>
      </c>
      <c r="AO33" s="19">
        <v>46073</v>
      </c>
      <c r="AP33" s="18"/>
      <c r="AQ33" s="19">
        <v>46072</v>
      </c>
      <c r="AR33" s="18" t="s">
        <v>121</v>
      </c>
      <c r="AS33" s="18" t="s">
        <v>121</v>
      </c>
      <c r="AT33" s="18" t="s">
        <v>121</v>
      </c>
      <c r="AU33" s="18" t="s">
        <v>121</v>
      </c>
      <c r="AV33" s="18" t="s">
        <v>121</v>
      </c>
      <c r="AW33" s="20">
        <v>46086.999988425923</v>
      </c>
      <c r="AX33" s="18">
        <v>1</v>
      </c>
      <c r="AY33" s="18"/>
      <c r="AZ33" s="18" t="s">
        <v>121</v>
      </c>
      <c r="BA33" s="20">
        <v>46085.365486111114</v>
      </c>
      <c r="BB33" s="20">
        <v>46085.365486111114</v>
      </c>
      <c r="BC33" s="18">
        <v>9</v>
      </c>
      <c r="BD33" s="18">
        <v>0</v>
      </c>
      <c r="BE33" s="18" t="s">
        <v>123</v>
      </c>
      <c r="BF33" s="18" t="s">
        <v>10</v>
      </c>
      <c r="BG33" s="19">
        <v>46083</v>
      </c>
      <c r="BH33" s="18">
        <v>7</v>
      </c>
      <c r="BI33" s="18">
        <v>3</v>
      </c>
      <c r="BJ33" s="18" t="s">
        <v>424</v>
      </c>
      <c r="BK33" s="18"/>
      <c r="BL33" s="18" t="s">
        <v>125</v>
      </c>
      <c r="BM33" s="18" t="s">
        <v>125</v>
      </c>
      <c r="BN33" s="18" t="s">
        <v>126</v>
      </c>
      <c r="BO33" s="18" t="s">
        <v>127</v>
      </c>
      <c r="BP33" s="18" t="s">
        <v>128</v>
      </c>
      <c r="BQ33" s="18" t="s">
        <v>129</v>
      </c>
      <c r="BR33" s="18" t="s">
        <v>425</v>
      </c>
      <c r="BS33" s="18">
        <v>1030667573</v>
      </c>
      <c r="BT33" s="18" t="s">
        <v>131</v>
      </c>
      <c r="BU33" s="18" t="s">
        <v>426</v>
      </c>
      <c r="BV33" s="18">
        <v>3115899109</v>
      </c>
      <c r="BW33" s="18">
        <v>3115899109</v>
      </c>
      <c r="BX33" s="18"/>
      <c r="BY33" s="18"/>
      <c r="BZ33" s="18"/>
      <c r="CA33" s="18"/>
      <c r="CB33" s="18"/>
      <c r="CC33" s="18" t="s">
        <v>117</v>
      </c>
      <c r="CD33" s="18" t="s">
        <v>133</v>
      </c>
      <c r="CE33" s="18"/>
      <c r="CF33" s="18"/>
      <c r="CG33" s="18">
        <v>2</v>
      </c>
      <c r="CH33" s="18" t="s">
        <v>134</v>
      </c>
      <c r="CI33" s="18" t="s">
        <v>135</v>
      </c>
      <c r="CJ33" s="18"/>
      <c r="CK33" s="18" t="s">
        <v>251</v>
      </c>
      <c r="CL33" s="18" t="s">
        <v>137</v>
      </c>
      <c r="CM33" s="18"/>
      <c r="CN33" s="18" t="s">
        <v>154</v>
      </c>
      <c r="CO33" s="18" t="s">
        <v>139</v>
      </c>
      <c r="CP33" s="18" t="s">
        <v>140</v>
      </c>
      <c r="CQ33" s="18"/>
      <c r="CR33" s="18"/>
      <c r="CS33" s="18"/>
      <c r="CT33" s="18"/>
      <c r="CU33" s="18"/>
      <c r="CV33" s="18"/>
      <c r="CW33" s="18" t="s">
        <v>252</v>
      </c>
    </row>
    <row r="34" spans="1:101">
      <c r="A34" s="18">
        <v>1266262026</v>
      </c>
      <c r="B34" s="18" t="s">
        <v>101</v>
      </c>
      <c r="C34" s="18" t="s">
        <v>102</v>
      </c>
      <c r="D34" s="18" t="s">
        <v>103</v>
      </c>
      <c r="E34" s="18" t="s">
        <v>104</v>
      </c>
      <c r="F34" s="18" t="s">
        <v>105</v>
      </c>
      <c r="G34" s="18"/>
      <c r="H34" s="18" t="s">
        <v>106</v>
      </c>
      <c r="I34" s="18" t="s">
        <v>107</v>
      </c>
      <c r="J34" s="18" t="s">
        <v>108</v>
      </c>
      <c r="K34" s="18" t="s">
        <v>109</v>
      </c>
      <c r="L34" s="18" t="s">
        <v>110</v>
      </c>
      <c r="M34" s="18"/>
      <c r="N34" s="18" t="s">
        <v>111</v>
      </c>
      <c r="O34" s="18" t="s">
        <v>112</v>
      </c>
      <c r="P34" s="18" t="s">
        <v>113</v>
      </c>
      <c r="Q34" s="18" t="s">
        <v>114</v>
      </c>
      <c r="R34" s="18" t="s">
        <v>114</v>
      </c>
      <c r="S34" s="18" t="s">
        <v>427</v>
      </c>
      <c r="T34" s="18" t="s">
        <v>116</v>
      </c>
      <c r="U34" s="18"/>
      <c r="V34" s="18" t="s">
        <v>117</v>
      </c>
      <c r="W34" s="18" t="s">
        <v>117</v>
      </c>
      <c r="X34" s="18" t="s">
        <v>117</v>
      </c>
      <c r="Y34" s="18"/>
      <c r="Z34" s="18"/>
      <c r="AA34" s="18" t="s">
        <v>117</v>
      </c>
      <c r="AB34" s="18"/>
      <c r="AC34" s="18"/>
      <c r="AD34" s="18"/>
      <c r="AE34" s="18"/>
      <c r="AF34" s="18"/>
      <c r="AG34" s="18">
        <v>2</v>
      </c>
      <c r="AH34" s="18">
        <v>-742854754</v>
      </c>
      <c r="AI34" s="18">
        <v>47331218</v>
      </c>
      <c r="AJ34" s="18"/>
      <c r="AK34" s="18"/>
      <c r="AL34" s="19">
        <v>46072</v>
      </c>
      <c r="AM34" s="19">
        <v>46073</v>
      </c>
      <c r="AN34" s="20">
        <v>46073.254178240742</v>
      </c>
      <c r="AO34" s="19">
        <v>46073</v>
      </c>
      <c r="AP34" s="18"/>
      <c r="AQ34" s="19">
        <v>46072</v>
      </c>
      <c r="AR34" s="18" t="s">
        <v>121</v>
      </c>
      <c r="AS34" s="18" t="s">
        <v>121</v>
      </c>
      <c r="AT34" s="18" t="s">
        <v>121</v>
      </c>
      <c r="AU34" s="18" t="s">
        <v>121</v>
      </c>
      <c r="AV34" s="18" t="s">
        <v>121</v>
      </c>
      <c r="AW34" s="20">
        <v>46086.999988425923</v>
      </c>
      <c r="AX34" s="18">
        <v>1</v>
      </c>
      <c r="AY34" s="18"/>
      <c r="AZ34" s="18" t="s">
        <v>121</v>
      </c>
      <c r="BA34" s="20">
        <v>46085.390347222223</v>
      </c>
      <c r="BB34" s="20">
        <v>46085.390347222223</v>
      </c>
      <c r="BC34" s="18">
        <v>9</v>
      </c>
      <c r="BD34" s="18">
        <v>0</v>
      </c>
      <c r="BE34" s="18" t="s">
        <v>123</v>
      </c>
      <c r="BF34" s="18" t="s">
        <v>10</v>
      </c>
      <c r="BG34" s="19">
        <v>46083</v>
      </c>
      <c r="BH34" s="18">
        <v>7</v>
      </c>
      <c r="BI34" s="18">
        <v>3</v>
      </c>
      <c r="BJ34" s="18" t="s">
        <v>428</v>
      </c>
      <c r="BK34" s="18"/>
      <c r="BL34" s="18" t="s">
        <v>125</v>
      </c>
      <c r="BM34" s="18" t="s">
        <v>125</v>
      </c>
      <c r="BN34" s="18" t="s">
        <v>126</v>
      </c>
      <c r="BO34" s="18" t="s">
        <v>127</v>
      </c>
      <c r="BP34" s="18" t="s">
        <v>128</v>
      </c>
      <c r="BQ34" s="18" t="s">
        <v>129</v>
      </c>
      <c r="BR34" s="18" t="s">
        <v>429</v>
      </c>
      <c r="BS34" s="18">
        <v>1016091223</v>
      </c>
      <c r="BT34" s="18" t="s">
        <v>131</v>
      </c>
      <c r="BU34" s="18" t="s">
        <v>430</v>
      </c>
      <c r="BV34" s="18">
        <v>3148103029</v>
      </c>
      <c r="BW34" s="18">
        <v>3148103029</v>
      </c>
      <c r="BX34" s="18" t="s">
        <v>431</v>
      </c>
      <c r="BY34" s="18" t="s">
        <v>200</v>
      </c>
      <c r="BZ34" s="18" t="s">
        <v>432</v>
      </c>
      <c r="CA34" s="18" t="s">
        <v>433</v>
      </c>
      <c r="CB34" s="18">
        <v>2</v>
      </c>
      <c r="CC34" s="18" t="s">
        <v>117</v>
      </c>
      <c r="CD34" s="18" t="s">
        <v>133</v>
      </c>
      <c r="CE34" s="18"/>
      <c r="CF34" s="18"/>
      <c r="CG34" s="18">
        <v>2</v>
      </c>
      <c r="CH34" s="18" t="s">
        <v>134</v>
      </c>
      <c r="CI34" s="18" t="s">
        <v>135</v>
      </c>
      <c r="CJ34" s="18"/>
      <c r="CK34" s="18" t="s">
        <v>251</v>
      </c>
      <c r="CL34" s="18" t="s">
        <v>137</v>
      </c>
      <c r="CM34" s="18"/>
      <c r="CN34" s="18" t="s">
        <v>154</v>
      </c>
      <c r="CO34" s="18" t="s">
        <v>139</v>
      </c>
      <c r="CP34" s="18" t="s">
        <v>140</v>
      </c>
      <c r="CQ34" s="18"/>
      <c r="CR34" s="18"/>
      <c r="CS34" s="18"/>
      <c r="CT34" s="18"/>
      <c r="CU34" s="18"/>
      <c r="CV34" s="18"/>
      <c r="CW34" s="18" t="s">
        <v>252</v>
      </c>
    </row>
    <row r="35" spans="1:101">
      <c r="A35" s="18">
        <v>1357162026</v>
      </c>
      <c r="B35" s="18" t="s">
        <v>101</v>
      </c>
      <c r="C35" s="18" t="s">
        <v>102</v>
      </c>
      <c r="D35" s="18" t="s">
        <v>103</v>
      </c>
      <c r="E35" s="18" t="s">
        <v>104</v>
      </c>
      <c r="F35" s="18" t="s">
        <v>105</v>
      </c>
      <c r="G35" s="18"/>
      <c r="H35" s="18" t="s">
        <v>106</v>
      </c>
      <c r="I35" s="18" t="s">
        <v>107</v>
      </c>
      <c r="J35" s="18" t="s">
        <v>108</v>
      </c>
      <c r="K35" s="18" t="s">
        <v>109</v>
      </c>
      <c r="L35" s="18" t="s">
        <v>110</v>
      </c>
      <c r="M35" s="18"/>
      <c r="N35" s="18" t="s">
        <v>111</v>
      </c>
      <c r="O35" s="18" t="s">
        <v>112</v>
      </c>
      <c r="P35" s="18" t="s">
        <v>113</v>
      </c>
      <c r="Q35" s="18" t="s">
        <v>114</v>
      </c>
      <c r="R35" s="18" t="s">
        <v>114</v>
      </c>
      <c r="S35" s="18" t="s">
        <v>434</v>
      </c>
      <c r="T35" s="18" t="s">
        <v>116</v>
      </c>
      <c r="U35" s="18"/>
      <c r="V35" s="18" t="s">
        <v>117</v>
      </c>
      <c r="W35" s="18" t="s">
        <v>117</v>
      </c>
      <c r="X35" s="18" t="s">
        <v>117</v>
      </c>
      <c r="Y35" s="18"/>
      <c r="Z35" s="18"/>
      <c r="AA35" s="18" t="s">
        <v>117</v>
      </c>
      <c r="AB35" s="18"/>
      <c r="AC35" s="18"/>
      <c r="AD35" s="18"/>
      <c r="AE35" s="18"/>
      <c r="AF35" s="18"/>
      <c r="AG35" s="18">
        <v>2</v>
      </c>
      <c r="AH35" s="18">
        <v>-742043655</v>
      </c>
      <c r="AI35" s="18">
        <v>46073134</v>
      </c>
      <c r="AJ35" s="18"/>
      <c r="AK35" s="18"/>
      <c r="AL35" s="19">
        <v>46076</v>
      </c>
      <c r="AM35" s="19">
        <v>46077</v>
      </c>
      <c r="AN35" s="20">
        <v>46077.398900462962</v>
      </c>
      <c r="AO35" s="19">
        <v>46077</v>
      </c>
      <c r="AP35" s="18"/>
      <c r="AQ35" s="19">
        <v>46076</v>
      </c>
      <c r="AR35" s="18" t="s">
        <v>121</v>
      </c>
      <c r="AS35" s="18" t="s">
        <v>121</v>
      </c>
      <c r="AT35" s="18" t="s">
        <v>121</v>
      </c>
      <c r="AU35" s="18" t="s">
        <v>121</v>
      </c>
      <c r="AV35" s="18" t="s">
        <v>121</v>
      </c>
      <c r="AW35" s="20">
        <v>46090.999988425923</v>
      </c>
      <c r="AX35" s="18">
        <v>2</v>
      </c>
      <c r="AY35" s="18" t="s">
        <v>435</v>
      </c>
      <c r="AZ35" s="19">
        <v>46085</v>
      </c>
      <c r="BA35" s="20">
        <v>46086.497094907405</v>
      </c>
      <c r="BB35" s="20">
        <v>46086.497094907405</v>
      </c>
      <c r="BC35" s="18">
        <v>8</v>
      </c>
      <c r="BD35" s="18">
        <v>0</v>
      </c>
      <c r="BE35" s="18" t="s">
        <v>123</v>
      </c>
      <c r="BF35" s="18" t="s">
        <v>10</v>
      </c>
      <c r="BG35" s="19">
        <v>46085</v>
      </c>
      <c r="BH35" s="18">
        <v>7</v>
      </c>
      <c r="BI35" s="18">
        <v>2</v>
      </c>
      <c r="BJ35" s="18" t="s">
        <v>436</v>
      </c>
      <c r="BK35" s="18" t="s">
        <v>437</v>
      </c>
      <c r="BL35" s="18" t="s">
        <v>125</v>
      </c>
      <c r="BM35" s="18" t="s">
        <v>125</v>
      </c>
      <c r="BN35" s="18" t="s">
        <v>126</v>
      </c>
      <c r="BO35" s="18" t="s">
        <v>127</v>
      </c>
      <c r="BP35" s="18" t="s">
        <v>128</v>
      </c>
      <c r="BQ35" s="18" t="s">
        <v>129</v>
      </c>
      <c r="BR35" s="18" t="s">
        <v>438</v>
      </c>
      <c r="BS35" s="18">
        <v>1105676867</v>
      </c>
      <c r="BT35" s="18" t="s">
        <v>131</v>
      </c>
      <c r="BU35" s="18" t="s">
        <v>439</v>
      </c>
      <c r="BV35" s="18"/>
      <c r="BW35" s="18">
        <v>3223052971</v>
      </c>
      <c r="BX35" s="18"/>
      <c r="BY35" s="18" t="s">
        <v>374</v>
      </c>
      <c r="BZ35" s="18" t="s">
        <v>440</v>
      </c>
      <c r="CA35" s="18" t="s">
        <v>441</v>
      </c>
      <c r="CB35" s="18">
        <v>1</v>
      </c>
      <c r="CC35" s="18" t="s">
        <v>117</v>
      </c>
      <c r="CD35" s="18" t="s">
        <v>133</v>
      </c>
      <c r="CE35" s="18"/>
      <c r="CF35" s="18"/>
      <c r="CG35" s="18">
        <v>2</v>
      </c>
      <c r="CH35" s="18" t="s">
        <v>134</v>
      </c>
      <c r="CI35" s="18" t="s">
        <v>135</v>
      </c>
      <c r="CJ35" s="18"/>
      <c r="CK35" s="18" t="s">
        <v>251</v>
      </c>
      <c r="CL35" s="18" t="s">
        <v>137</v>
      </c>
      <c r="CM35" s="18"/>
      <c r="CN35" s="18" t="s">
        <v>154</v>
      </c>
      <c r="CO35" s="18" t="s">
        <v>139</v>
      </c>
      <c r="CP35" s="18" t="s">
        <v>140</v>
      </c>
      <c r="CQ35" s="18"/>
      <c r="CR35" s="18"/>
      <c r="CS35" s="18"/>
      <c r="CT35" s="18"/>
      <c r="CU35" s="18"/>
      <c r="CV35" s="18"/>
      <c r="CW35" s="18" t="s">
        <v>252</v>
      </c>
    </row>
    <row r="36" spans="1:101">
      <c r="A36" s="18">
        <v>1422012026</v>
      </c>
      <c r="B36" s="18" t="s">
        <v>101</v>
      </c>
      <c r="C36" s="18" t="s">
        <v>102</v>
      </c>
      <c r="D36" s="18" t="s">
        <v>103</v>
      </c>
      <c r="E36" s="18" t="s">
        <v>104</v>
      </c>
      <c r="F36" s="18" t="s">
        <v>442</v>
      </c>
      <c r="G36" s="18"/>
      <c r="H36" s="18" t="s">
        <v>106</v>
      </c>
      <c r="I36" s="18" t="s">
        <v>443</v>
      </c>
      <c r="J36" s="18" t="s">
        <v>444</v>
      </c>
      <c r="K36" s="18" t="s">
        <v>445</v>
      </c>
      <c r="L36" s="18" t="s">
        <v>110</v>
      </c>
      <c r="M36" s="18" t="s">
        <v>365</v>
      </c>
      <c r="N36" s="18" t="s">
        <v>161</v>
      </c>
      <c r="O36" s="18" t="s">
        <v>112</v>
      </c>
      <c r="P36" s="18" t="s">
        <v>113</v>
      </c>
      <c r="Q36" s="18" t="s">
        <v>114</v>
      </c>
      <c r="R36" s="18" t="s">
        <v>114</v>
      </c>
      <c r="S36" s="18" t="s">
        <v>446</v>
      </c>
      <c r="T36" s="18" t="s">
        <v>116</v>
      </c>
      <c r="U36" s="18" t="s">
        <v>447</v>
      </c>
      <c r="V36" s="18" t="s">
        <v>133</v>
      </c>
      <c r="W36" s="18" t="s">
        <v>133</v>
      </c>
      <c r="X36" s="18" t="s">
        <v>117</v>
      </c>
      <c r="Y36" s="18"/>
      <c r="Z36" s="18"/>
      <c r="AA36" s="18" t="s">
        <v>117</v>
      </c>
      <c r="AB36" s="18"/>
      <c r="AC36" s="18"/>
      <c r="AD36" s="18"/>
      <c r="AE36" s="18"/>
      <c r="AF36" s="18"/>
      <c r="AG36" s="18"/>
      <c r="AH36" s="18"/>
      <c r="AI36" s="18"/>
      <c r="AJ36" s="18"/>
      <c r="AK36" s="18"/>
      <c r="AL36" s="19">
        <v>46078</v>
      </c>
      <c r="AM36" s="19">
        <v>46079</v>
      </c>
      <c r="AN36" s="20">
        <v>46078.493518518517</v>
      </c>
      <c r="AO36" s="19">
        <v>46079</v>
      </c>
      <c r="AP36" s="18"/>
      <c r="AQ36" s="19">
        <v>46078</v>
      </c>
      <c r="AR36" s="18" t="s">
        <v>121</v>
      </c>
      <c r="AS36" s="18" t="s">
        <v>121</v>
      </c>
      <c r="AT36" s="18" t="s">
        <v>121</v>
      </c>
      <c r="AU36" s="18" t="s">
        <v>121</v>
      </c>
      <c r="AV36" s="18" t="s">
        <v>121</v>
      </c>
      <c r="AW36" s="20">
        <v>46092.999988425923</v>
      </c>
      <c r="AX36" s="18">
        <v>0</v>
      </c>
      <c r="AY36" s="18"/>
      <c r="AZ36" s="18" t="s">
        <v>121</v>
      </c>
      <c r="BA36" s="20">
        <v>46092.488506944443</v>
      </c>
      <c r="BB36" s="20">
        <v>46092.488506944443</v>
      </c>
      <c r="BC36" s="18">
        <v>10</v>
      </c>
      <c r="BD36" s="18">
        <v>0</v>
      </c>
      <c r="BE36" s="18" t="s">
        <v>123</v>
      </c>
      <c r="BF36" s="18" t="s">
        <v>10</v>
      </c>
      <c r="BG36" s="19">
        <v>46087</v>
      </c>
      <c r="BH36" s="18">
        <v>7</v>
      </c>
      <c r="BI36" s="18">
        <v>4</v>
      </c>
      <c r="BJ36" s="18" t="s">
        <v>448</v>
      </c>
      <c r="BK36" s="18" t="s">
        <v>448</v>
      </c>
      <c r="BL36" s="18" t="s">
        <v>125</v>
      </c>
      <c r="BM36" s="18" t="s">
        <v>125</v>
      </c>
      <c r="BN36" s="18" t="s">
        <v>10</v>
      </c>
      <c r="BO36" s="18" t="s">
        <v>449</v>
      </c>
      <c r="BP36" s="18" t="s">
        <v>128</v>
      </c>
      <c r="BQ36" s="18"/>
      <c r="BR36" s="18" t="s">
        <v>450</v>
      </c>
      <c r="BS36" s="18"/>
      <c r="BT36" s="18"/>
      <c r="BU36" s="18" t="s">
        <v>451</v>
      </c>
      <c r="BV36" s="18"/>
      <c r="BW36" s="18"/>
      <c r="BX36" s="18"/>
      <c r="BY36" s="18"/>
      <c r="BZ36" s="18"/>
      <c r="CA36" s="18"/>
      <c r="CB36" s="18"/>
      <c r="CC36" s="18" t="s">
        <v>117</v>
      </c>
      <c r="CD36" s="18" t="s">
        <v>133</v>
      </c>
      <c r="CE36" s="18"/>
      <c r="CF36" s="18"/>
      <c r="CG36" s="18">
        <v>3</v>
      </c>
      <c r="CH36" s="18" t="s">
        <v>134</v>
      </c>
      <c r="CI36" s="18" t="s">
        <v>172</v>
      </c>
      <c r="CJ36" s="18"/>
      <c r="CK36" s="18" t="s">
        <v>251</v>
      </c>
      <c r="CL36" s="18" t="s">
        <v>137</v>
      </c>
      <c r="CM36" s="18"/>
      <c r="CN36" s="18" t="s">
        <v>154</v>
      </c>
      <c r="CO36" s="18" t="s">
        <v>139</v>
      </c>
      <c r="CP36" s="18" t="s">
        <v>140</v>
      </c>
      <c r="CQ36" s="18"/>
      <c r="CR36" s="18" t="s">
        <v>291</v>
      </c>
      <c r="CS36" s="18"/>
      <c r="CT36" s="18"/>
      <c r="CU36" s="18"/>
      <c r="CV36" s="18"/>
      <c r="CW36" s="18" t="s">
        <v>252</v>
      </c>
    </row>
    <row r="37" spans="1:101">
      <c r="A37" s="18">
        <v>1455332026</v>
      </c>
      <c r="B37" s="18" t="s">
        <v>101</v>
      </c>
      <c r="C37" s="18" t="s">
        <v>102</v>
      </c>
      <c r="D37" s="18" t="s">
        <v>103</v>
      </c>
      <c r="E37" s="18" t="s">
        <v>104</v>
      </c>
      <c r="F37" s="18" t="s">
        <v>452</v>
      </c>
      <c r="G37" s="18"/>
      <c r="H37" s="18" t="s">
        <v>106</v>
      </c>
      <c r="I37" s="18" t="s">
        <v>453</v>
      </c>
      <c r="J37" s="18" t="s">
        <v>454</v>
      </c>
      <c r="K37" s="18" t="s">
        <v>455</v>
      </c>
      <c r="L37" s="18" t="s">
        <v>110</v>
      </c>
      <c r="M37" s="18" t="s">
        <v>365</v>
      </c>
      <c r="N37" s="18" t="s">
        <v>161</v>
      </c>
      <c r="O37" s="18" t="s">
        <v>112</v>
      </c>
      <c r="P37" s="18" t="s">
        <v>113</v>
      </c>
      <c r="Q37" s="18" t="s">
        <v>114</v>
      </c>
      <c r="R37" s="18" t="s">
        <v>114</v>
      </c>
      <c r="S37" s="18" t="s">
        <v>456</v>
      </c>
      <c r="T37" s="18" t="s">
        <v>116</v>
      </c>
      <c r="U37" s="18" t="s">
        <v>457</v>
      </c>
      <c r="V37" s="18" t="s">
        <v>117</v>
      </c>
      <c r="W37" s="18" t="s">
        <v>133</v>
      </c>
      <c r="X37" s="18" t="s">
        <v>117</v>
      </c>
      <c r="Y37" s="18"/>
      <c r="Z37" s="18"/>
      <c r="AA37" s="18" t="s">
        <v>117</v>
      </c>
      <c r="AB37" s="18"/>
      <c r="AC37" s="18"/>
      <c r="AD37" s="18"/>
      <c r="AE37" s="18"/>
      <c r="AF37" s="18"/>
      <c r="AG37" s="18"/>
      <c r="AH37" s="18"/>
      <c r="AI37" s="18"/>
      <c r="AJ37" s="18"/>
      <c r="AK37" s="18"/>
      <c r="AL37" s="19">
        <v>46079</v>
      </c>
      <c r="AM37" s="19">
        <v>46079</v>
      </c>
      <c r="AN37" s="20">
        <v>46079.48027777778</v>
      </c>
      <c r="AO37" s="19">
        <v>46079</v>
      </c>
      <c r="AP37" s="18"/>
      <c r="AQ37" s="19">
        <v>46078</v>
      </c>
      <c r="AR37" s="18" t="s">
        <v>121</v>
      </c>
      <c r="AS37" s="18" t="s">
        <v>121</v>
      </c>
      <c r="AT37" s="18" t="s">
        <v>121</v>
      </c>
      <c r="AU37" s="18" t="s">
        <v>121</v>
      </c>
      <c r="AV37" s="18" t="s">
        <v>121</v>
      </c>
      <c r="AW37" s="20">
        <v>46092.999988425923</v>
      </c>
      <c r="AX37" s="18">
        <v>1</v>
      </c>
      <c r="AY37" s="18"/>
      <c r="AZ37" s="18" t="s">
        <v>121</v>
      </c>
      <c r="BA37" s="20">
        <v>46091.505324074074</v>
      </c>
      <c r="BB37" s="20">
        <v>46091.505324074074</v>
      </c>
      <c r="BC37" s="18">
        <v>9</v>
      </c>
      <c r="BD37" s="18">
        <v>0</v>
      </c>
      <c r="BE37" s="18" t="s">
        <v>123</v>
      </c>
      <c r="BF37" s="18" t="s">
        <v>10</v>
      </c>
      <c r="BG37" s="19">
        <v>46087</v>
      </c>
      <c r="BH37" s="18">
        <v>7</v>
      </c>
      <c r="BI37" s="18">
        <v>3</v>
      </c>
      <c r="BJ37" s="18" t="s">
        <v>458</v>
      </c>
      <c r="BK37" s="18" t="s">
        <v>458</v>
      </c>
      <c r="BL37" s="18" t="s">
        <v>125</v>
      </c>
      <c r="BM37" s="18" t="s">
        <v>125</v>
      </c>
      <c r="BN37" s="18" t="s">
        <v>10</v>
      </c>
      <c r="BO37" s="18" t="s">
        <v>459</v>
      </c>
      <c r="BP37" s="18" t="s">
        <v>128</v>
      </c>
      <c r="BQ37" s="18"/>
      <c r="BR37" s="18" t="s">
        <v>450</v>
      </c>
      <c r="BS37" s="18"/>
      <c r="BT37" s="18"/>
      <c r="BU37" s="18" t="s">
        <v>451</v>
      </c>
      <c r="BV37" s="18"/>
      <c r="BW37" s="18"/>
      <c r="BX37" s="18"/>
      <c r="BY37" s="18"/>
      <c r="BZ37" s="18"/>
      <c r="CA37" s="18"/>
      <c r="CB37" s="18"/>
      <c r="CC37" s="18" t="s">
        <v>117</v>
      </c>
      <c r="CD37" s="18" t="s">
        <v>133</v>
      </c>
      <c r="CE37" s="18"/>
      <c r="CF37" s="18"/>
      <c r="CG37" s="18">
        <v>3</v>
      </c>
      <c r="CH37" s="18" t="s">
        <v>134</v>
      </c>
      <c r="CI37" s="18" t="s">
        <v>172</v>
      </c>
      <c r="CJ37" s="18"/>
      <c r="CK37" s="18" t="s">
        <v>251</v>
      </c>
      <c r="CL37" s="18" t="s">
        <v>137</v>
      </c>
      <c r="CM37" s="18"/>
      <c r="CN37" s="18" t="s">
        <v>154</v>
      </c>
      <c r="CO37" s="18" t="s">
        <v>139</v>
      </c>
      <c r="CP37" s="18" t="s">
        <v>140</v>
      </c>
      <c r="CQ37" s="18"/>
      <c r="CR37" s="18"/>
      <c r="CS37" s="18"/>
      <c r="CT37" s="18"/>
      <c r="CU37" s="18"/>
      <c r="CV37" s="18"/>
      <c r="CW37" s="18" t="s">
        <v>252</v>
      </c>
    </row>
    <row r="38" spans="1:101">
      <c r="A38" s="18">
        <v>1586612026</v>
      </c>
      <c r="B38" s="18" t="s">
        <v>101</v>
      </c>
      <c r="C38" s="18" t="s">
        <v>102</v>
      </c>
      <c r="D38" s="18" t="s">
        <v>103</v>
      </c>
      <c r="E38" s="18" t="s">
        <v>104</v>
      </c>
      <c r="F38" s="18" t="s">
        <v>442</v>
      </c>
      <c r="G38" s="18"/>
      <c r="H38" s="18" t="s">
        <v>106</v>
      </c>
      <c r="I38" s="18" t="s">
        <v>443</v>
      </c>
      <c r="J38" s="18" t="s">
        <v>444</v>
      </c>
      <c r="K38" s="18" t="s">
        <v>445</v>
      </c>
      <c r="L38" s="18" t="s">
        <v>110</v>
      </c>
      <c r="M38" s="18" t="s">
        <v>365</v>
      </c>
      <c r="N38" s="18" t="s">
        <v>161</v>
      </c>
      <c r="O38" s="18" t="s">
        <v>112</v>
      </c>
      <c r="P38" s="18" t="s">
        <v>113</v>
      </c>
      <c r="Q38" s="18" t="s">
        <v>114</v>
      </c>
      <c r="R38" s="18" t="s">
        <v>114</v>
      </c>
      <c r="S38" s="18" t="s">
        <v>460</v>
      </c>
      <c r="T38" s="18" t="s">
        <v>116</v>
      </c>
      <c r="U38" s="18" t="s">
        <v>447</v>
      </c>
      <c r="V38" s="18" t="s">
        <v>133</v>
      </c>
      <c r="W38" s="18" t="s">
        <v>133</v>
      </c>
      <c r="X38" s="18" t="s">
        <v>117</v>
      </c>
      <c r="Y38" s="18"/>
      <c r="Z38" s="18"/>
      <c r="AA38" s="18" t="s">
        <v>117</v>
      </c>
      <c r="AB38" s="18"/>
      <c r="AC38" s="18"/>
      <c r="AD38" s="18"/>
      <c r="AE38" s="18"/>
      <c r="AF38" s="18"/>
      <c r="AG38" s="18"/>
      <c r="AH38" s="18"/>
      <c r="AI38" s="18"/>
      <c r="AJ38" s="18"/>
      <c r="AK38" s="18"/>
      <c r="AL38" s="19">
        <v>46084</v>
      </c>
      <c r="AM38" s="19">
        <v>46085</v>
      </c>
      <c r="AN38" s="20">
        <v>46084.62232638889</v>
      </c>
      <c r="AO38" s="19">
        <v>46085</v>
      </c>
      <c r="AP38" s="18"/>
      <c r="AQ38" s="19">
        <v>46084</v>
      </c>
      <c r="AR38" s="18" t="s">
        <v>121</v>
      </c>
      <c r="AS38" s="18" t="s">
        <v>121</v>
      </c>
      <c r="AT38" s="18" t="s">
        <v>121</v>
      </c>
      <c r="AU38" s="18" t="s">
        <v>121</v>
      </c>
      <c r="AV38" s="18" t="s">
        <v>121</v>
      </c>
      <c r="AW38" s="20">
        <v>46098.999988425923</v>
      </c>
      <c r="AX38" s="18">
        <v>0</v>
      </c>
      <c r="AY38" s="18"/>
      <c r="AZ38" s="18" t="s">
        <v>121</v>
      </c>
      <c r="BA38" s="20">
        <v>46098.719467592593</v>
      </c>
      <c r="BB38" s="20">
        <v>46098.719467592593</v>
      </c>
      <c r="BC38" s="18">
        <v>10</v>
      </c>
      <c r="BD38" s="18">
        <v>0</v>
      </c>
      <c r="BE38" s="18" t="s">
        <v>123</v>
      </c>
      <c r="BF38" s="18" t="s">
        <v>10</v>
      </c>
      <c r="BG38" s="19">
        <v>46093</v>
      </c>
      <c r="BH38" s="18">
        <v>7</v>
      </c>
      <c r="BI38" s="18">
        <v>4</v>
      </c>
      <c r="BJ38" s="18" t="s">
        <v>461</v>
      </c>
      <c r="BK38" s="18" t="s">
        <v>461</v>
      </c>
      <c r="BL38" s="18" t="s">
        <v>125</v>
      </c>
      <c r="BM38" s="18" t="s">
        <v>125</v>
      </c>
      <c r="BN38" s="18" t="s">
        <v>10</v>
      </c>
      <c r="BO38" s="18" t="s">
        <v>449</v>
      </c>
      <c r="BP38" s="18" t="s">
        <v>128</v>
      </c>
      <c r="BQ38" s="18" t="s">
        <v>129</v>
      </c>
      <c r="BR38" s="18" t="s">
        <v>462</v>
      </c>
      <c r="BS38" s="18">
        <v>79694330</v>
      </c>
      <c r="BT38" s="18"/>
      <c r="BU38" s="18" t="s">
        <v>463</v>
      </c>
      <c r="BV38" s="18">
        <v>7545850</v>
      </c>
      <c r="BW38" s="18">
        <v>3123560285</v>
      </c>
      <c r="BX38" s="18" t="s">
        <v>464</v>
      </c>
      <c r="BY38" s="18" t="s">
        <v>248</v>
      </c>
      <c r="BZ38" s="18" t="s">
        <v>465</v>
      </c>
      <c r="CA38" s="18" t="s">
        <v>466</v>
      </c>
      <c r="CB38" s="18">
        <v>3</v>
      </c>
      <c r="CC38" s="18" t="s">
        <v>117</v>
      </c>
      <c r="CD38" s="18" t="s">
        <v>133</v>
      </c>
      <c r="CE38" s="18"/>
      <c r="CF38" s="18"/>
      <c r="CG38" s="18">
        <v>3</v>
      </c>
      <c r="CH38" s="18" t="s">
        <v>134</v>
      </c>
      <c r="CI38" s="18" t="s">
        <v>172</v>
      </c>
      <c r="CJ38" s="18"/>
      <c r="CK38" s="18" t="s">
        <v>136</v>
      </c>
      <c r="CL38" s="18" t="s">
        <v>137</v>
      </c>
      <c r="CM38" s="18"/>
      <c r="CN38" s="18" t="s">
        <v>154</v>
      </c>
      <c r="CO38" s="18" t="s">
        <v>139</v>
      </c>
      <c r="CP38" s="18" t="s">
        <v>140</v>
      </c>
      <c r="CQ38" s="18"/>
      <c r="CR38" s="18" t="s">
        <v>291</v>
      </c>
      <c r="CS38" s="18"/>
      <c r="CT38" s="18"/>
      <c r="CU38" s="18"/>
      <c r="CV38" s="18"/>
      <c r="CW38" s="18" t="s">
        <v>155</v>
      </c>
    </row>
    <row r="39" spans="1:101">
      <c r="A39" s="18">
        <v>1634912026</v>
      </c>
      <c r="B39" s="18" t="s">
        <v>101</v>
      </c>
      <c r="C39" s="18" t="s">
        <v>102</v>
      </c>
      <c r="D39" s="18" t="s">
        <v>103</v>
      </c>
      <c r="E39" s="18" t="s">
        <v>104</v>
      </c>
      <c r="F39" s="18" t="s">
        <v>105</v>
      </c>
      <c r="G39" s="18"/>
      <c r="H39" s="18" t="s">
        <v>106</v>
      </c>
      <c r="I39" s="18" t="s">
        <v>107</v>
      </c>
      <c r="J39" s="18" t="s">
        <v>108</v>
      </c>
      <c r="K39" s="18" t="s">
        <v>109</v>
      </c>
      <c r="L39" s="18" t="s">
        <v>110</v>
      </c>
      <c r="M39" s="18"/>
      <c r="N39" s="18" t="s">
        <v>111</v>
      </c>
      <c r="O39" s="18" t="s">
        <v>112</v>
      </c>
      <c r="P39" s="18" t="s">
        <v>113</v>
      </c>
      <c r="Q39" s="18" t="s">
        <v>114</v>
      </c>
      <c r="R39" s="18" t="s">
        <v>114</v>
      </c>
      <c r="S39" s="18" t="s">
        <v>467</v>
      </c>
      <c r="T39" s="18" t="s">
        <v>116</v>
      </c>
      <c r="U39" s="18"/>
      <c r="V39" s="18" t="s">
        <v>117</v>
      </c>
      <c r="W39" s="18" t="s">
        <v>133</v>
      </c>
      <c r="X39" s="18" t="s">
        <v>117</v>
      </c>
      <c r="Y39" s="18"/>
      <c r="Z39" s="18"/>
      <c r="AA39" s="18" t="s">
        <v>117</v>
      </c>
      <c r="AB39" s="18"/>
      <c r="AC39" s="18"/>
      <c r="AD39" s="18"/>
      <c r="AE39" s="18"/>
      <c r="AF39" s="18"/>
      <c r="AG39" s="18">
        <v>1</v>
      </c>
      <c r="AH39" s="18">
        <v>-7414982512593270</v>
      </c>
      <c r="AI39" s="18">
        <v>4555916352054730</v>
      </c>
      <c r="AJ39" s="18"/>
      <c r="AK39" s="18"/>
      <c r="AL39" s="19">
        <v>46085</v>
      </c>
      <c r="AM39" s="19">
        <v>46086</v>
      </c>
      <c r="AN39" s="20">
        <v>46086.450844907406</v>
      </c>
      <c r="AO39" s="19">
        <v>46086</v>
      </c>
      <c r="AP39" s="18"/>
      <c r="AQ39" s="19">
        <v>46085</v>
      </c>
      <c r="AR39" s="18" t="s">
        <v>121</v>
      </c>
      <c r="AS39" s="18" t="s">
        <v>121</v>
      </c>
      <c r="AT39" s="18" t="s">
        <v>121</v>
      </c>
      <c r="AU39" s="18" t="s">
        <v>121</v>
      </c>
      <c r="AV39" s="18" t="s">
        <v>121</v>
      </c>
      <c r="AW39" s="20">
        <v>46099.999988425923</v>
      </c>
      <c r="AX39" s="18">
        <v>5</v>
      </c>
      <c r="AY39" s="18" t="s">
        <v>468</v>
      </c>
      <c r="AZ39" s="19">
        <v>46091</v>
      </c>
      <c r="BA39" s="20">
        <v>46092.716087962966</v>
      </c>
      <c r="BB39" s="20">
        <v>46092.716087962966</v>
      </c>
      <c r="BC39" s="18">
        <v>5</v>
      </c>
      <c r="BD39" s="18">
        <v>0</v>
      </c>
      <c r="BE39" s="18" t="s">
        <v>123</v>
      </c>
      <c r="BF39" s="18" t="s">
        <v>10</v>
      </c>
      <c r="BG39" s="19">
        <v>46094</v>
      </c>
      <c r="BH39" s="18">
        <v>7</v>
      </c>
      <c r="BI39" s="18">
        <v>0</v>
      </c>
      <c r="BJ39" s="18" t="s">
        <v>469</v>
      </c>
      <c r="BK39" s="18" t="s">
        <v>469</v>
      </c>
      <c r="BL39" s="18" t="s">
        <v>125</v>
      </c>
      <c r="BM39" s="18" t="s">
        <v>125</v>
      </c>
      <c r="BN39" s="18" t="s">
        <v>126</v>
      </c>
      <c r="BO39" s="18" t="s">
        <v>127</v>
      </c>
      <c r="BP39" s="18" t="s">
        <v>128</v>
      </c>
      <c r="BQ39" s="18" t="s">
        <v>129</v>
      </c>
      <c r="BR39" s="18" t="s">
        <v>470</v>
      </c>
      <c r="BS39" s="18">
        <v>1032356411</v>
      </c>
      <c r="BT39" s="18" t="s">
        <v>131</v>
      </c>
      <c r="BU39" s="18" t="s">
        <v>471</v>
      </c>
      <c r="BV39" s="18">
        <v>3208003040</v>
      </c>
      <c r="BW39" s="18">
        <v>3208003040</v>
      </c>
      <c r="BX39" s="18" t="s">
        <v>472</v>
      </c>
      <c r="BY39" s="18"/>
      <c r="BZ39" s="18"/>
      <c r="CA39" s="18"/>
      <c r="CB39" s="18"/>
      <c r="CC39" s="18" t="s">
        <v>117</v>
      </c>
      <c r="CD39" s="18" t="s">
        <v>133</v>
      </c>
      <c r="CE39" s="18"/>
      <c r="CF39" s="18"/>
      <c r="CG39" s="18">
        <v>2</v>
      </c>
      <c r="CH39" s="18" t="s">
        <v>134</v>
      </c>
      <c r="CI39" s="18" t="s">
        <v>135</v>
      </c>
      <c r="CJ39" s="18"/>
      <c r="CK39" s="18" t="s">
        <v>136</v>
      </c>
      <c r="CL39" s="18" t="s">
        <v>137</v>
      </c>
      <c r="CM39" s="18"/>
      <c r="CN39" s="18" t="s">
        <v>138</v>
      </c>
      <c r="CO39" s="18" t="s">
        <v>139</v>
      </c>
      <c r="CP39" s="18" t="s">
        <v>140</v>
      </c>
      <c r="CQ39" s="18"/>
      <c r="CR39" s="18"/>
      <c r="CS39" s="18"/>
      <c r="CT39" s="18"/>
      <c r="CU39" s="18"/>
      <c r="CV39" s="18"/>
      <c r="CW39" s="18" t="s">
        <v>155</v>
      </c>
    </row>
    <row r="40" spans="1:101">
      <c r="A40" s="18">
        <v>1700802026</v>
      </c>
      <c r="B40" s="18" t="s">
        <v>101</v>
      </c>
      <c r="C40" s="18" t="s">
        <v>102</v>
      </c>
      <c r="D40" s="18" t="s">
        <v>103</v>
      </c>
      <c r="E40" s="18" t="s">
        <v>104</v>
      </c>
      <c r="F40" s="18" t="s">
        <v>326</v>
      </c>
      <c r="G40" s="18"/>
      <c r="H40" s="18" t="s">
        <v>174</v>
      </c>
      <c r="I40" s="18" t="s">
        <v>175</v>
      </c>
      <c r="J40" s="18" t="s">
        <v>176</v>
      </c>
      <c r="K40" s="18" t="s">
        <v>327</v>
      </c>
      <c r="L40" s="18" t="s">
        <v>110</v>
      </c>
      <c r="M40" s="18"/>
      <c r="N40" s="18" t="s">
        <v>111</v>
      </c>
      <c r="O40" s="18" t="s">
        <v>112</v>
      </c>
      <c r="P40" s="18" t="s">
        <v>113</v>
      </c>
      <c r="Q40" s="18" t="s">
        <v>114</v>
      </c>
      <c r="R40" s="18" t="s">
        <v>114</v>
      </c>
      <c r="S40" s="18" t="s">
        <v>473</v>
      </c>
      <c r="T40" s="18" t="s">
        <v>116</v>
      </c>
      <c r="U40" s="18"/>
      <c r="V40" s="18" t="s">
        <v>117</v>
      </c>
      <c r="W40" s="18" t="s">
        <v>133</v>
      </c>
      <c r="X40" s="18" t="s">
        <v>117</v>
      </c>
      <c r="Y40" s="18"/>
      <c r="Z40" s="18"/>
      <c r="AA40" s="18" t="s">
        <v>117</v>
      </c>
      <c r="AB40" s="18"/>
      <c r="AC40" s="18"/>
      <c r="AD40" s="18"/>
      <c r="AE40" s="18"/>
      <c r="AF40" s="18"/>
      <c r="AG40" s="18"/>
      <c r="AH40" s="18">
        <v>-74062089</v>
      </c>
      <c r="AI40" s="18">
        <v>4644248</v>
      </c>
      <c r="AJ40" s="18"/>
      <c r="AK40" s="18"/>
      <c r="AL40" s="19">
        <v>46087</v>
      </c>
      <c r="AM40" s="19">
        <v>46090</v>
      </c>
      <c r="AN40" s="20">
        <v>46090.489039351851</v>
      </c>
      <c r="AO40" s="19">
        <v>46090</v>
      </c>
      <c r="AP40" s="18"/>
      <c r="AQ40" s="19">
        <v>46087</v>
      </c>
      <c r="AR40" s="18" t="s">
        <v>121</v>
      </c>
      <c r="AS40" s="18" t="s">
        <v>121</v>
      </c>
      <c r="AT40" s="18" t="s">
        <v>121</v>
      </c>
      <c r="AU40" s="18" t="s">
        <v>121</v>
      </c>
      <c r="AV40" s="18" t="s">
        <v>121</v>
      </c>
      <c r="AW40" s="20">
        <v>46101.999988425923</v>
      </c>
      <c r="AX40" s="18">
        <v>5</v>
      </c>
      <c r="AY40" s="18"/>
      <c r="AZ40" s="18" t="s">
        <v>121</v>
      </c>
      <c r="BA40" s="20">
        <v>46094.413460648146</v>
      </c>
      <c r="BB40" s="20">
        <v>46094.413460648146</v>
      </c>
      <c r="BC40" s="18">
        <v>5</v>
      </c>
      <c r="BD40" s="18">
        <v>0</v>
      </c>
      <c r="BE40" s="18" t="s">
        <v>123</v>
      </c>
      <c r="BF40" s="18" t="s">
        <v>10</v>
      </c>
      <c r="BG40" s="19">
        <v>46098</v>
      </c>
      <c r="BH40" s="18">
        <v>7</v>
      </c>
      <c r="BI40" s="18">
        <v>0</v>
      </c>
      <c r="BJ40" s="18" t="s">
        <v>329</v>
      </c>
      <c r="BK40" s="18" t="s">
        <v>329</v>
      </c>
      <c r="BL40" s="18" t="s">
        <v>125</v>
      </c>
      <c r="BM40" s="18" t="s">
        <v>125</v>
      </c>
      <c r="BN40" s="18" t="s">
        <v>126</v>
      </c>
      <c r="BO40" s="18" t="s">
        <v>330</v>
      </c>
      <c r="BP40" s="18" t="s">
        <v>128</v>
      </c>
      <c r="BQ40" s="18" t="s">
        <v>129</v>
      </c>
      <c r="BR40" s="18" t="s">
        <v>331</v>
      </c>
      <c r="BS40" s="18">
        <v>79512863</v>
      </c>
      <c r="BT40" s="18" t="s">
        <v>131</v>
      </c>
      <c r="BU40" s="18" t="s">
        <v>332</v>
      </c>
      <c r="BV40" s="18">
        <v>3144000</v>
      </c>
      <c r="BW40" s="18">
        <v>3197019848</v>
      </c>
      <c r="BX40" s="18"/>
      <c r="BY40" s="18" t="s">
        <v>333</v>
      </c>
      <c r="BZ40" s="18" t="s">
        <v>334</v>
      </c>
      <c r="CA40" s="18" t="s">
        <v>335</v>
      </c>
      <c r="CB40" s="18"/>
      <c r="CC40" s="18" t="s">
        <v>117</v>
      </c>
      <c r="CD40" s="18" t="s">
        <v>133</v>
      </c>
      <c r="CE40" s="18"/>
      <c r="CF40" s="18"/>
      <c r="CG40" s="18">
        <v>3</v>
      </c>
      <c r="CH40" s="18" t="s">
        <v>134</v>
      </c>
      <c r="CI40" s="18" t="s">
        <v>135</v>
      </c>
      <c r="CJ40" s="18"/>
      <c r="CK40" s="18" t="s">
        <v>136</v>
      </c>
      <c r="CL40" s="18" t="s">
        <v>137</v>
      </c>
      <c r="CM40" s="18"/>
      <c r="CN40" s="18" t="s">
        <v>138</v>
      </c>
      <c r="CO40" s="18" t="s">
        <v>139</v>
      </c>
      <c r="CP40" s="18" t="s">
        <v>140</v>
      </c>
      <c r="CQ40" s="18"/>
      <c r="CR40" s="18"/>
      <c r="CS40" s="18"/>
      <c r="CT40" s="18"/>
      <c r="CU40" s="18"/>
      <c r="CV40" s="18"/>
      <c r="CW40" s="18" t="s">
        <v>155</v>
      </c>
    </row>
    <row r="41" spans="1:101">
      <c r="A41" s="18">
        <v>1955952026</v>
      </c>
      <c r="B41" s="18" t="s">
        <v>101</v>
      </c>
      <c r="C41" s="18" t="s">
        <v>102</v>
      </c>
      <c r="D41" s="18" t="s">
        <v>103</v>
      </c>
      <c r="E41" s="18" t="s">
        <v>104</v>
      </c>
      <c r="F41" s="18" t="s">
        <v>326</v>
      </c>
      <c r="G41" s="18"/>
      <c r="H41" s="18" t="s">
        <v>174</v>
      </c>
      <c r="I41" s="18" t="s">
        <v>175</v>
      </c>
      <c r="J41" s="18" t="s">
        <v>176</v>
      </c>
      <c r="K41" s="18" t="s">
        <v>327</v>
      </c>
      <c r="L41" s="18" t="s">
        <v>110</v>
      </c>
      <c r="M41" s="18"/>
      <c r="N41" s="18" t="s">
        <v>111</v>
      </c>
      <c r="O41" s="18" t="s">
        <v>112</v>
      </c>
      <c r="P41" s="18" t="s">
        <v>113</v>
      </c>
      <c r="Q41" s="18" t="s">
        <v>114</v>
      </c>
      <c r="R41" s="18" t="s">
        <v>114</v>
      </c>
      <c r="S41" s="18" t="s">
        <v>474</v>
      </c>
      <c r="T41" s="18" t="s">
        <v>116</v>
      </c>
      <c r="U41" s="18"/>
      <c r="V41" s="18" t="s">
        <v>117</v>
      </c>
      <c r="W41" s="18" t="s">
        <v>133</v>
      </c>
      <c r="X41" s="18" t="s">
        <v>117</v>
      </c>
      <c r="Y41" s="18"/>
      <c r="Z41" s="18"/>
      <c r="AA41" s="18" t="s">
        <v>117</v>
      </c>
      <c r="AB41" s="18"/>
      <c r="AC41" s="18"/>
      <c r="AD41" s="18"/>
      <c r="AE41" s="18"/>
      <c r="AF41" s="18"/>
      <c r="AG41" s="18"/>
      <c r="AH41" s="18"/>
      <c r="AI41" s="18"/>
      <c r="AJ41" s="18"/>
      <c r="AK41" s="18"/>
      <c r="AL41" s="19">
        <v>46097</v>
      </c>
      <c r="AM41" s="19">
        <v>46098</v>
      </c>
      <c r="AN41" s="20">
        <v>46100.639282407406</v>
      </c>
      <c r="AO41" s="19">
        <v>46098</v>
      </c>
      <c r="AP41" s="18"/>
      <c r="AQ41" s="19">
        <v>46097</v>
      </c>
      <c r="AR41" s="18" t="s">
        <v>121</v>
      </c>
      <c r="AS41" s="18" t="s">
        <v>121</v>
      </c>
      <c r="AT41" s="18" t="s">
        <v>121</v>
      </c>
      <c r="AU41" s="18" t="s">
        <v>121</v>
      </c>
      <c r="AV41" s="18" t="s">
        <v>121</v>
      </c>
      <c r="AW41" s="20">
        <v>46112.999988425923</v>
      </c>
      <c r="AX41" s="18">
        <v>0</v>
      </c>
      <c r="AY41" s="18"/>
      <c r="AZ41" s="18" t="s">
        <v>121</v>
      </c>
      <c r="BA41" s="20">
        <v>46112.522037037037</v>
      </c>
      <c r="BB41" s="20">
        <v>46112.522037037037</v>
      </c>
      <c r="BC41" s="18">
        <v>10</v>
      </c>
      <c r="BD41" s="18">
        <v>0</v>
      </c>
      <c r="BE41" s="18" t="s">
        <v>123</v>
      </c>
      <c r="BF41" s="18" t="s">
        <v>10</v>
      </c>
      <c r="BG41" s="19">
        <v>46107</v>
      </c>
      <c r="BH41" s="18">
        <v>7</v>
      </c>
      <c r="BI41" s="18">
        <v>4</v>
      </c>
      <c r="BJ41" s="18" t="s">
        <v>329</v>
      </c>
      <c r="BK41" s="18" t="s">
        <v>329</v>
      </c>
      <c r="BL41" s="18" t="s">
        <v>125</v>
      </c>
      <c r="BM41" s="18" t="s">
        <v>125</v>
      </c>
      <c r="BN41" s="18" t="s">
        <v>126</v>
      </c>
      <c r="BO41" s="18" t="s">
        <v>330</v>
      </c>
      <c r="BP41" s="18" t="s">
        <v>128</v>
      </c>
      <c r="BQ41" s="18" t="s">
        <v>129</v>
      </c>
      <c r="BR41" s="18" t="s">
        <v>475</v>
      </c>
      <c r="BS41" s="18">
        <v>52362865</v>
      </c>
      <c r="BT41" s="18" t="s">
        <v>131</v>
      </c>
      <c r="BU41" s="18" t="s">
        <v>476</v>
      </c>
      <c r="BV41" s="18">
        <v>7777127</v>
      </c>
      <c r="BW41" s="18">
        <v>3214271786</v>
      </c>
      <c r="BX41" s="18" t="s">
        <v>477</v>
      </c>
      <c r="BY41" s="18" t="s">
        <v>374</v>
      </c>
      <c r="BZ41" s="18" t="s">
        <v>478</v>
      </c>
      <c r="CA41" s="18" t="s">
        <v>479</v>
      </c>
      <c r="CB41" s="18">
        <v>2</v>
      </c>
      <c r="CC41" s="18" t="s">
        <v>117</v>
      </c>
      <c r="CD41" s="18" t="s">
        <v>133</v>
      </c>
      <c r="CE41" s="18"/>
      <c r="CF41" s="18"/>
      <c r="CG41" s="18">
        <v>3</v>
      </c>
      <c r="CH41" s="18" t="s">
        <v>134</v>
      </c>
      <c r="CI41" s="18" t="s">
        <v>135</v>
      </c>
      <c r="CJ41" s="18"/>
      <c r="CK41" s="18" t="s">
        <v>136</v>
      </c>
      <c r="CL41" s="18" t="s">
        <v>137</v>
      </c>
      <c r="CM41" s="18"/>
      <c r="CN41" s="18" t="s">
        <v>154</v>
      </c>
      <c r="CO41" s="18" t="s">
        <v>139</v>
      </c>
      <c r="CP41" s="18" t="s">
        <v>140</v>
      </c>
      <c r="CQ41" s="18"/>
      <c r="CR41" s="18" t="s">
        <v>291</v>
      </c>
      <c r="CS41" s="18"/>
      <c r="CT41" s="18"/>
      <c r="CU41" s="18"/>
      <c r="CV41" s="18"/>
      <c r="CW41" s="18" t="s">
        <v>155</v>
      </c>
    </row>
    <row r="42" spans="1:101">
      <c r="A42" s="18">
        <v>1958472026</v>
      </c>
      <c r="B42" s="18" t="s">
        <v>101</v>
      </c>
      <c r="C42" s="18" t="s">
        <v>102</v>
      </c>
      <c r="D42" s="18" t="s">
        <v>103</v>
      </c>
      <c r="E42" s="18" t="s">
        <v>104</v>
      </c>
      <c r="F42" s="18" t="s">
        <v>480</v>
      </c>
      <c r="G42" s="18"/>
      <c r="H42" s="18" t="s">
        <v>174</v>
      </c>
      <c r="I42" s="18" t="s">
        <v>481</v>
      </c>
      <c r="J42" s="18" t="s">
        <v>482</v>
      </c>
      <c r="K42" s="18" t="s">
        <v>483</v>
      </c>
      <c r="L42" s="18" t="s">
        <v>110</v>
      </c>
      <c r="M42" s="18"/>
      <c r="N42" s="18" t="s">
        <v>111</v>
      </c>
      <c r="O42" s="18" t="s">
        <v>112</v>
      </c>
      <c r="P42" s="18" t="s">
        <v>344</v>
      </c>
      <c r="Q42" s="18" t="s">
        <v>114</v>
      </c>
      <c r="R42" s="18" t="s">
        <v>114</v>
      </c>
      <c r="S42" s="18" t="s">
        <v>484</v>
      </c>
      <c r="T42" s="18" t="s">
        <v>116</v>
      </c>
      <c r="U42" s="18"/>
      <c r="V42" s="18" t="s">
        <v>117</v>
      </c>
      <c r="W42" s="18" t="s">
        <v>133</v>
      </c>
      <c r="X42" s="18" t="s">
        <v>117</v>
      </c>
      <c r="Y42" s="18"/>
      <c r="Z42" s="18"/>
      <c r="AA42" s="18" t="s">
        <v>117</v>
      </c>
      <c r="AB42" s="18"/>
      <c r="AC42" s="18"/>
      <c r="AD42" s="18"/>
      <c r="AE42" s="18"/>
      <c r="AF42" s="18"/>
      <c r="AG42" s="18"/>
      <c r="AH42" s="18"/>
      <c r="AI42" s="18"/>
      <c r="AJ42" s="18"/>
      <c r="AK42" s="18"/>
      <c r="AL42" s="19">
        <v>46098</v>
      </c>
      <c r="AM42" s="19">
        <v>46099</v>
      </c>
      <c r="AN42" s="20">
        <v>46101.460196759261</v>
      </c>
      <c r="AO42" s="19">
        <v>46099</v>
      </c>
      <c r="AP42" s="18"/>
      <c r="AQ42" s="19">
        <v>46098</v>
      </c>
      <c r="AR42" s="18" t="s">
        <v>121</v>
      </c>
      <c r="AS42" s="18" t="s">
        <v>121</v>
      </c>
      <c r="AT42" s="18" t="s">
        <v>121</v>
      </c>
      <c r="AU42" s="18" t="s">
        <v>121</v>
      </c>
      <c r="AV42" s="18" t="s">
        <v>121</v>
      </c>
      <c r="AW42" s="20">
        <v>46113.999988425923</v>
      </c>
      <c r="AX42" s="18">
        <v>1</v>
      </c>
      <c r="AY42" s="18" t="s">
        <v>485</v>
      </c>
      <c r="AZ42" s="19">
        <v>46111</v>
      </c>
      <c r="BA42" s="20">
        <v>46112.379872685182</v>
      </c>
      <c r="BB42" s="20">
        <v>46112.434363425928</v>
      </c>
      <c r="BC42" s="18">
        <v>9</v>
      </c>
      <c r="BD42" s="18">
        <v>0</v>
      </c>
      <c r="BE42" s="18" t="s">
        <v>167</v>
      </c>
      <c r="BF42" s="18" t="s">
        <v>10</v>
      </c>
      <c r="BG42" s="19">
        <v>46100</v>
      </c>
      <c r="BH42" s="18">
        <v>2</v>
      </c>
      <c r="BI42" s="18">
        <v>8</v>
      </c>
      <c r="BJ42" s="18" t="s">
        <v>486</v>
      </c>
      <c r="BK42" s="18" t="s">
        <v>487</v>
      </c>
      <c r="BL42" s="18" t="s">
        <v>125</v>
      </c>
      <c r="BM42" s="18" t="s">
        <v>125</v>
      </c>
      <c r="BN42" s="18" t="s">
        <v>126</v>
      </c>
      <c r="BO42" s="18" t="s">
        <v>488</v>
      </c>
      <c r="BP42" s="18" t="s">
        <v>128</v>
      </c>
      <c r="BQ42" s="18" t="s">
        <v>129</v>
      </c>
      <c r="BR42" s="18" t="s">
        <v>489</v>
      </c>
      <c r="BS42" s="18">
        <v>1032507013</v>
      </c>
      <c r="BT42" s="18" t="s">
        <v>131</v>
      </c>
      <c r="BU42" s="18" t="s">
        <v>490</v>
      </c>
      <c r="BV42" s="18">
        <v>4212120</v>
      </c>
      <c r="BW42" s="18">
        <v>3046740664</v>
      </c>
      <c r="BX42" s="18" t="s">
        <v>491</v>
      </c>
      <c r="BY42" s="18" t="s">
        <v>200</v>
      </c>
      <c r="BZ42" s="18" t="s">
        <v>492</v>
      </c>
      <c r="CA42" s="18" t="s">
        <v>493</v>
      </c>
      <c r="CB42" s="18">
        <v>3</v>
      </c>
      <c r="CC42" s="18" t="s">
        <v>117</v>
      </c>
      <c r="CD42" s="18" t="s">
        <v>133</v>
      </c>
      <c r="CE42" s="18"/>
      <c r="CF42" s="18"/>
      <c r="CG42" s="18">
        <v>4</v>
      </c>
      <c r="CH42" s="18" t="s">
        <v>134</v>
      </c>
      <c r="CI42" s="18" t="s">
        <v>135</v>
      </c>
      <c r="CJ42" s="18"/>
      <c r="CK42" s="18" t="s">
        <v>136</v>
      </c>
      <c r="CL42" s="18" t="s">
        <v>137</v>
      </c>
      <c r="CM42" s="18"/>
      <c r="CN42" s="18" t="s">
        <v>154</v>
      </c>
      <c r="CO42" s="18" t="s">
        <v>139</v>
      </c>
      <c r="CP42" s="18" t="s">
        <v>140</v>
      </c>
      <c r="CQ42" s="18"/>
      <c r="CR42" s="18"/>
      <c r="CS42" s="18"/>
      <c r="CT42" s="18"/>
      <c r="CU42" s="18"/>
      <c r="CV42" s="18"/>
      <c r="CW42" s="18" t="s">
        <v>155</v>
      </c>
    </row>
    <row r="43" spans="1:101">
      <c r="A43" s="21">
        <v>2291752026</v>
      </c>
      <c r="B43" s="21" t="s">
        <v>101</v>
      </c>
      <c r="C43" s="21" t="s">
        <v>102</v>
      </c>
      <c r="D43" s="21" t="s">
        <v>103</v>
      </c>
      <c r="E43" s="21" t="s">
        <v>266</v>
      </c>
      <c r="F43" s="21" t="s">
        <v>160</v>
      </c>
      <c r="G43" s="21"/>
      <c r="H43" s="21" t="s">
        <v>174</v>
      </c>
      <c r="I43" s="21" t="s">
        <v>175</v>
      </c>
      <c r="J43" s="21" t="s">
        <v>176</v>
      </c>
      <c r="K43" s="21" t="s">
        <v>267</v>
      </c>
      <c r="L43" s="21" t="s">
        <v>110</v>
      </c>
      <c r="M43" s="21"/>
      <c r="N43" s="21" t="s">
        <v>111</v>
      </c>
      <c r="O43" s="21" t="s">
        <v>112</v>
      </c>
      <c r="P43" s="21" t="s">
        <v>344</v>
      </c>
      <c r="Q43" s="21" t="s">
        <v>268</v>
      </c>
      <c r="R43" s="21" t="s">
        <v>268</v>
      </c>
      <c r="S43" s="21" t="s">
        <v>494</v>
      </c>
      <c r="T43" s="21" t="s">
        <v>116</v>
      </c>
      <c r="U43" s="21"/>
      <c r="V43" s="21" t="s">
        <v>117</v>
      </c>
      <c r="W43" s="21" t="s">
        <v>133</v>
      </c>
      <c r="X43" s="21" t="s">
        <v>117</v>
      </c>
      <c r="Y43" s="21"/>
      <c r="Z43" s="21"/>
      <c r="AA43" s="21" t="s">
        <v>117</v>
      </c>
      <c r="AB43" s="21"/>
      <c r="AC43" s="21"/>
      <c r="AD43" s="21"/>
      <c r="AE43" s="21"/>
      <c r="AF43" s="21"/>
      <c r="AG43" s="21"/>
      <c r="AH43" s="21">
        <v>-7336752361870790</v>
      </c>
      <c r="AI43" s="21">
        <v>5517237982020180</v>
      </c>
      <c r="AJ43" s="21"/>
      <c r="AK43" s="21"/>
      <c r="AL43" s="22">
        <v>46110</v>
      </c>
      <c r="AM43" s="22">
        <v>46111</v>
      </c>
      <c r="AN43" s="23">
        <v>46111.313969907409</v>
      </c>
      <c r="AO43" s="22">
        <v>46112</v>
      </c>
      <c r="AP43" s="21"/>
      <c r="AQ43" s="22">
        <v>46110</v>
      </c>
      <c r="AR43" s="21" t="s">
        <v>121</v>
      </c>
      <c r="AS43" s="21" t="s">
        <v>121</v>
      </c>
      <c r="AT43" s="21" t="s">
        <v>121</v>
      </c>
      <c r="AU43" s="21" t="s">
        <v>121</v>
      </c>
      <c r="AV43" s="21" t="s">
        <v>121</v>
      </c>
      <c r="AW43" s="23">
        <v>46127.999988425923</v>
      </c>
      <c r="AX43" s="21">
        <v>10</v>
      </c>
      <c r="AY43" s="21"/>
      <c r="AZ43" s="21" t="s">
        <v>121</v>
      </c>
      <c r="BA43" s="23">
        <v>46111.377314814818</v>
      </c>
      <c r="BB43" s="21" t="s">
        <v>121</v>
      </c>
      <c r="BC43" s="21">
        <v>1</v>
      </c>
      <c r="BD43" s="21">
        <v>0</v>
      </c>
      <c r="BE43" s="21" t="s">
        <v>167</v>
      </c>
      <c r="BF43" s="21" t="s">
        <v>10</v>
      </c>
      <c r="BG43" s="22">
        <v>46113</v>
      </c>
      <c r="BH43" s="21">
        <v>2</v>
      </c>
      <c r="BI43" s="21">
        <v>0</v>
      </c>
      <c r="BJ43" s="21"/>
      <c r="BK43" s="21"/>
      <c r="BL43" s="21"/>
      <c r="BM43" s="21"/>
      <c r="BN43" s="21" t="s">
        <v>342</v>
      </c>
      <c r="BO43" s="21" t="s">
        <v>273</v>
      </c>
      <c r="BP43" s="21" t="s">
        <v>128</v>
      </c>
      <c r="BQ43" s="21"/>
      <c r="BR43" s="21" t="s">
        <v>343</v>
      </c>
      <c r="BS43" s="21"/>
      <c r="BT43" s="21"/>
      <c r="BU43" s="21"/>
      <c r="BV43" s="21"/>
      <c r="BW43" s="21"/>
      <c r="BX43" s="21"/>
      <c r="BY43" s="21"/>
      <c r="BZ43" s="21"/>
      <c r="CA43" s="21"/>
      <c r="CB43" s="21"/>
      <c r="CC43" s="21" t="s">
        <v>117</v>
      </c>
      <c r="CD43" s="21" t="s">
        <v>117</v>
      </c>
      <c r="CE43" s="21" t="s">
        <v>495</v>
      </c>
      <c r="CF43" s="21" t="s">
        <v>103</v>
      </c>
      <c r="CG43" s="21">
        <v>1</v>
      </c>
      <c r="CH43" s="21" t="s">
        <v>141</v>
      </c>
      <c r="CI43" s="21" t="s">
        <v>135</v>
      </c>
      <c r="CJ43" s="21"/>
      <c r="CK43" s="21" t="s">
        <v>136</v>
      </c>
      <c r="CL43" s="21" t="s">
        <v>137</v>
      </c>
      <c r="CM43" s="21"/>
      <c r="CN43" s="21"/>
      <c r="CO43" s="21" t="s">
        <v>139</v>
      </c>
      <c r="CP43" s="21" t="s">
        <v>140</v>
      </c>
      <c r="CQ43" s="21"/>
      <c r="CR43" s="21"/>
      <c r="CS43" s="21"/>
      <c r="CT43" s="21"/>
      <c r="CU43" s="21"/>
      <c r="CV43" s="21"/>
      <c r="CW43" s="21" t="s">
        <v>141</v>
      </c>
    </row>
    <row r="44" spans="1:101">
      <c r="A44" s="21">
        <v>36582026</v>
      </c>
      <c r="B44" s="21" t="s">
        <v>101</v>
      </c>
      <c r="C44" s="21" t="s">
        <v>102</v>
      </c>
      <c r="D44" s="21" t="s">
        <v>103</v>
      </c>
      <c r="E44" s="21" t="s">
        <v>104</v>
      </c>
      <c r="F44" s="21" t="s">
        <v>238</v>
      </c>
      <c r="G44" s="21"/>
      <c r="H44" s="21" t="s">
        <v>106</v>
      </c>
      <c r="I44" s="21" t="s">
        <v>106</v>
      </c>
      <c r="J44" s="21" t="s">
        <v>239</v>
      </c>
      <c r="K44" s="21" t="s">
        <v>496</v>
      </c>
      <c r="L44" s="21" t="s">
        <v>110</v>
      </c>
      <c r="M44" s="21"/>
      <c r="N44" s="21" t="s">
        <v>111</v>
      </c>
      <c r="O44" s="21" t="s">
        <v>497</v>
      </c>
      <c r="P44" s="21" t="s">
        <v>113</v>
      </c>
      <c r="Q44" s="21" t="s">
        <v>114</v>
      </c>
      <c r="R44" s="21" t="s">
        <v>114</v>
      </c>
      <c r="S44" s="21" t="s">
        <v>498</v>
      </c>
      <c r="T44" s="21" t="s">
        <v>116</v>
      </c>
      <c r="U44" s="21"/>
      <c r="V44" s="21" t="s">
        <v>117</v>
      </c>
      <c r="W44" s="21" t="s">
        <v>133</v>
      </c>
      <c r="X44" s="21" t="s">
        <v>117</v>
      </c>
      <c r="Y44" s="21"/>
      <c r="Z44" s="21"/>
      <c r="AA44" s="21" t="s">
        <v>117</v>
      </c>
      <c r="AB44" s="21"/>
      <c r="AC44" s="21"/>
      <c r="AD44" s="21" t="s">
        <v>499</v>
      </c>
      <c r="AE44" s="21" t="s">
        <v>500</v>
      </c>
      <c r="AF44" s="21" t="s">
        <v>501</v>
      </c>
      <c r="AG44" s="21">
        <v>3</v>
      </c>
      <c r="AH44" s="21">
        <v>-74024253</v>
      </c>
      <c r="AI44" s="21">
        <v>474164500000001</v>
      </c>
      <c r="AJ44" s="21"/>
      <c r="AK44" s="21"/>
      <c r="AL44" s="22">
        <v>46027</v>
      </c>
      <c r="AM44" s="22">
        <v>46028</v>
      </c>
      <c r="AN44" s="23">
        <v>46028.732152777775</v>
      </c>
      <c r="AO44" s="22">
        <v>46028</v>
      </c>
      <c r="AP44" s="21"/>
      <c r="AQ44" s="22">
        <v>46027</v>
      </c>
      <c r="AR44" s="21" t="s">
        <v>121</v>
      </c>
      <c r="AS44" s="21" t="s">
        <v>121</v>
      </c>
      <c r="AT44" s="21" t="s">
        <v>121</v>
      </c>
      <c r="AU44" s="21" t="s">
        <v>121</v>
      </c>
      <c r="AV44" s="21" t="s">
        <v>121</v>
      </c>
      <c r="AW44" s="23">
        <v>46042.999988425923</v>
      </c>
      <c r="AX44" s="21">
        <v>1</v>
      </c>
      <c r="AY44" s="21"/>
      <c r="AZ44" t="s">
        <v>121</v>
      </c>
      <c r="BA44" s="23">
        <v>46041.570138888892</v>
      </c>
      <c r="BB44" s="25">
        <v>46041.570138888892</v>
      </c>
      <c r="BC44" s="21">
        <v>9</v>
      </c>
      <c r="BD44" s="21">
        <v>0</v>
      </c>
      <c r="BE44" s="21" t="s">
        <v>123</v>
      </c>
      <c r="BF44" s="21" t="s">
        <v>10</v>
      </c>
      <c r="BG44" s="22">
        <v>46037</v>
      </c>
      <c r="BH44" s="21">
        <v>7</v>
      </c>
      <c r="BI44" s="21">
        <v>3</v>
      </c>
      <c r="BJ44" s="21" t="s">
        <v>502</v>
      </c>
      <c r="BK44" s="21" t="s">
        <v>503</v>
      </c>
      <c r="BL44" s="21" t="s">
        <v>125</v>
      </c>
      <c r="BM44" s="21" t="s">
        <v>125</v>
      </c>
      <c r="BN44" s="21" t="s">
        <v>126</v>
      </c>
      <c r="BO44" s="21" t="s">
        <v>504</v>
      </c>
      <c r="BP44" s="21" t="s">
        <v>128</v>
      </c>
      <c r="BQ44" s="21" t="s">
        <v>129</v>
      </c>
      <c r="BR44" s="21" t="s">
        <v>505</v>
      </c>
      <c r="BS44" s="21">
        <v>1015483960</v>
      </c>
      <c r="BT44" s="21" t="s">
        <v>131</v>
      </c>
      <c r="BU44" s="21" t="s">
        <v>506</v>
      </c>
      <c r="BV44" s="21"/>
      <c r="BW44" s="21">
        <v>3145225843</v>
      </c>
      <c r="BX44" s="21"/>
      <c r="BY44" s="21"/>
      <c r="BZ44" s="21"/>
      <c r="CA44" s="21"/>
      <c r="CB44" s="21"/>
      <c r="CC44" s="21" t="s">
        <v>117</v>
      </c>
      <c r="CD44" s="21" t="s">
        <v>133</v>
      </c>
      <c r="CE44" s="21"/>
      <c r="CF44" s="21"/>
      <c r="CG44" s="21">
        <v>3</v>
      </c>
      <c r="CH44" s="21" t="s">
        <v>134</v>
      </c>
      <c r="CI44" s="21" t="s">
        <v>135</v>
      </c>
      <c r="CJ44" s="21"/>
      <c r="CK44" s="21" t="s">
        <v>136</v>
      </c>
      <c r="CL44" s="21" t="s">
        <v>137</v>
      </c>
      <c r="CM44" s="21"/>
      <c r="CN44" s="21" t="s">
        <v>154</v>
      </c>
      <c r="CO44" s="21" t="s">
        <v>139</v>
      </c>
      <c r="CP44" s="21" t="s">
        <v>140</v>
      </c>
      <c r="CQ44" s="21"/>
      <c r="CR44" s="21"/>
      <c r="CS44" s="21"/>
      <c r="CT44" s="21"/>
      <c r="CU44" s="21"/>
      <c r="CV44" s="21"/>
      <c r="CW44" s="21" t="s">
        <v>155</v>
      </c>
    </row>
    <row r="45" spans="1:101">
      <c r="A45" s="21">
        <v>116432026</v>
      </c>
      <c r="B45" s="21" t="s">
        <v>101</v>
      </c>
      <c r="C45" s="21" t="s">
        <v>102</v>
      </c>
      <c r="D45" s="21" t="s">
        <v>103</v>
      </c>
      <c r="E45" s="21" t="s">
        <v>104</v>
      </c>
      <c r="F45" s="21" t="s">
        <v>507</v>
      </c>
      <c r="G45" s="21"/>
      <c r="H45" s="21" t="s">
        <v>106</v>
      </c>
      <c r="I45" s="21" t="s">
        <v>106</v>
      </c>
      <c r="J45" s="21" t="s">
        <v>239</v>
      </c>
      <c r="K45" s="21" t="s">
        <v>508</v>
      </c>
      <c r="L45" s="21" t="s">
        <v>110</v>
      </c>
      <c r="M45" s="21"/>
      <c r="N45" s="21" t="s">
        <v>111</v>
      </c>
      <c r="O45" s="21" t="s">
        <v>497</v>
      </c>
      <c r="P45" s="21" t="s">
        <v>113</v>
      </c>
      <c r="Q45" s="21" t="s">
        <v>114</v>
      </c>
      <c r="R45" s="21" t="s">
        <v>114</v>
      </c>
      <c r="S45" s="21" t="s">
        <v>509</v>
      </c>
      <c r="T45" s="21" t="s">
        <v>116</v>
      </c>
      <c r="U45" s="21"/>
      <c r="V45" s="21" t="s">
        <v>117</v>
      </c>
      <c r="W45" s="21" t="s">
        <v>117</v>
      </c>
      <c r="X45" s="21" t="s">
        <v>117</v>
      </c>
      <c r="Y45" s="21"/>
      <c r="Z45" s="21"/>
      <c r="AA45" s="21" t="s">
        <v>117</v>
      </c>
      <c r="AB45" s="21"/>
      <c r="AC45" s="21"/>
      <c r="AD45" s="21"/>
      <c r="AE45" s="21"/>
      <c r="AF45" s="21"/>
      <c r="AG45" s="21"/>
      <c r="AH45" s="21">
        <v>-7437302266088460</v>
      </c>
      <c r="AI45" s="21">
        <v>4343326756582270</v>
      </c>
      <c r="AJ45" s="21"/>
      <c r="AK45" s="21"/>
      <c r="AL45" s="22">
        <v>46030</v>
      </c>
      <c r="AM45" s="22">
        <v>46031</v>
      </c>
      <c r="AN45" s="23">
        <v>46030.667581018519</v>
      </c>
      <c r="AO45" s="22">
        <v>46031</v>
      </c>
      <c r="AP45" s="21"/>
      <c r="AQ45" s="22">
        <v>46030</v>
      </c>
      <c r="AR45" s="21" t="s">
        <v>121</v>
      </c>
      <c r="AS45" s="21" t="s">
        <v>121</v>
      </c>
      <c r="AT45" s="21" t="s">
        <v>121</v>
      </c>
      <c r="AU45" s="21" t="s">
        <v>121</v>
      </c>
      <c r="AV45" s="21" t="s">
        <v>121</v>
      </c>
      <c r="AW45" s="23">
        <v>46045.999988425923</v>
      </c>
      <c r="AX45" s="21">
        <v>10</v>
      </c>
      <c r="AY45" s="21"/>
      <c r="AZ45" t="s">
        <v>121</v>
      </c>
      <c r="BA45" s="23">
        <v>46030.730787037035</v>
      </c>
      <c r="BB45" s="25">
        <v>46030.730787037035</v>
      </c>
      <c r="BC45" s="21">
        <v>1</v>
      </c>
      <c r="BD45" s="21">
        <v>0</v>
      </c>
      <c r="BE45" s="21" t="s">
        <v>123</v>
      </c>
      <c r="BF45" s="21" t="s">
        <v>10</v>
      </c>
      <c r="BG45" s="22">
        <v>46042</v>
      </c>
      <c r="BH45" s="21">
        <v>7</v>
      </c>
      <c r="BI45" s="21">
        <v>0</v>
      </c>
      <c r="BJ45" s="21" t="s">
        <v>510</v>
      </c>
      <c r="BK45" s="21" t="s">
        <v>511</v>
      </c>
      <c r="BL45" s="21" t="s">
        <v>125</v>
      </c>
      <c r="BM45" s="21" t="s">
        <v>125</v>
      </c>
      <c r="BN45" s="21" t="s">
        <v>126</v>
      </c>
      <c r="BO45" s="21" t="s">
        <v>512</v>
      </c>
      <c r="BP45" s="21" t="s">
        <v>128</v>
      </c>
      <c r="BQ45" s="21" t="s">
        <v>129</v>
      </c>
      <c r="BR45" s="21" t="s">
        <v>513</v>
      </c>
      <c r="BS45" s="21">
        <v>52710952</v>
      </c>
      <c r="BT45" s="21" t="s">
        <v>131</v>
      </c>
      <c r="BU45" s="21" t="s">
        <v>514</v>
      </c>
      <c r="BV45" s="21">
        <v>3102814757</v>
      </c>
      <c r="BW45" s="21">
        <v>3102814757</v>
      </c>
      <c r="BX45" s="21" t="s">
        <v>515</v>
      </c>
      <c r="BY45" s="21"/>
      <c r="BZ45" s="21"/>
      <c r="CA45" s="21"/>
      <c r="CB45" s="21"/>
      <c r="CC45" s="21" t="s">
        <v>117</v>
      </c>
      <c r="CD45" s="21" t="s">
        <v>133</v>
      </c>
      <c r="CE45" s="21"/>
      <c r="CF45" s="21"/>
      <c r="CG45" s="21">
        <v>2</v>
      </c>
      <c r="CH45" s="21" t="s">
        <v>134</v>
      </c>
      <c r="CI45" s="21" t="s">
        <v>135</v>
      </c>
      <c r="CJ45" s="21"/>
      <c r="CK45" s="21" t="s">
        <v>136</v>
      </c>
      <c r="CL45" s="21" t="s">
        <v>137</v>
      </c>
      <c r="CM45" s="21"/>
      <c r="CN45" s="21"/>
      <c r="CO45" s="21" t="s">
        <v>139</v>
      </c>
      <c r="CP45" s="21" t="s">
        <v>140</v>
      </c>
      <c r="CQ45" s="21"/>
      <c r="CR45" s="21"/>
      <c r="CS45" s="21"/>
      <c r="CT45" s="21"/>
      <c r="CU45" s="21"/>
      <c r="CV45" s="21"/>
      <c r="CW45" s="21" t="s">
        <v>155</v>
      </c>
    </row>
    <row r="46" spans="1:101">
      <c r="A46" s="21">
        <v>370982026</v>
      </c>
      <c r="B46" s="21" t="s">
        <v>101</v>
      </c>
      <c r="C46" s="21" t="s">
        <v>102</v>
      </c>
      <c r="D46" s="21" t="s">
        <v>103</v>
      </c>
      <c r="E46" s="21" t="s">
        <v>104</v>
      </c>
      <c r="F46" s="21" t="s">
        <v>516</v>
      </c>
      <c r="G46" s="21"/>
      <c r="H46" s="21" t="s">
        <v>106</v>
      </c>
      <c r="I46" s="21" t="s">
        <v>106</v>
      </c>
      <c r="J46" s="21" t="s">
        <v>239</v>
      </c>
      <c r="K46" s="21" t="s">
        <v>517</v>
      </c>
      <c r="L46" s="21" t="s">
        <v>110</v>
      </c>
      <c r="M46" s="21"/>
      <c r="N46" s="21" t="s">
        <v>111</v>
      </c>
      <c r="O46" s="21" t="s">
        <v>497</v>
      </c>
      <c r="P46" s="21" t="s">
        <v>113</v>
      </c>
      <c r="Q46" s="21" t="s">
        <v>114</v>
      </c>
      <c r="R46" s="21" t="s">
        <v>114</v>
      </c>
      <c r="S46" s="21" t="s">
        <v>518</v>
      </c>
      <c r="T46" s="21" t="s">
        <v>116</v>
      </c>
      <c r="U46" s="21"/>
      <c r="V46" s="21" t="s">
        <v>117</v>
      </c>
      <c r="W46" s="21" t="s">
        <v>133</v>
      </c>
      <c r="X46" s="21" t="s">
        <v>117</v>
      </c>
      <c r="Y46" s="21"/>
      <c r="Z46" s="21"/>
      <c r="AA46" s="21" t="s">
        <v>117</v>
      </c>
      <c r="AB46" s="21"/>
      <c r="AC46" s="21"/>
      <c r="AD46" s="21" t="s">
        <v>374</v>
      </c>
      <c r="AE46" s="21" t="s">
        <v>519</v>
      </c>
      <c r="AF46" s="21" t="s">
        <v>520</v>
      </c>
      <c r="AG46" s="21">
        <v>1</v>
      </c>
      <c r="AH46" s="21"/>
      <c r="AI46" s="21"/>
      <c r="AJ46" s="21"/>
      <c r="AK46" s="21"/>
      <c r="AL46" s="22">
        <v>46042</v>
      </c>
      <c r="AM46" s="22">
        <v>46043</v>
      </c>
      <c r="AN46" s="23">
        <v>46042.503333333334</v>
      </c>
      <c r="AO46" s="22">
        <v>46043</v>
      </c>
      <c r="AP46" s="21"/>
      <c r="AQ46" s="22">
        <v>46042</v>
      </c>
      <c r="AR46" s="21" t="s">
        <v>121</v>
      </c>
      <c r="AS46" s="21" t="s">
        <v>121</v>
      </c>
      <c r="AT46" s="21" t="s">
        <v>121</v>
      </c>
      <c r="AU46" s="21" t="s">
        <v>121</v>
      </c>
      <c r="AV46" s="21" t="s">
        <v>121</v>
      </c>
      <c r="AW46" s="23">
        <v>46056.999988425923</v>
      </c>
      <c r="AX46" s="21">
        <v>3</v>
      </c>
      <c r="AY46" s="21"/>
      <c r="AZ46" t="s">
        <v>121</v>
      </c>
      <c r="BA46" s="23">
        <v>46051.912974537037</v>
      </c>
      <c r="BB46" s="25">
        <v>46051.912974537037</v>
      </c>
      <c r="BC46" s="21">
        <v>7</v>
      </c>
      <c r="BD46" s="21">
        <v>0</v>
      </c>
      <c r="BE46" s="21" t="s">
        <v>123</v>
      </c>
      <c r="BF46" s="21" t="s">
        <v>10</v>
      </c>
      <c r="BG46" s="22">
        <v>46051</v>
      </c>
      <c r="BH46" s="21">
        <v>7</v>
      </c>
      <c r="BI46" s="21">
        <v>1</v>
      </c>
      <c r="BJ46" s="21" t="s">
        <v>521</v>
      </c>
      <c r="BK46" s="21" t="s">
        <v>521</v>
      </c>
      <c r="BL46" s="21" t="s">
        <v>125</v>
      </c>
      <c r="BM46" s="21" t="s">
        <v>125</v>
      </c>
      <c r="BN46" s="21" t="s">
        <v>126</v>
      </c>
      <c r="BO46" s="21" t="s">
        <v>522</v>
      </c>
      <c r="BP46" s="21" t="s">
        <v>128</v>
      </c>
      <c r="BQ46" s="21" t="s">
        <v>129</v>
      </c>
      <c r="BR46" s="21" t="s">
        <v>523</v>
      </c>
      <c r="BS46" s="21">
        <v>1051286396</v>
      </c>
      <c r="BT46" s="21" t="s">
        <v>131</v>
      </c>
      <c r="BU46" s="21" t="s">
        <v>524</v>
      </c>
      <c r="BV46" s="21"/>
      <c r="BW46" s="21">
        <v>3228058196</v>
      </c>
      <c r="BX46" s="21" t="s">
        <v>525</v>
      </c>
      <c r="BY46" s="21" t="s">
        <v>374</v>
      </c>
      <c r="BZ46" s="21" t="s">
        <v>519</v>
      </c>
      <c r="CA46" s="21" t="s">
        <v>520</v>
      </c>
      <c r="CB46" s="21">
        <v>1</v>
      </c>
      <c r="CC46" s="21" t="s">
        <v>117</v>
      </c>
      <c r="CD46" s="21" t="s">
        <v>133</v>
      </c>
      <c r="CE46" s="21"/>
      <c r="CF46" s="21"/>
      <c r="CG46" s="21">
        <v>2</v>
      </c>
      <c r="CH46" s="21" t="s">
        <v>134</v>
      </c>
      <c r="CI46" s="21" t="s">
        <v>135</v>
      </c>
      <c r="CJ46" s="21"/>
      <c r="CK46" s="21" t="s">
        <v>136</v>
      </c>
      <c r="CL46" s="21" t="s">
        <v>137</v>
      </c>
      <c r="CM46" s="21"/>
      <c r="CN46" s="21" t="s">
        <v>154</v>
      </c>
      <c r="CO46" s="21" t="s">
        <v>139</v>
      </c>
      <c r="CP46" s="21" t="s">
        <v>140</v>
      </c>
      <c r="CQ46" s="21"/>
      <c r="CR46" s="21"/>
      <c r="CS46" s="21"/>
      <c r="CT46" s="21"/>
      <c r="CU46" s="21"/>
      <c r="CV46" s="21"/>
      <c r="CW46" s="21" t="s">
        <v>155</v>
      </c>
    </row>
    <row r="47" spans="1:101">
      <c r="A47" s="21">
        <v>408662026</v>
      </c>
      <c r="B47" s="21" t="s">
        <v>101</v>
      </c>
      <c r="C47" s="21" t="s">
        <v>102</v>
      </c>
      <c r="D47" s="21" t="s">
        <v>103</v>
      </c>
      <c r="E47" s="21" t="s">
        <v>104</v>
      </c>
      <c r="F47" s="21" t="s">
        <v>526</v>
      </c>
      <c r="G47" s="21"/>
      <c r="H47" s="21" t="s">
        <v>174</v>
      </c>
      <c r="I47" s="21" t="s">
        <v>175</v>
      </c>
      <c r="J47" s="21" t="s">
        <v>176</v>
      </c>
      <c r="K47" s="21" t="s">
        <v>527</v>
      </c>
      <c r="L47" s="21" t="s">
        <v>110</v>
      </c>
      <c r="M47" s="21"/>
      <c r="N47" s="21" t="s">
        <v>111</v>
      </c>
      <c r="O47" s="21" t="s">
        <v>497</v>
      </c>
      <c r="P47" s="21" t="s">
        <v>113</v>
      </c>
      <c r="Q47" s="21" t="s">
        <v>114</v>
      </c>
      <c r="R47" s="21" t="s">
        <v>114</v>
      </c>
      <c r="S47" s="21" t="s">
        <v>528</v>
      </c>
      <c r="T47" s="21" t="s">
        <v>116</v>
      </c>
      <c r="U47" s="21"/>
      <c r="V47" s="21" t="s">
        <v>117</v>
      </c>
      <c r="W47" s="21" t="s">
        <v>133</v>
      </c>
      <c r="X47" s="21" t="s">
        <v>117</v>
      </c>
      <c r="Y47" s="21"/>
      <c r="Z47" s="21"/>
      <c r="AA47" s="21" t="s">
        <v>117</v>
      </c>
      <c r="AB47" s="21"/>
      <c r="AC47" s="21"/>
      <c r="AD47" s="21"/>
      <c r="AE47" s="21"/>
      <c r="AF47" s="21"/>
      <c r="AG47" s="21"/>
      <c r="AH47" s="21"/>
      <c r="AI47" s="21"/>
      <c r="AJ47" s="21"/>
      <c r="AK47" s="21"/>
      <c r="AL47" s="22">
        <v>46043</v>
      </c>
      <c r="AM47" s="22">
        <v>46044</v>
      </c>
      <c r="AN47" s="23">
        <v>46043.620381944442</v>
      </c>
      <c r="AO47" s="22">
        <v>46044</v>
      </c>
      <c r="AP47" s="21"/>
      <c r="AQ47" s="22">
        <v>46043</v>
      </c>
      <c r="AR47" s="21" t="s">
        <v>121</v>
      </c>
      <c r="AS47" s="21" t="s">
        <v>121</v>
      </c>
      <c r="AT47" s="21" t="s">
        <v>121</v>
      </c>
      <c r="AU47" s="21" t="s">
        <v>121</v>
      </c>
      <c r="AV47" s="21" t="s">
        <v>121</v>
      </c>
      <c r="AW47" s="23">
        <v>46057.999988425923</v>
      </c>
      <c r="AX47" s="21">
        <v>7</v>
      </c>
      <c r="AY47" s="21"/>
      <c r="AZ47" t="s">
        <v>121</v>
      </c>
      <c r="BA47" s="23">
        <v>46048.448645833334</v>
      </c>
      <c r="BB47" s="25">
        <v>46048.448645833334</v>
      </c>
      <c r="BC47" s="21">
        <v>3</v>
      </c>
      <c r="BD47" s="21">
        <v>0</v>
      </c>
      <c r="BE47" s="21" t="s">
        <v>123</v>
      </c>
      <c r="BF47" s="21" t="s">
        <v>10</v>
      </c>
      <c r="BG47" s="22">
        <v>46052</v>
      </c>
      <c r="BH47" s="21">
        <v>7</v>
      </c>
      <c r="BI47" s="21">
        <v>0</v>
      </c>
      <c r="BJ47" s="21" t="s">
        <v>529</v>
      </c>
      <c r="BK47" s="21"/>
      <c r="BL47" s="21" t="s">
        <v>125</v>
      </c>
      <c r="BM47" s="21" t="s">
        <v>125</v>
      </c>
      <c r="BN47" s="21" t="s">
        <v>126</v>
      </c>
      <c r="BO47" s="21" t="s">
        <v>530</v>
      </c>
      <c r="BP47" s="21" t="s">
        <v>128</v>
      </c>
      <c r="BQ47" s="21" t="s">
        <v>129</v>
      </c>
      <c r="BR47" s="21" t="s">
        <v>531</v>
      </c>
      <c r="BS47" s="21">
        <v>52955160</v>
      </c>
      <c r="BT47" s="21" t="s">
        <v>131</v>
      </c>
      <c r="BU47" s="21" t="s">
        <v>532</v>
      </c>
      <c r="BV47" s="21"/>
      <c r="BW47" s="21">
        <v>3125242014</v>
      </c>
      <c r="BX47" s="21"/>
      <c r="BY47" s="21"/>
      <c r="BZ47" s="21"/>
      <c r="CA47" s="21"/>
      <c r="CB47" s="21"/>
      <c r="CC47" s="21" t="s">
        <v>117</v>
      </c>
      <c r="CD47" s="21" t="s">
        <v>133</v>
      </c>
      <c r="CE47" s="21"/>
      <c r="CF47" s="21"/>
      <c r="CG47" s="21">
        <v>2</v>
      </c>
      <c r="CH47" s="21" t="s">
        <v>134</v>
      </c>
      <c r="CI47" s="21" t="s">
        <v>135</v>
      </c>
      <c r="CJ47" s="21"/>
      <c r="CK47" s="21" t="s">
        <v>136</v>
      </c>
      <c r="CL47" s="21" t="s">
        <v>137</v>
      </c>
      <c r="CM47" s="21"/>
      <c r="CN47" s="21" t="s">
        <v>173</v>
      </c>
      <c r="CO47" s="21" t="s">
        <v>139</v>
      </c>
      <c r="CP47" s="21" t="s">
        <v>140</v>
      </c>
      <c r="CQ47" s="21"/>
      <c r="CR47" s="21"/>
      <c r="CS47" s="21"/>
      <c r="CT47" s="21"/>
      <c r="CU47" s="21"/>
      <c r="CV47" s="21"/>
      <c r="CW47" s="21" t="s">
        <v>141</v>
      </c>
    </row>
    <row r="48" spans="1:101">
      <c r="A48" s="21">
        <v>339922026</v>
      </c>
      <c r="B48" s="21" t="s">
        <v>101</v>
      </c>
      <c r="C48" s="21" t="s">
        <v>102</v>
      </c>
      <c r="D48" s="21" t="s">
        <v>103</v>
      </c>
      <c r="E48" s="21" t="s">
        <v>266</v>
      </c>
      <c r="F48" s="21" t="s">
        <v>160</v>
      </c>
      <c r="G48" s="21"/>
      <c r="H48" s="21" t="s">
        <v>174</v>
      </c>
      <c r="I48" s="21" t="s">
        <v>175</v>
      </c>
      <c r="J48" s="21" t="s">
        <v>176</v>
      </c>
      <c r="K48" s="21" t="s">
        <v>533</v>
      </c>
      <c r="L48" s="21" t="s">
        <v>110</v>
      </c>
      <c r="M48" s="21"/>
      <c r="N48" s="21" t="s">
        <v>111</v>
      </c>
      <c r="O48" s="21" t="s">
        <v>497</v>
      </c>
      <c r="P48" s="21" t="s">
        <v>162</v>
      </c>
      <c r="Q48" s="21" t="s">
        <v>268</v>
      </c>
      <c r="R48" s="21" t="s">
        <v>268</v>
      </c>
      <c r="S48" s="21" t="s">
        <v>534</v>
      </c>
      <c r="T48" s="21" t="s">
        <v>116</v>
      </c>
      <c r="U48" s="21"/>
      <c r="V48" s="21" t="s">
        <v>117</v>
      </c>
      <c r="W48" s="21" t="s">
        <v>117</v>
      </c>
      <c r="X48" s="21" t="s">
        <v>117</v>
      </c>
      <c r="Y48" s="21"/>
      <c r="Z48" s="21"/>
      <c r="AA48" s="21" t="s">
        <v>117</v>
      </c>
      <c r="AB48" s="21"/>
      <c r="AC48" s="21" t="s">
        <v>535</v>
      </c>
      <c r="AD48" s="21"/>
      <c r="AE48" s="21"/>
      <c r="AF48" s="21"/>
      <c r="AG48" s="21"/>
      <c r="AH48" s="21"/>
      <c r="AI48" s="21"/>
      <c r="AJ48" s="21"/>
      <c r="AK48" s="21"/>
      <c r="AL48" s="22">
        <v>46041</v>
      </c>
      <c r="AM48" s="22">
        <v>46042</v>
      </c>
      <c r="AN48" s="23">
        <v>46041.598958333336</v>
      </c>
      <c r="AO48" s="22">
        <v>46042</v>
      </c>
      <c r="AP48" s="21"/>
      <c r="AQ48" s="22">
        <v>46041</v>
      </c>
      <c r="AR48" s="21" t="s">
        <v>121</v>
      </c>
      <c r="AS48" s="21" t="s">
        <v>121</v>
      </c>
      <c r="AT48" s="21" t="s">
        <v>121</v>
      </c>
      <c r="AU48" s="21" t="s">
        <v>121</v>
      </c>
      <c r="AV48" s="21" t="s">
        <v>121</v>
      </c>
      <c r="AW48" s="23">
        <v>46055.999988425923</v>
      </c>
      <c r="AX48" s="21">
        <v>10</v>
      </c>
      <c r="AY48" s="21"/>
      <c r="AZ48" t="s">
        <v>121</v>
      </c>
      <c r="BA48" s="23">
        <v>46041.713055555556</v>
      </c>
      <c r="BB48" t="s">
        <v>121</v>
      </c>
      <c r="BC48" s="21">
        <v>1</v>
      </c>
      <c r="BD48" s="21">
        <v>0</v>
      </c>
      <c r="BE48" s="21" t="s">
        <v>167</v>
      </c>
      <c r="BF48" s="21" t="s">
        <v>10</v>
      </c>
      <c r="BG48" s="22">
        <v>46043</v>
      </c>
      <c r="BH48" s="21">
        <v>2</v>
      </c>
      <c r="BI48" s="21">
        <v>0</v>
      </c>
      <c r="BJ48" s="21"/>
      <c r="BK48" s="21"/>
      <c r="BL48" s="21" t="s">
        <v>125</v>
      </c>
      <c r="BM48" s="21" t="s">
        <v>125</v>
      </c>
      <c r="BN48" s="21" t="s">
        <v>126</v>
      </c>
      <c r="BO48" s="21" t="s">
        <v>536</v>
      </c>
      <c r="BP48" s="21" t="s">
        <v>128</v>
      </c>
      <c r="BQ48" s="21" t="s">
        <v>129</v>
      </c>
      <c r="BR48" s="21" t="s">
        <v>537</v>
      </c>
      <c r="BS48" s="21">
        <v>552032049</v>
      </c>
      <c r="BT48" s="21" t="s">
        <v>131</v>
      </c>
      <c r="BU48" s="21" t="s">
        <v>538</v>
      </c>
      <c r="BV48" s="21">
        <v>3108851885</v>
      </c>
      <c r="BW48" s="21"/>
      <c r="BX48" s="21" t="s">
        <v>539</v>
      </c>
      <c r="BY48" s="21"/>
      <c r="BZ48" s="21"/>
      <c r="CA48" s="21"/>
      <c r="CB48" s="21"/>
      <c r="CC48" s="21" t="s">
        <v>117</v>
      </c>
      <c r="CD48" s="21" t="s">
        <v>133</v>
      </c>
      <c r="CE48" s="21" t="s">
        <v>277</v>
      </c>
      <c r="CF48" s="21" t="s">
        <v>103</v>
      </c>
      <c r="CG48" s="21">
        <v>1</v>
      </c>
      <c r="CH48" s="21" t="s">
        <v>155</v>
      </c>
      <c r="CI48" s="21" t="s">
        <v>135</v>
      </c>
      <c r="CJ48" s="21"/>
      <c r="CK48" s="21" t="s">
        <v>136</v>
      </c>
      <c r="CL48" s="21" t="s">
        <v>137</v>
      </c>
      <c r="CM48" s="21"/>
      <c r="CN48" s="21"/>
      <c r="CO48" s="21" t="s">
        <v>139</v>
      </c>
      <c r="CP48" s="21" t="s">
        <v>140</v>
      </c>
      <c r="CQ48" s="21"/>
      <c r="CR48" s="21"/>
      <c r="CS48" s="21"/>
      <c r="CT48" s="21"/>
      <c r="CU48" s="21"/>
      <c r="CV48" s="21"/>
      <c r="CW48" s="21" t="s">
        <v>155</v>
      </c>
    </row>
    <row r="49" spans="1:101">
      <c r="A49" s="21">
        <v>481532026</v>
      </c>
      <c r="B49" s="21" t="s">
        <v>101</v>
      </c>
      <c r="C49" s="21" t="s">
        <v>102</v>
      </c>
      <c r="D49" s="21" t="s">
        <v>103</v>
      </c>
      <c r="E49" s="21" t="s">
        <v>104</v>
      </c>
      <c r="F49" s="21" t="s">
        <v>540</v>
      </c>
      <c r="G49" s="21"/>
      <c r="H49" s="21" t="s">
        <v>106</v>
      </c>
      <c r="I49" s="21" t="s">
        <v>106</v>
      </c>
      <c r="J49" s="21" t="s">
        <v>239</v>
      </c>
      <c r="K49" s="21" t="s">
        <v>541</v>
      </c>
      <c r="L49" s="21" t="s">
        <v>110</v>
      </c>
      <c r="M49" s="21"/>
      <c r="N49" s="21" t="s">
        <v>111</v>
      </c>
      <c r="O49" s="21" t="s">
        <v>497</v>
      </c>
      <c r="P49" s="21" t="s">
        <v>113</v>
      </c>
      <c r="Q49" s="21" t="s">
        <v>114</v>
      </c>
      <c r="R49" s="21" t="s">
        <v>114</v>
      </c>
      <c r="S49" s="21" t="s">
        <v>542</v>
      </c>
      <c r="T49" s="21" t="s">
        <v>116</v>
      </c>
      <c r="U49" s="21"/>
      <c r="V49" s="21" t="s">
        <v>117</v>
      </c>
      <c r="W49" s="21" t="s">
        <v>117</v>
      </c>
      <c r="X49" s="21" t="s">
        <v>117</v>
      </c>
      <c r="Y49" s="21"/>
      <c r="Z49" s="21"/>
      <c r="AA49" s="21" t="s">
        <v>117</v>
      </c>
      <c r="AB49" s="21"/>
      <c r="AC49" s="21"/>
      <c r="AD49" s="21"/>
      <c r="AE49" s="21"/>
      <c r="AF49" s="21"/>
      <c r="AG49" s="21"/>
      <c r="AH49" s="21">
        <v>-7408958819</v>
      </c>
      <c r="AI49" s="21">
        <v>4501610664</v>
      </c>
      <c r="AJ49" s="21"/>
      <c r="AK49" s="21"/>
      <c r="AL49" s="22">
        <v>46045</v>
      </c>
      <c r="AM49" s="22">
        <v>46048</v>
      </c>
      <c r="AN49" s="23">
        <v>46045.640023148146</v>
      </c>
      <c r="AO49" s="22">
        <v>46048</v>
      </c>
      <c r="AP49" s="21"/>
      <c r="AQ49" s="22">
        <v>46045</v>
      </c>
      <c r="AR49" s="21" t="s">
        <v>121</v>
      </c>
      <c r="AS49" s="21" t="s">
        <v>121</v>
      </c>
      <c r="AT49" s="21" t="s">
        <v>121</v>
      </c>
      <c r="AU49" s="21" t="s">
        <v>121</v>
      </c>
      <c r="AV49" s="21" t="s">
        <v>121</v>
      </c>
      <c r="AW49" s="23">
        <v>46059.999988425923</v>
      </c>
      <c r="AX49" s="21">
        <v>3</v>
      </c>
      <c r="AY49" s="21"/>
      <c r="AZ49" t="s">
        <v>121</v>
      </c>
      <c r="BA49" s="23">
        <v>46056.480706018519</v>
      </c>
      <c r="BB49" s="25">
        <v>46056.480706018519</v>
      </c>
      <c r="BC49" s="21">
        <v>7</v>
      </c>
      <c r="BD49" s="21">
        <v>0</v>
      </c>
      <c r="BE49" s="21" t="s">
        <v>123</v>
      </c>
      <c r="BF49" s="21" t="s">
        <v>10</v>
      </c>
      <c r="BG49" s="22">
        <v>46056</v>
      </c>
      <c r="BH49" s="21">
        <v>7</v>
      </c>
      <c r="BI49" s="21">
        <v>1</v>
      </c>
      <c r="BJ49" s="21" t="s">
        <v>543</v>
      </c>
      <c r="BK49" s="21" t="s">
        <v>544</v>
      </c>
      <c r="BL49" s="21" t="s">
        <v>125</v>
      </c>
      <c r="BM49" s="21" t="s">
        <v>125</v>
      </c>
      <c r="BN49" s="21" t="s">
        <v>126</v>
      </c>
      <c r="BO49" s="21" t="s">
        <v>545</v>
      </c>
      <c r="BP49" s="21" t="s">
        <v>128</v>
      </c>
      <c r="BQ49" s="21" t="s">
        <v>129</v>
      </c>
      <c r="BR49" s="21" t="s">
        <v>546</v>
      </c>
      <c r="BS49" s="21">
        <v>1019050055</v>
      </c>
      <c r="BT49" s="21" t="s">
        <v>131</v>
      </c>
      <c r="BU49" s="21" t="s">
        <v>547</v>
      </c>
      <c r="BV49" s="21">
        <v>3228041649</v>
      </c>
      <c r="BW49" s="21">
        <v>3228041649</v>
      </c>
      <c r="BX49" s="21" t="s">
        <v>548</v>
      </c>
      <c r="BY49" s="21"/>
      <c r="BZ49" s="21"/>
      <c r="CA49" s="21"/>
      <c r="CB49" s="21">
        <v>1</v>
      </c>
      <c r="CC49" s="21" t="s">
        <v>117</v>
      </c>
      <c r="CD49" s="21" t="s">
        <v>133</v>
      </c>
      <c r="CE49" s="21"/>
      <c r="CF49" s="21"/>
      <c r="CG49" s="21">
        <v>2</v>
      </c>
      <c r="CH49" s="21" t="s">
        <v>134</v>
      </c>
      <c r="CI49" s="21" t="s">
        <v>135</v>
      </c>
      <c r="CJ49" s="21"/>
      <c r="CK49" s="21" t="s">
        <v>251</v>
      </c>
      <c r="CL49" s="21" t="s">
        <v>137</v>
      </c>
      <c r="CM49" s="21"/>
      <c r="CN49" s="21" t="s">
        <v>154</v>
      </c>
      <c r="CO49" s="21" t="s">
        <v>139</v>
      </c>
      <c r="CP49" s="21" t="s">
        <v>140</v>
      </c>
      <c r="CQ49" s="21"/>
      <c r="CR49" s="21"/>
      <c r="CS49" s="21"/>
      <c r="CT49" s="21"/>
      <c r="CU49" s="21"/>
      <c r="CV49" s="21"/>
      <c r="CW49" s="21" t="s">
        <v>252</v>
      </c>
    </row>
    <row r="50" spans="1:101">
      <c r="A50" s="21">
        <v>724852026</v>
      </c>
      <c r="B50" s="21" t="s">
        <v>101</v>
      </c>
      <c r="C50" s="21" t="s">
        <v>102</v>
      </c>
      <c r="D50" s="21" t="s">
        <v>103</v>
      </c>
      <c r="E50" s="21" t="s">
        <v>104</v>
      </c>
      <c r="F50" s="21" t="s">
        <v>105</v>
      </c>
      <c r="G50" s="21"/>
      <c r="H50" s="21" t="s">
        <v>106</v>
      </c>
      <c r="I50" s="21" t="s">
        <v>107</v>
      </c>
      <c r="J50" s="21" t="s">
        <v>108</v>
      </c>
      <c r="K50" s="21" t="s">
        <v>109</v>
      </c>
      <c r="L50" s="21" t="s">
        <v>110</v>
      </c>
      <c r="M50" s="21"/>
      <c r="N50" s="21" t="s">
        <v>111</v>
      </c>
      <c r="O50" s="21" t="s">
        <v>497</v>
      </c>
      <c r="P50" s="21" t="s">
        <v>113</v>
      </c>
      <c r="Q50" s="21" t="s">
        <v>114</v>
      </c>
      <c r="R50" s="21" t="s">
        <v>114</v>
      </c>
      <c r="S50" s="21" t="s">
        <v>549</v>
      </c>
      <c r="T50" s="21" t="s">
        <v>116</v>
      </c>
      <c r="U50" s="21"/>
      <c r="V50" s="21" t="s">
        <v>117</v>
      </c>
      <c r="W50" s="21" t="s">
        <v>133</v>
      </c>
      <c r="X50" s="21" t="s">
        <v>117</v>
      </c>
      <c r="Y50" s="21"/>
      <c r="Z50" s="21"/>
      <c r="AA50" s="21" t="s">
        <v>117</v>
      </c>
      <c r="AB50" s="21"/>
      <c r="AC50" s="21" t="s">
        <v>550</v>
      </c>
      <c r="AD50" s="21" t="s">
        <v>551</v>
      </c>
      <c r="AE50" s="21" t="s">
        <v>552</v>
      </c>
      <c r="AF50" s="21" t="s">
        <v>553</v>
      </c>
      <c r="AG50" s="21">
        <v>1</v>
      </c>
      <c r="AH50" s="21">
        <v>-830120253</v>
      </c>
      <c r="AI50" s="21">
        <v>422695336</v>
      </c>
      <c r="AJ50" s="21"/>
      <c r="AK50" s="21"/>
      <c r="AL50" s="22">
        <v>46056</v>
      </c>
      <c r="AM50" s="22">
        <v>46057</v>
      </c>
      <c r="AN50" s="23">
        <v>46056.47315972222</v>
      </c>
      <c r="AO50" s="22">
        <v>46057</v>
      </c>
      <c r="AP50" s="21"/>
      <c r="AQ50" s="22">
        <v>46056</v>
      </c>
      <c r="AR50" s="21" t="s">
        <v>121</v>
      </c>
      <c r="AS50" s="21" t="s">
        <v>121</v>
      </c>
      <c r="AT50" s="21" t="s">
        <v>121</v>
      </c>
      <c r="AU50" s="21" t="s">
        <v>121</v>
      </c>
      <c r="AV50" s="21" t="s">
        <v>121</v>
      </c>
      <c r="AW50" s="23">
        <v>46070.999988425923</v>
      </c>
      <c r="AX50" s="21">
        <v>3</v>
      </c>
      <c r="AY50" s="21" t="s">
        <v>554</v>
      </c>
      <c r="AZ50" s="26">
        <v>46064</v>
      </c>
      <c r="BA50" s="23">
        <v>46065.643125000002</v>
      </c>
      <c r="BB50" s="25">
        <v>46065.643125000002</v>
      </c>
      <c r="BC50" s="21">
        <v>7</v>
      </c>
      <c r="BD50" s="21">
        <v>0</v>
      </c>
      <c r="BE50" s="21" t="s">
        <v>123</v>
      </c>
      <c r="BF50" s="21" t="s">
        <v>10</v>
      </c>
      <c r="BG50" s="22">
        <v>46065</v>
      </c>
      <c r="BH50" s="21">
        <v>7</v>
      </c>
      <c r="BI50" s="21">
        <v>1</v>
      </c>
      <c r="BJ50" s="21" t="s">
        <v>555</v>
      </c>
      <c r="BK50" s="21" t="s">
        <v>555</v>
      </c>
      <c r="BL50" s="21" t="s">
        <v>125</v>
      </c>
      <c r="BM50" s="21" t="s">
        <v>125</v>
      </c>
      <c r="BN50" s="21" t="s">
        <v>126</v>
      </c>
      <c r="BO50" s="21" t="s">
        <v>127</v>
      </c>
      <c r="BP50" s="21" t="s">
        <v>128</v>
      </c>
      <c r="BQ50" s="21" t="s">
        <v>129</v>
      </c>
      <c r="BR50" s="21" t="s">
        <v>556</v>
      </c>
      <c r="BS50" s="21">
        <v>1087131045</v>
      </c>
      <c r="BT50" s="21" t="s">
        <v>350</v>
      </c>
      <c r="BU50" s="21" t="s">
        <v>557</v>
      </c>
      <c r="BV50" s="21">
        <v>3009602185</v>
      </c>
      <c r="BW50" s="21">
        <v>3009602185</v>
      </c>
      <c r="BX50" s="21" t="s">
        <v>558</v>
      </c>
      <c r="BY50" s="21"/>
      <c r="BZ50" s="21"/>
      <c r="CA50" s="21"/>
      <c r="CB50" s="21"/>
      <c r="CC50" s="21" t="s">
        <v>117</v>
      </c>
      <c r="CD50" s="21" t="s">
        <v>133</v>
      </c>
      <c r="CE50" s="21"/>
      <c r="CF50" s="21"/>
      <c r="CG50" s="21">
        <v>2</v>
      </c>
      <c r="CH50" s="21" t="s">
        <v>134</v>
      </c>
      <c r="CI50" s="21" t="s">
        <v>135</v>
      </c>
      <c r="CJ50" s="21"/>
      <c r="CK50" s="21" t="s">
        <v>136</v>
      </c>
      <c r="CL50" s="21" t="s">
        <v>137</v>
      </c>
      <c r="CM50" s="21"/>
      <c r="CN50" s="21" t="s">
        <v>154</v>
      </c>
      <c r="CO50" s="21" t="s">
        <v>139</v>
      </c>
      <c r="CP50" s="21" t="s">
        <v>140</v>
      </c>
      <c r="CQ50" s="21"/>
      <c r="CR50" s="21"/>
      <c r="CS50" s="21"/>
      <c r="CT50" s="21"/>
      <c r="CU50" s="21"/>
      <c r="CV50" s="21"/>
      <c r="CW50" s="21" t="s">
        <v>155</v>
      </c>
    </row>
    <row r="51" spans="1:101">
      <c r="A51" s="21">
        <v>1400442026</v>
      </c>
      <c r="B51" s="21" t="s">
        <v>101</v>
      </c>
      <c r="C51" s="21" t="s">
        <v>102</v>
      </c>
      <c r="D51" s="21" t="s">
        <v>103</v>
      </c>
      <c r="E51" s="21" t="s">
        <v>266</v>
      </c>
      <c r="F51" s="21" t="s">
        <v>160</v>
      </c>
      <c r="G51" s="21"/>
      <c r="H51" s="21" t="s">
        <v>174</v>
      </c>
      <c r="I51" s="21" t="s">
        <v>175</v>
      </c>
      <c r="J51" s="21" t="s">
        <v>176</v>
      </c>
      <c r="K51" s="21" t="s">
        <v>267</v>
      </c>
      <c r="L51" s="21" t="s">
        <v>110</v>
      </c>
      <c r="M51" s="21"/>
      <c r="N51" s="21" t="s">
        <v>111</v>
      </c>
      <c r="O51" s="21" t="s">
        <v>497</v>
      </c>
      <c r="P51" s="21" t="s">
        <v>162</v>
      </c>
      <c r="Q51" s="21" t="s">
        <v>268</v>
      </c>
      <c r="R51" s="21" t="s">
        <v>268</v>
      </c>
      <c r="S51" s="21" t="s">
        <v>559</v>
      </c>
      <c r="T51" s="21" t="s">
        <v>116</v>
      </c>
      <c r="U51" s="21"/>
      <c r="V51" s="21" t="s">
        <v>117</v>
      </c>
      <c r="W51" s="21" t="s">
        <v>133</v>
      </c>
      <c r="X51" s="21" t="s">
        <v>117</v>
      </c>
      <c r="Y51" s="21"/>
      <c r="Z51" s="21"/>
      <c r="AA51" s="21" t="s">
        <v>117</v>
      </c>
      <c r="AB51" s="21"/>
      <c r="AC51" s="21"/>
      <c r="AD51" s="21"/>
      <c r="AE51" s="21"/>
      <c r="AF51" s="21"/>
      <c r="AG51" s="21"/>
      <c r="AH51" s="21">
        <v>-74180665217</v>
      </c>
      <c r="AI51" s="21">
        <v>459723365299999</v>
      </c>
      <c r="AJ51" s="21"/>
      <c r="AK51" s="21"/>
      <c r="AL51" s="22">
        <v>46077</v>
      </c>
      <c r="AM51" s="22">
        <v>46078</v>
      </c>
      <c r="AN51" s="23">
        <v>46077.881712962961</v>
      </c>
      <c r="AO51" s="22">
        <v>46078</v>
      </c>
      <c r="AP51" s="21"/>
      <c r="AQ51" s="22">
        <v>46077</v>
      </c>
      <c r="AR51" s="21" t="s">
        <v>121</v>
      </c>
      <c r="AS51" s="21" t="s">
        <v>121</v>
      </c>
      <c r="AT51" s="21" t="s">
        <v>121</v>
      </c>
      <c r="AU51" s="21" t="s">
        <v>121</v>
      </c>
      <c r="AV51" s="21" t="s">
        <v>121</v>
      </c>
      <c r="AW51" s="23">
        <v>46091.999988425923</v>
      </c>
      <c r="AX51" s="21">
        <v>9</v>
      </c>
      <c r="AY51" s="21"/>
      <c r="AZ51" t="s">
        <v>121</v>
      </c>
      <c r="BA51" s="23">
        <v>46078.315381944441</v>
      </c>
      <c r="BB51" s="25">
        <v>46078.472361111111</v>
      </c>
      <c r="BC51" s="21">
        <v>1</v>
      </c>
      <c r="BD51" s="21">
        <v>0</v>
      </c>
      <c r="BE51" s="21" t="s">
        <v>167</v>
      </c>
      <c r="BF51" s="21" t="s">
        <v>10</v>
      </c>
      <c r="BG51" s="22">
        <v>46079</v>
      </c>
      <c r="BH51" s="21">
        <v>2</v>
      </c>
      <c r="BI51" s="21">
        <v>0</v>
      </c>
      <c r="BJ51" s="21"/>
      <c r="BK51" s="21"/>
      <c r="BL51" s="21" t="s">
        <v>125</v>
      </c>
      <c r="BM51" s="21" t="s">
        <v>125</v>
      </c>
      <c r="BN51" s="21" t="s">
        <v>126</v>
      </c>
      <c r="BO51" s="21" t="s">
        <v>273</v>
      </c>
      <c r="BP51" s="21" t="s">
        <v>128</v>
      </c>
      <c r="BQ51" s="21" t="s">
        <v>129</v>
      </c>
      <c r="BR51" s="21" t="s">
        <v>560</v>
      </c>
      <c r="BS51" s="21">
        <v>1073671800</v>
      </c>
      <c r="BT51" s="21" t="s">
        <v>190</v>
      </c>
      <c r="BU51" s="21" t="s">
        <v>561</v>
      </c>
      <c r="BV51" s="21">
        <v>3115699003</v>
      </c>
      <c r="BW51" s="21">
        <v>3115699003</v>
      </c>
      <c r="BX51" s="21" t="s">
        <v>562</v>
      </c>
      <c r="BY51" s="21" t="s">
        <v>387</v>
      </c>
      <c r="BZ51" s="21" t="s">
        <v>563</v>
      </c>
      <c r="CA51" s="21" t="s">
        <v>564</v>
      </c>
      <c r="CB51" s="21">
        <v>3</v>
      </c>
      <c r="CC51" s="21" t="s">
        <v>117</v>
      </c>
      <c r="CD51" s="21" t="s">
        <v>133</v>
      </c>
      <c r="CE51" s="21" t="s">
        <v>565</v>
      </c>
      <c r="CF51" s="21" t="s">
        <v>103</v>
      </c>
      <c r="CG51" s="21">
        <v>1</v>
      </c>
      <c r="CH51" s="21" t="s">
        <v>155</v>
      </c>
      <c r="CI51" s="21" t="s">
        <v>135</v>
      </c>
      <c r="CJ51" s="21"/>
      <c r="CK51" s="21" t="s">
        <v>136</v>
      </c>
      <c r="CL51" s="21" t="s">
        <v>137</v>
      </c>
      <c r="CM51" s="21"/>
      <c r="CN51" s="21" t="s">
        <v>173</v>
      </c>
      <c r="CO51" s="21" t="s">
        <v>139</v>
      </c>
      <c r="CP51" s="21" t="s">
        <v>140</v>
      </c>
      <c r="CQ51" s="21"/>
      <c r="CR51" s="21"/>
      <c r="CS51" s="21"/>
      <c r="CT51" s="21"/>
      <c r="CU51" s="21"/>
      <c r="CV51" s="21"/>
      <c r="CW51" s="21" t="s">
        <v>155</v>
      </c>
    </row>
    <row r="52" spans="1:101">
      <c r="A52" s="21">
        <v>2221152026</v>
      </c>
      <c r="B52" s="21" t="s">
        <v>101</v>
      </c>
      <c r="C52" s="21" t="s">
        <v>102</v>
      </c>
      <c r="D52" s="21" t="s">
        <v>103</v>
      </c>
      <c r="E52" s="21" t="s">
        <v>104</v>
      </c>
      <c r="F52" s="21" t="s">
        <v>566</v>
      </c>
      <c r="G52" s="21"/>
      <c r="H52" s="21" t="s">
        <v>106</v>
      </c>
      <c r="I52" s="21" t="s">
        <v>106</v>
      </c>
      <c r="J52" s="21" t="s">
        <v>239</v>
      </c>
      <c r="K52" s="21" t="s">
        <v>567</v>
      </c>
      <c r="L52" s="21" t="s">
        <v>110</v>
      </c>
      <c r="M52" s="21"/>
      <c r="N52" s="21" t="s">
        <v>111</v>
      </c>
      <c r="O52" s="21" t="s">
        <v>497</v>
      </c>
      <c r="P52" s="21" t="s">
        <v>113</v>
      </c>
      <c r="Q52" s="21" t="s">
        <v>114</v>
      </c>
      <c r="R52" s="21" t="s">
        <v>114</v>
      </c>
      <c r="S52" s="21" t="s">
        <v>568</v>
      </c>
      <c r="T52" s="21" t="s">
        <v>116</v>
      </c>
      <c r="U52" s="21"/>
      <c r="V52" s="21" t="s">
        <v>117</v>
      </c>
      <c r="W52" s="21" t="s">
        <v>133</v>
      </c>
      <c r="X52" s="21" t="s">
        <v>117</v>
      </c>
      <c r="Y52" s="21"/>
      <c r="Z52" s="21"/>
      <c r="AA52" s="21" t="s">
        <v>117</v>
      </c>
      <c r="AB52" s="21"/>
      <c r="AC52" s="21"/>
      <c r="AD52" s="21" t="s">
        <v>200</v>
      </c>
      <c r="AE52" s="21" t="s">
        <v>569</v>
      </c>
      <c r="AF52" s="21" t="s">
        <v>570</v>
      </c>
      <c r="AG52" s="21">
        <v>3</v>
      </c>
      <c r="AH52" s="21"/>
      <c r="AI52" s="21"/>
      <c r="AJ52" s="21"/>
      <c r="AK52" s="21"/>
      <c r="AL52" s="22">
        <v>46107</v>
      </c>
      <c r="AM52" s="22">
        <v>46108</v>
      </c>
      <c r="AN52" s="23">
        <v>46109.480567129627</v>
      </c>
      <c r="AO52" s="22">
        <v>46108</v>
      </c>
      <c r="AP52" s="21"/>
      <c r="AQ52" s="22">
        <v>46107</v>
      </c>
      <c r="AR52" s="21" t="s">
        <v>121</v>
      </c>
      <c r="AS52" s="21" t="s">
        <v>121</v>
      </c>
      <c r="AT52" s="21" t="s">
        <v>121</v>
      </c>
      <c r="AU52" s="21" t="s">
        <v>121</v>
      </c>
      <c r="AV52" s="21" t="s">
        <v>121</v>
      </c>
      <c r="AW52" s="23">
        <v>46125.999988425923</v>
      </c>
      <c r="AX52" s="21">
        <v>7</v>
      </c>
      <c r="AY52" s="21"/>
      <c r="AZ52" t="s">
        <v>121</v>
      </c>
      <c r="BA52" s="23">
        <v>46112.3675</v>
      </c>
      <c r="BB52" s="25">
        <v>46112.3675</v>
      </c>
      <c r="BC52" s="21">
        <v>3</v>
      </c>
      <c r="BD52" s="21">
        <v>0</v>
      </c>
      <c r="BE52" s="21" t="s">
        <v>123</v>
      </c>
      <c r="BF52" s="21" t="s">
        <v>10</v>
      </c>
      <c r="BG52" s="22">
        <v>46120</v>
      </c>
      <c r="BH52" s="21">
        <v>7</v>
      </c>
      <c r="BI52" s="21">
        <v>0</v>
      </c>
      <c r="BJ52" s="21" t="s">
        <v>571</v>
      </c>
      <c r="BK52" s="21" t="s">
        <v>571</v>
      </c>
      <c r="BL52" s="21" t="s">
        <v>125</v>
      </c>
      <c r="BM52" s="21" t="s">
        <v>125</v>
      </c>
      <c r="BN52" s="21" t="s">
        <v>126</v>
      </c>
      <c r="BO52" s="21" t="s">
        <v>572</v>
      </c>
      <c r="BP52" s="21" t="s">
        <v>128</v>
      </c>
      <c r="BQ52" s="21" t="s">
        <v>129</v>
      </c>
      <c r="BR52" s="21" t="s">
        <v>573</v>
      </c>
      <c r="BS52" s="21">
        <v>80075950</v>
      </c>
      <c r="BT52" s="21" t="s">
        <v>131</v>
      </c>
      <c r="BU52" s="21" t="s">
        <v>574</v>
      </c>
      <c r="BV52" s="21"/>
      <c r="BW52" s="21"/>
      <c r="BX52" s="21"/>
      <c r="BY52" s="21"/>
      <c r="BZ52" s="21"/>
      <c r="CA52" s="21"/>
      <c r="CB52" s="21"/>
      <c r="CC52" s="21" t="s">
        <v>117</v>
      </c>
      <c r="CD52" s="21" t="s">
        <v>133</v>
      </c>
      <c r="CE52" s="21"/>
      <c r="CF52" s="21"/>
      <c r="CG52" s="21">
        <v>3</v>
      </c>
      <c r="CH52" s="21" t="s">
        <v>134</v>
      </c>
      <c r="CI52" s="21" t="s">
        <v>135</v>
      </c>
      <c r="CJ52" s="21"/>
      <c r="CK52" s="21" t="s">
        <v>136</v>
      </c>
      <c r="CL52" s="21" t="s">
        <v>137</v>
      </c>
      <c r="CM52" s="21"/>
      <c r="CN52" s="21" t="s">
        <v>173</v>
      </c>
      <c r="CO52" s="21" t="s">
        <v>139</v>
      </c>
      <c r="CP52" s="21" t="s">
        <v>140</v>
      </c>
      <c r="CQ52" s="21"/>
      <c r="CR52" s="21"/>
      <c r="CS52" s="21"/>
      <c r="CT52" s="21"/>
      <c r="CU52" s="21"/>
      <c r="CV52" s="21"/>
      <c r="CW52" s="21" t="s">
        <v>155</v>
      </c>
    </row>
  </sheetData>
  <pageMargins left="0.7" right="0.7" top="0.75" bottom="0.75" header="0.3" footer="0.3"/>
  <pageSetup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W58"/>
  <sheetViews>
    <sheetView topLeftCell="J1" zoomScale="50" zoomScaleNormal="50" workbookViewId="0">
      <selection activeCell="V8" sqref="V8"/>
    </sheetView>
  </sheetViews>
  <sheetFormatPr defaultColWidth="11.42578125" defaultRowHeight="15"/>
  <cols>
    <col min="1" max="1" width="25.5703125" bestFit="1" customWidth="1"/>
    <col min="2" max="2" width="53.7109375" bestFit="1" customWidth="1"/>
    <col min="3" max="3" width="6" customWidth="1"/>
    <col min="4" max="4" width="25.5703125" bestFit="1" customWidth="1"/>
    <col min="5" max="5" width="53.7109375" bestFit="1" customWidth="1"/>
    <col min="6" max="6" width="4.42578125" customWidth="1"/>
    <col min="7" max="7" width="25.5703125" bestFit="1" customWidth="1"/>
    <col min="8" max="8" width="53.7109375" bestFit="1" customWidth="1"/>
    <col min="9" max="9" width="5.5703125" customWidth="1"/>
    <col min="10" max="10" width="80.5703125" bestFit="1" customWidth="1"/>
    <col min="11" max="11" width="53.7109375" bestFit="1" customWidth="1"/>
    <col min="12" max="12" width="5.5703125" customWidth="1"/>
    <col min="13" max="13" width="25.5703125" bestFit="1" customWidth="1"/>
    <col min="14" max="14" width="35.42578125" bestFit="1" customWidth="1"/>
    <col min="15" max="15" width="5.7109375" customWidth="1"/>
    <col min="16" max="16" width="25.5703125" bestFit="1" customWidth="1"/>
    <col min="17" max="17" width="35.42578125" bestFit="1" customWidth="1"/>
    <col min="18" max="18" width="5.7109375" customWidth="1"/>
    <col min="19" max="19" width="27" bestFit="1" customWidth="1"/>
    <col min="20" max="20" width="33.28515625" customWidth="1"/>
    <col min="21" max="21" width="5.7109375" customWidth="1"/>
    <col min="22" max="22" width="83.5703125" customWidth="1"/>
    <col min="23" max="23" width="35.28515625" customWidth="1"/>
  </cols>
  <sheetData>
    <row r="1" spans="1:23">
      <c r="A1" s="37" t="s">
        <v>575</v>
      </c>
      <c r="B1" s="37"/>
      <c r="C1" s="37"/>
      <c r="D1" s="37"/>
      <c r="E1" s="37"/>
      <c r="F1" s="37"/>
      <c r="G1" s="37"/>
      <c r="H1" s="37"/>
      <c r="I1" s="37"/>
      <c r="J1" s="37"/>
      <c r="K1" s="37"/>
      <c r="M1" s="37" t="s">
        <v>497</v>
      </c>
      <c r="N1" s="37"/>
      <c r="O1" s="37"/>
      <c r="P1" s="37"/>
      <c r="Q1" s="37"/>
      <c r="R1" s="37"/>
      <c r="S1" s="37"/>
      <c r="T1" s="37"/>
      <c r="U1" s="37"/>
      <c r="V1" s="37"/>
      <c r="W1" s="37"/>
    </row>
    <row r="3" spans="1:23">
      <c r="A3" s="2" t="s">
        <v>16</v>
      </c>
      <c r="B3" t="s">
        <v>576</v>
      </c>
      <c r="D3" s="2" t="s">
        <v>16</v>
      </c>
      <c r="E3" t="s">
        <v>576</v>
      </c>
      <c r="G3" s="2" t="s">
        <v>16</v>
      </c>
      <c r="H3" t="s">
        <v>576</v>
      </c>
      <c r="J3" s="2" t="s">
        <v>16</v>
      </c>
      <c r="K3" t="s">
        <v>268</v>
      </c>
      <c r="M3" s="2" t="s">
        <v>16</v>
      </c>
      <c r="N3" t="s">
        <v>576</v>
      </c>
      <c r="P3" s="2" t="s">
        <v>16</v>
      </c>
      <c r="Q3" t="s">
        <v>576</v>
      </c>
      <c r="S3" s="2" t="s">
        <v>16</v>
      </c>
      <c r="T3" t="s">
        <v>576</v>
      </c>
      <c r="V3" s="2" t="s">
        <v>16</v>
      </c>
      <c r="W3" t="s">
        <v>268</v>
      </c>
    </row>
    <row r="4" spans="1:23">
      <c r="A4" s="2" t="s">
        <v>14</v>
      </c>
      <c r="B4" t="s">
        <v>112</v>
      </c>
      <c r="D4" s="2" t="s">
        <v>14</v>
      </c>
      <c r="E4" t="s">
        <v>112</v>
      </c>
      <c r="G4" s="2" t="s">
        <v>14</v>
      </c>
      <c r="H4" t="s">
        <v>112</v>
      </c>
      <c r="J4" s="2" t="s">
        <v>14</v>
      </c>
      <c r="K4" t="s">
        <v>112</v>
      </c>
      <c r="M4" s="2" t="s">
        <v>14</v>
      </c>
      <c r="N4" t="s">
        <v>497</v>
      </c>
      <c r="P4" s="2" t="s">
        <v>14</v>
      </c>
      <c r="Q4" t="s">
        <v>497</v>
      </c>
      <c r="S4" s="2" t="s">
        <v>14</v>
      </c>
      <c r="T4" t="s">
        <v>497</v>
      </c>
      <c r="V4" s="2" t="s">
        <v>14</v>
      </c>
      <c r="W4" t="s">
        <v>497</v>
      </c>
    </row>
    <row r="6" spans="1:23">
      <c r="A6" s="2" t="s">
        <v>577</v>
      </c>
      <c r="B6" t="s">
        <v>578</v>
      </c>
      <c r="D6" s="2" t="s">
        <v>577</v>
      </c>
      <c r="E6" t="s">
        <v>578</v>
      </c>
      <c r="G6" s="2" t="s">
        <v>577</v>
      </c>
      <c r="H6" t="s">
        <v>579</v>
      </c>
      <c r="J6" s="2" t="s">
        <v>577</v>
      </c>
      <c r="K6" t="s">
        <v>578</v>
      </c>
      <c r="M6" s="2" t="s">
        <v>577</v>
      </c>
      <c r="N6" t="s">
        <v>578</v>
      </c>
      <c r="P6" s="2" t="s">
        <v>577</v>
      </c>
      <c r="Q6" t="s">
        <v>578</v>
      </c>
      <c r="S6" s="2" t="s">
        <v>577</v>
      </c>
      <c r="T6" t="s">
        <v>579</v>
      </c>
      <c r="V6" s="2" t="s">
        <v>577</v>
      </c>
      <c r="W6" t="s">
        <v>578</v>
      </c>
    </row>
    <row r="7" spans="1:23">
      <c r="A7" s="3" t="s">
        <v>580</v>
      </c>
      <c r="B7">
        <v>13</v>
      </c>
      <c r="D7" s="3" t="s">
        <v>161</v>
      </c>
      <c r="E7">
        <v>6</v>
      </c>
      <c r="G7" s="3">
        <v>38612026</v>
      </c>
      <c r="H7">
        <v>4</v>
      </c>
      <c r="J7" s="3" t="s">
        <v>416</v>
      </c>
      <c r="K7">
        <v>1</v>
      </c>
      <c r="M7" s="3" t="s">
        <v>580</v>
      </c>
      <c r="N7">
        <v>5</v>
      </c>
      <c r="P7" s="3" t="s">
        <v>111</v>
      </c>
      <c r="Q7">
        <v>9</v>
      </c>
      <c r="S7" s="3">
        <v>36582026</v>
      </c>
      <c r="T7">
        <v>9</v>
      </c>
      <c r="V7" s="3" t="s">
        <v>277</v>
      </c>
      <c r="W7">
        <v>1</v>
      </c>
    </row>
    <row r="8" spans="1:23">
      <c r="A8" s="3" t="s">
        <v>581</v>
      </c>
      <c r="B8">
        <v>17</v>
      </c>
      <c r="D8" s="3" t="s">
        <v>282</v>
      </c>
      <c r="E8">
        <v>1</v>
      </c>
      <c r="G8" s="3">
        <v>116662026</v>
      </c>
      <c r="H8">
        <v>8</v>
      </c>
      <c r="J8" s="3" t="s">
        <v>277</v>
      </c>
      <c r="K8">
        <v>1</v>
      </c>
      <c r="M8" s="3" t="s">
        <v>581</v>
      </c>
      <c r="N8">
        <v>3</v>
      </c>
      <c r="P8" s="3" t="s">
        <v>582</v>
      </c>
      <c r="Q8">
        <v>9</v>
      </c>
      <c r="S8" s="3">
        <v>116432026</v>
      </c>
      <c r="T8">
        <v>1</v>
      </c>
      <c r="V8" s="3" t="s">
        <v>565</v>
      </c>
      <c r="W8">
        <v>1</v>
      </c>
    </row>
    <row r="9" spans="1:23">
      <c r="A9" s="3" t="s">
        <v>583</v>
      </c>
      <c r="B9">
        <v>12</v>
      </c>
      <c r="D9" s="3" t="s">
        <v>366</v>
      </c>
      <c r="E9">
        <v>1</v>
      </c>
      <c r="G9" s="3">
        <v>123102026</v>
      </c>
      <c r="H9">
        <v>3</v>
      </c>
      <c r="J9" s="3" t="s">
        <v>495</v>
      </c>
      <c r="K9">
        <v>1</v>
      </c>
      <c r="M9" s="3" t="s">
        <v>583</v>
      </c>
      <c r="N9">
        <v>1</v>
      </c>
      <c r="S9" s="3">
        <v>370982026</v>
      </c>
      <c r="T9">
        <v>7</v>
      </c>
      <c r="V9" s="3" t="s">
        <v>582</v>
      </c>
      <c r="W9">
        <v>2</v>
      </c>
    </row>
    <row r="10" spans="1:23">
      <c r="A10" s="3" t="s">
        <v>582</v>
      </c>
      <c r="B10">
        <v>42</v>
      </c>
      <c r="D10" s="3" t="s">
        <v>111</v>
      </c>
      <c r="E10">
        <v>34</v>
      </c>
      <c r="G10" s="3">
        <v>182722026</v>
      </c>
      <c r="H10">
        <v>7</v>
      </c>
      <c r="J10" s="3" t="s">
        <v>404</v>
      </c>
      <c r="K10">
        <v>1</v>
      </c>
      <c r="M10" s="3" t="s">
        <v>582</v>
      </c>
      <c r="N10">
        <v>9</v>
      </c>
      <c r="S10" s="3">
        <v>408662026</v>
      </c>
      <c r="T10">
        <v>3</v>
      </c>
    </row>
    <row r="11" spans="1:23">
      <c r="D11" s="3" t="s">
        <v>582</v>
      </c>
      <c r="E11">
        <v>42</v>
      </c>
      <c r="G11" s="3">
        <v>218522026</v>
      </c>
      <c r="H11">
        <v>7</v>
      </c>
      <c r="J11" s="3" t="s">
        <v>582</v>
      </c>
      <c r="K11">
        <v>4</v>
      </c>
      <c r="S11" s="3">
        <v>339922026</v>
      </c>
      <c r="T11">
        <v>1</v>
      </c>
    </row>
    <row r="12" spans="1:23">
      <c r="G12" s="3">
        <v>219142026</v>
      </c>
      <c r="H12">
        <v>4</v>
      </c>
      <c r="S12" s="3">
        <v>481532026</v>
      </c>
      <c r="T12">
        <v>7</v>
      </c>
    </row>
    <row r="13" spans="1:23">
      <c r="G13" s="3">
        <v>284672026</v>
      </c>
      <c r="H13">
        <v>1</v>
      </c>
      <c r="S13" s="3">
        <v>724852026</v>
      </c>
      <c r="T13">
        <v>7</v>
      </c>
    </row>
    <row r="14" spans="1:23">
      <c r="G14" s="3">
        <v>402052026</v>
      </c>
      <c r="H14">
        <v>4</v>
      </c>
      <c r="S14" s="3">
        <v>1400442026</v>
      </c>
      <c r="T14">
        <v>1</v>
      </c>
    </row>
    <row r="15" spans="1:23">
      <c r="G15" s="3">
        <v>404542026</v>
      </c>
      <c r="H15">
        <v>6</v>
      </c>
      <c r="S15" s="3">
        <v>2221152026</v>
      </c>
      <c r="T15">
        <v>3</v>
      </c>
    </row>
    <row r="16" spans="1:23">
      <c r="G16" s="3">
        <v>406412026</v>
      </c>
      <c r="H16">
        <v>6</v>
      </c>
      <c r="S16" s="3" t="s">
        <v>582</v>
      </c>
      <c r="T16" s="11">
        <v>4.333333333333333</v>
      </c>
    </row>
    <row r="17" spans="7:8">
      <c r="G17" s="3">
        <v>7124352025</v>
      </c>
      <c r="H17">
        <v>8</v>
      </c>
    </row>
    <row r="18" spans="7:8">
      <c r="G18" s="3">
        <v>481432026</v>
      </c>
      <c r="H18">
        <v>4</v>
      </c>
    </row>
    <row r="19" spans="7:8">
      <c r="G19" s="3">
        <v>505102026</v>
      </c>
      <c r="H19">
        <v>1</v>
      </c>
    </row>
    <row r="20" spans="7:8">
      <c r="G20" s="3">
        <v>484522026</v>
      </c>
      <c r="H20">
        <v>9</v>
      </c>
    </row>
    <row r="21" spans="7:8">
      <c r="G21" s="3">
        <v>490162026</v>
      </c>
      <c r="H21">
        <v>7</v>
      </c>
    </row>
    <row r="22" spans="7:8">
      <c r="G22" s="3">
        <v>638502026</v>
      </c>
      <c r="H22">
        <v>7</v>
      </c>
    </row>
    <row r="23" spans="7:8">
      <c r="G23" s="3">
        <v>1245892026</v>
      </c>
      <c r="H23">
        <v>5</v>
      </c>
    </row>
    <row r="24" spans="7:8">
      <c r="G24" s="3">
        <v>703712026</v>
      </c>
      <c r="H24">
        <v>5</v>
      </c>
    </row>
    <row r="25" spans="7:8">
      <c r="G25" s="3">
        <v>1230362026</v>
      </c>
      <c r="H25">
        <v>7</v>
      </c>
    </row>
    <row r="26" spans="7:8">
      <c r="G26" s="3">
        <v>1223962026</v>
      </c>
      <c r="H26">
        <v>6</v>
      </c>
    </row>
    <row r="27" spans="7:8">
      <c r="G27" s="3">
        <v>756232026</v>
      </c>
      <c r="H27">
        <v>7</v>
      </c>
    </row>
    <row r="28" spans="7:8">
      <c r="G28" s="3">
        <v>769942026</v>
      </c>
      <c r="H28">
        <v>7</v>
      </c>
    </row>
    <row r="29" spans="7:8">
      <c r="G29" s="3">
        <v>851152026</v>
      </c>
      <c r="H29">
        <v>9</v>
      </c>
    </row>
    <row r="30" spans="7:8">
      <c r="G30" s="3">
        <v>856332026</v>
      </c>
      <c r="H30">
        <v>6</v>
      </c>
    </row>
    <row r="31" spans="7:8">
      <c r="G31" s="3">
        <v>1200052026</v>
      </c>
      <c r="H31">
        <v>6</v>
      </c>
    </row>
    <row r="32" spans="7:8">
      <c r="G32" s="3">
        <v>929862026</v>
      </c>
      <c r="H32">
        <v>9</v>
      </c>
    </row>
    <row r="33" spans="7:8">
      <c r="G33" s="3">
        <v>958092026</v>
      </c>
      <c r="H33">
        <v>9</v>
      </c>
    </row>
    <row r="34" spans="7:8">
      <c r="G34" s="3">
        <v>1088012026</v>
      </c>
      <c r="H34">
        <v>4</v>
      </c>
    </row>
    <row r="35" spans="7:8">
      <c r="G35" s="3">
        <v>813322026</v>
      </c>
      <c r="H35">
        <v>2</v>
      </c>
    </row>
    <row r="36" spans="7:8">
      <c r="G36" s="3">
        <v>1113552026</v>
      </c>
      <c r="H36">
        <v>6</v>
      </c>
    </row>
    <row r="37" spans="7:8">
      <c r="G37" s="3">
        <v>1126072026</v>
      </c>
      <c r="H37">
        <v>10</v>
      </c>
    </row>
    <row r="38" spans="7:8">
      <c r="G38" s="3">
        <v>1242122026</v>
      </c>
      <c r="H38">
        <v>9</v>
      </c>
    </row>
    <row r="39" spans="7:8">
      <c r="G39" s="3">
        <v>1266262026</v>
      </c>
      <c r="H39">
        <v>9</v>
      </c>
    </row>
    <row r="40" spans="7:8">
      <c r="G40" s="3">
        <v>1357162026</v>
      </c>
      <c r="H40">
        <v>8</v>
      </c>
    </row>
    <row r="41" spans="7:8">
      <c r="G41" s="3">
        <v>1422012026</v>
      </c>
      <c r="H41">
        <v>10</v>
      </c>
    </row>
    <row r="42" spans="7:8">
      <c r="G42" s="3">
        <v>1455332026</v>
      </c>
      <c r="H42">
        <v>9</v>
      </c>
    </row>
    <row r="43" spans="7:8">
      <c r="G43" s="3">
        <v>1586612026</v>
      </c>
      <c r="H43">
        <v>10</v>
      </c>
    </row>
    <row r="44" spans="7:8">
      <c r="G44" s="3">
        <v>1634912026</v>
      </c>
      <c r="H44">
        <v>5</v>
      </c>
    </row>
    <row r="45" spans="7:8">
      <c r="G45" s="3">
        <v>1700802026</v>
      </c>
      <c r="H45">
        <v>5</v>
      </c>
    </row>
    <row r="46" spans="7:8">
      <c r="G46" s="3">
        <v>1955952026</v>
      </c>
      <c r="H46">
        <v>10</v>
      </c>
    </row>
    <row r="47" spans="7:8">
      <c r="G47" s="3">
        <v>1958472026</v>
      </c>
      <c r="H47">
        <v>9</v>
      </c>
    </row>
    <row r="48" spans="7:8">
      <c r="G48" s="3">
        <v>2291752026</v>
      </c>
      <c r="H48">
        <v>1</v>
      </c>
    </row>
    <row r="49" spans="7:20">
      <c r="G49" s="3" t="s">
        <v>582</v>
      </c>
      <c r="H49" s="11">
        <v>6.4047619047619051</v>
      </c>
    </row>
    <row r="50" spans="7:20">
      <c r="S50" s="3"/>
    </row>
    <row r="51" spans="7:20">
      <c r="S51" s="3"/>
    </row>
    <row r="52" spans="7:20">
      <c r="S52" s="3"/>
    </row>
    <row r="53" spans="7:20">
      <c r="S53" s="3"/>
    </row>
    <row r="54" spans="7:20">
      <c r="S54" s="3"/>
    </row>
    <row r="55" spans="7:20">
      <c r="S55" s="3"/>
    </row>
    <row r="56" spans="7:20">
      <c r="S56" s="3"/>
    </row>
    <row r="57" spans="7:20">
      <c r="S57" s="3"/>
    </row>
    <row r="58" spans="7:20">
      <c r="S58" s="3"/>
      <c r="T58" s="11"/>
    </row>
  </sheetData>
  <mergeCells count="2">
    <mergeCell ref="A1:K1"/>
    <mergeCell ref="M1:W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N105"/>
  <sheetViews>
    <sheetView showGridLines="0" tabSelected="1" zoomScaleNormal="100" workbookViewId="0"/>
  </sheetViews>
  <sheetFormatPr defaultColWidth="11.42578125" defaultRowHeight="14.25"/>
  <cols>
    <col min="1" max="1" width="3.28515625" style="1" customWidth="1"/>
    <col min="2" max="2" width="7.85546875" style="1" customWidth="1"/>
    <col min="3" max="3" width="35.7109375" style="1" customWidth="1"/>
    <col min="4" max="4" width="13" style="1" customWidth="1"/>
    <col min="5" max="5" width="17.28515625" style="1" customWidth="1"/>
    <col min="6" max="6" width="9.28515625" style="1" customWidth="1"/>
    <col min="7" max="7" width="16.7109375" style="1" bestFit="1" customWidth="1"/>
    <col min="8" max="9" width="14.5703125" style="1" customWidth="1"/>
    <col min="10" max="10" width="9.5703125" style="1" customWidth="1"/>
    <col min="11" max="11" width="35.28515625" style="1" customWidth="1"/>
    <col min="12" max="12" width="11.42578125" style="1"/>
    <col min="13" max="13" width="18" style="1" bestFit="1" customWidth="1"/>
    <col min="14" max="16384" width="11.42578125" style="1"/>
  </cols>
  <sheetData>
    <row r="2" spans="2:14" ht="15">
      <c r="B2"/>
      <c r="C2"/>
      <c r="D2"/>
      <c r="E2"/>
      <c r="F2"/>
      <c r="G2"/>
      <c r="H2"/>
      <c r="I2"/>
      <c r="J2"/>
      <c r="K2"/>
      <c r="L2"/>
      <c r="M2"/>
      <c r="N2"/>
    </row>
    <row r="3" spans="2:14" ht="15">
      <c r="B3"/>
      <c r="C3"/>
      <c r="D3"/>
      <c r="E3"/>
      <c r="F3"/>
      <c r="G3"/>
      <c r="H3"/>
      <c r="I3"/>
      <c r="J3"/>
      <c r="K3"/>
      <c r="L3"/>
      <c r="M3"/>
      <c r="N3"/>
    </row>
    <row r="4" spans="2:14" ht="15">
      <c r="B4"/>
      <c r="C4"/>
      <c r="D4"/>
      <c r="E4"/>
      <c r="F4"/>
      <c r="G4"/>
      <c r="H4"/>
      <c r="I4"/>
      <c r="J4"/>
      <c r="K4"/>
      <c r="L4"/>
      <c r="M4"/>
      <c r="N4"/>
    </row>
    <row r="5" spans="2:14" ht="15">
      <c r="B5"/>
      <c r="C5"/>
      <c r="D5"/>
      <c r="E5"/>
      <c r="F5"/>
      <c r="G5"/>
      <c r="H5"/>
      <c r="I5"/>
      <c r="J5"/>
      <c r="K5"/>
      <c r="L5"/>
      <c r="M5"/>
      <c r="N5"/>
    </row>
    <row r="6" spans="2:14" ht="15">
      <c r="B6"/>
      <c r="C6"/>
      <c r="D6"/>
      <c r="E6"/>
      <c r="F6"/>
      <c r="G6"/>
      <c r="H6"/>
      <c r="I6"/>
      <c r="J6"/>
      <c r="K6"/>
      <c r="L6"/>
      <c r="M6"/>
      <c r="N6"/>
    </row>
    <row r="7" spans="2:14" ht="18.75" customHeight="1">
      <c r="B7"/>
      <c r="C7"/>
      <c r="D7"/>
      <c r="E7"/>
      <c r="F7"/>
      <c r="G7"/>
      <c r="H7"/>
      <c r="I7"/>
      <c r="J7"/>
      <c r="K7"/>
      <c r="L7"/>
      <c r="M7"/>
      <c r="N7"/>
    </row>
    <row r="8" spans="2:14" ht="15">
      <c r="B8"/>
      <c r="C8"/>
      <c r="D8"/>
      <c r="E8"/>
      <c r="F8"/>
      <c r="G8"/>
      <c r="H8"/>
      <c r="I8"/>
      <c r="J8"/>
      <c r="K8"/>
      <c r="L8"/>
      <c r="M8"/>
      <c r="N8"/>
    </row>
    <row r="9" spans="2:14" ht="15">
      <c r="B9"/>
      <c r="C9"/>
      <c r="D9"/>
      <c r="E9"/>
      <c r="F9"/>
      <c r="G9"/>
      <c r="H9"/>
      <c r="I9"/>
      <c r="J9"/>
      <c r="K9"/>
      <c r="L9"/>
      <c r="M9"/>
      <c r="N9"/>
    </row>
    <row r="10" spans="2:14" ht="15">
      <c r="B10" s="33"/>
      <c r="C10" s="33"/>
      <c r="D10" s="33"/>
      <c r="E10" s="33"/>
      <c r="F10" s="33"/>
      <c r="G10" s="33"/>
      <c r="H10" s="33"/>
      <c r="I10" s="33"/>
      <c r="J10" s="33"/>
      <c r="K10" s="33"/>
      <c r="L10" s="33"/>
      <c r="M10" s="33"/>
      <c r="N10" s="33"/>
    </row>
    <row r="11" spans="2:14" ht="15">
      <c r="B11" s="4"/>
      <c r="C11" s="4"/>
      <c r="D11" s="4"/>
      <c r="E11" s="4"/>
      <c r="F11" s="4"/>
      <c r="G11" s="4"/>
      <c r="H11" s="4"/>
      <c r="I11" s="4"/>
      <c r="J11" s="4"/>
      <c r="K11" s="4"/>
      <c r="L11" s="4"/>
      <c r="M11" s="4"/>
      <c r="N11" s="4"/>
    </row>
    <row r="12" spans="2:14" ht="15">
      <c r="B12" s="4"/>
      <c r="C12" s="4"/>
      <c r="D12" s="4"/>
      <c r="E12" s="4"/>
      <c r="F12" s="4"/>
      <c r="G12" s="4"/>
      <c r="H12" s="4"/>
      <c r="I12" s="4"/>
      <c r="J12" s="4"/>
      <c r="K12" s="4"/>
      <c r="L12" s="4"/>
      <c r="M12" s="4"/>
      <c r="N12" s="4"/>
    </row>
    <row r="13" spans="2:14" ht="15">
      <c r="B13" s="4"/>
      <c r="C13" s="4"/>
      <c r="D13" s="4"/>
      <c r="E13" s="4"/>
      <c r="F13" s="4"/>
      <c r="G13" s="4"/>
      <c r="H13" s="4"/>
      <c r="I13" s="4"/>
      <c r="J13" s="4"/>
      <c r="K13" s="4"/>
      <c r="L13" s="4"/>
      <c r="M13" s="4"/>
      <c r="N13" s="4"/>
    </row>
    <row r="14" spans="2:14" ht="15">
      <c r="B14" s="4"/>
      <c r="C14" s="4"/>
      <c r="D14" s="4"/>
      <c r="E14" s="4"/>
      <c r="F14" s="4"/>
      <c r="G14" s="4"/>
      <c r="H14" s="4"/>
      <c r="I14" s="4"/>
      <c r="J14" s="4"/>
      <c r="K14" s="4"/>
      <c r="L14" s="4"/>
      <c r="M14" s="4"/>
      <c r="N14" s="4"/>
    </row>
    <row r="15" spans="2:14" ht="15">
      <c r="B15" s="4"/>
      <c r="C15" s="4"/>
      <c r="D15" s="4"/>
      <c r="E15" s="4"/>
      <c r="F15" s="4"/>
      <c r="G15" s="4"/>
      <c r="H15" s="4"/>
      <c r="I15" s="4"/>
      <c r="J15" s="4"/>
      <c r="K15" s="4"/>
      <c r="L15" s="4"/>
      <c r="M15" s="4"/>
      <c r="N15" s="4"/>
    </row>
    <row r="16" spans="2:14" ht="15">
      <c r="B16" s="4"/>
      <c r="C16" s="4"/>
      <c r="D16" s="4"/>
      <c r="E16" s="4"/>
      <c r="F16" s="4"/>
      <c r="G16" s="4"/>
      <c r="H16" s="4"/>
      <c r="I16" s="4"/>
      <c r="J16" s="4"/>
      <c r="K16" s="4"/>
      <c r="L16" s="4"/>
      <c r="M16" s="4"/>
      <c r="N16" s="4"/>
    </row>
    <row r="17" spans="2:14" ht="15">
      <c r="B17" s="4"/>
      <c r="C17" s="4"/>
      <c r="D17" s="4"/>
      <c r="E17" s="4"/>
      <c r="F17" s="4"/>
      <c r="G17" s="4"/>
      <c r="H17" s="4"/>
      <c r="I17" s="4"/>
      <c r="J17" s="4"/>
      <c r="K17" s="4"/>
      <c r="L17" s="4"/>
      <c r="M17" s="4"/>
      <c r="N17" s="4"/>
    </row>
    <row r="18" spans="2:14" ht="15">
      <c r="B18" s="4"/>
      <c r="C18" s="4"/>
      <c r="D18" s="4"/>
      <c r="E18" s="4"/>
      <c r="F18" s="4"/>
      <c r="G18" s="4"/>
      <c r="H18" s="4"/>
      <c r="I18" s="4"/>
      <c r="J18" s="4"/>
      <c r="K18" s="4"/>
      <c r="L18" s="4"/>
      <c r="M18" s="4"/>
      <c r="N18" s="4"/>
    </row>
    <row r="19" spans="2:14" ht="15">
      <c r="B19" s="4"/>
      <c r="C19" s="4"/>
      <c r="D19" s="4"/>
      <c r="E19" s="4"/>
      <c r="F19" s="4"/>
      <c r="G19" s="4"/>
      <c r="H19" s="4"/>
      <c r="I19" s="4"/>
      <c r="J19" s="4"/>
      <c r="K19" s="4"/>
      <c r="L19" s="4"/>
      <c r="M19" s="4"/>
      <c r="N19" s="4"/>
    </row>
    <row r="20" spans="2:14" ht="15">
      <c r="B20" s="4"/>
      <c r="C20" s="4"/>
      <c r="D20" s="4"/>
      <c r="E20" s="4"/>
      <c r="F20" s="4"/>
      <c r="G20" s="4"/>
      <c r="H20" s="4"/>
      <c r="I20" s="4"/>
      <c r="J20" s="4"/>
      <c r="K20" s="4"/>
      <c r="L20" s="4"/>
      <c r="M20" s="4"/>
      <c r="N20" s="4"/>
    </row>
    <row r="21" spans="2:14" ht="23.25" customHeight="1"/>
    <row r="22" spans="2:14" ht="30" customHeight="1">
      <c r="C22" s="5" t="s">
        <v>584</v>
      </c>
      <c r="D22" s="5" t="s">
        <v>585</v>
      </c>
      <c r="E22" s="5" t="s">
        <v>586</v>
      </c>
      <c r="F22"/>
      <c r="G22" s="5" t="s">
        <v>13</v>
      </c>
      <c r="H22" s="5" t="s">
        <v>585</v>
      </c>
      <c r="I22" s="5" t="s">
        <v>586</v>
      </c>
      <c r="K22" s="5" t="s">
        <v>587</v>
      </c>
      <c r="L22" s="5" t="s">
        <v>588</v>
      </c>
    </row>
    <row r="23" spans="2:14" s="4" customFormat="1" ht="15">
      <c r="C23" s="6" t="s">
        <v>589</v>
      </c>
      <c r="D23" s="6">
        <f>GETPIVOTDATA("Número petición",T.D!$M$6,"Meses (Fecha finalización)",1)</f>
        <v>5</v>
      </c>
      <c r="E23" s="7">
        <f>+D23/$D$26</f>
        <v>0.55555555555555558</v>
      </c>
      <c r="F23"/>
      <c r="G23" s="6" t="s">
        <v>590</v>
      </c>
      <c r="H23" s="6">
        <f>GETPIVOTDATA("Número petición",T.D!$P$6,"Canal","WEB")</f>
        <v>9</v>
      </c>
      <c r="I23" s="7">
        <f>+H23/$H$24</f>
        <v>1</v>
      </c>
      <c r="K23" s="6">
        <f>T.D!S7</f>
        <v>36582026</v>
      </c>
      <c r="L23" s="6">
        <f>GETPIVOTDATA("Días gestión",T.D!$S$6,"Número petición",36582026)</f>
        <v>9</v>
      </c>
      <c r="N23" s="1"/>
    </row>
    <row r="24" spans="2:14" ht="15">
      <c r="C24" s="6" t="s">
        <v>591</v>
      </c>
      <c r="D24" s="6">
        <f>GETPIVOTDATA("Número petición",T.D!$M$6,"Meses (Fecha finalización)",2)</f>
        <v>3</v>
      </c>
      <c r="E24" s="7">
        <f>+D24/$D$26</f>
        <v>0.33333333333333331</v>
      </c>
      <c r="F24"/>
      <c r="G24" s="8" t="s">
        <v>592</v>
      </c>
      <c r="H24" s="8">
        <f>SUM(H23)</f>
        <v>9</v>
      </c>
      <c r="I24" s="9">
        <f>SUM(I23)</f>
        <v>1</v>
      </c>
      <c r="K24" s="6">
        <f>T.D!S8</f>
        <v>116432026</v>
      </c>
      <c r="L24" s="6">
        <f>GETPIVOTDATA("Días gestión",T.D!$S$6,"Número petición",116432026)</f>
        <v>1</v>
      </c>
    </row>
    <row r="25" spans="2:14" ht="15">
      <c r="C25" s="6" t="s">
        <v>593</v>
      </c>
      <c r="D25" s="6">
        <f>GETPIVOTDATA("Número petición",T.D!$M$6,"Meses (Fecha finalización)",3)</f>
        <v>1</v>
      </c>
      <c r="E25" s="7">
        <f>+D25/$D$26</f>
        <v>0.1111111111111111</v>
      </c>
      <c r="F25"/>
      <c r="G25" s="27"/>
      <c r="H25" s="27"/>
      <c r="I25" s="28"/>
      <c r="K25" s="6">
        <f>T.D!S9</f>
        <v>370982026</v>
      </c>
      <c r="L25" s="6">
        <f>GETPIVOTDATA("Días gestión",T.D!$S$6,"Número petición",370982026)</f>
        <v>7</v>
      </c>
    </row>
    <row r="26" spans="2:14" ht="15">
      <c r="C26" s="8" t="s">
        <v>592</v>
      </c>
      <c r="D26" s="8">
        <f>SUM(D23:D25)</f>
        <v>9</v>
      </c>
      <c r="E26" s="9">
        <f>SUM(E23:E25)</f>
        <v>1</v>
      </c>
      <c r="F26"/>
      <c r="G26" s="27"/>
      <c r="H26" s="27"/>
      <c r="I26" s="28"/>
      <c r="K26" s="6">
        <f>T.D!S10</f>
        <v>408662026</v>
      </c>
      <c r="L26" s="6">
        <f>GETPIVOTDATA("Días gestión",T.D!$S$6,"Número petición",408662026)</f>
        <v>3</v>
      </c>
    </row>
    <row r="27" spans="2:14" ht="15">
      <c r="C27"/>
      <c r="D27"/>
      <c r="E27"/>
      <c r="F27"/>
      <c r="K27" s="6">
        <f>T.D!S11</f>
        <v>339922026</v>
      </c>
      <c r="L27" s="6">
        <f>GETPIVOTDATA("Días gestión",T.D!$S$6,"Número petición",339922026)</f>
        <v>1</v>
      </c>
      <c r="N27" s="1" t="s">
        <v>121</v>
      </c>
    </row>
    <row r="28" spans="2:14">
      <c r="K28" s="6">
        <f>T.D!S12</f>
        <v>481532026</v>
      </c>
      <c r="L28" s="6">
        <f>GETPIVOTDATA("Días gestión",T.D!$S$6,"Número petición",481532026)</f>
        <v>7</v>
      </c>
    </row>
    <row r="29" spans="2:14">
      <c r="K29" s="6">
        <f>T.D!S13</f>
        <v>724852026</v>
      </c>
      <c r="L29" s="6">
        <f>GETPIVOTDATA("Días gestión",T.D!$S$6,"Número petición",724852026)</f>
        <v>7</v>
      </c>
    </row>
    <row r="30" spans="2:14">
      <c r="K30" s="6">
        <f>T.D!S14</f>
        <v>1400442026</v>
      </c>
      <c r="L30" s="6">
        <f>GETPIVOTDATA("Días gestión",T.D!$S$6,"Número petición",1400442026)</f>
        <v>1</v>
      </c>
    </row>
    <row r="31" spans="2:14">
      <c r="K31" s="6">
        <f>T.D!S15</f>
        <v>2221152026</v>
      </c>
      <c r="L31" s="6">
        <f>GETPIVOTDATA("Días gestión",T.D!$S$6,"Número petición",2221152026)</f>
        <v>3</v>
      </c>
    </row>
    <row r="32" spans="2:14">
      <c r="K32" s="8" t="s">
        <v>592</v>
      </c>
      <c r="L32" s="10">
        <f>GETPIVOTDATA("Días gestión",T.D!$S$6)</f>
        <v>4.333333333333333</v>
      </c>
    </row>
    <row r="37" spans="3:12">
      <c r="K37" s="5" t="s">
        <v>587</v>
      </c>
      <c r="L37" s="5" t="s">
        <v>585</v>
      </c>
    </row>
    <row r="38" spans="3:12">
      <c r="K38" s="13" t="str">
        <f>T.D!V7</f>
        <v>SECRETARIA DISTRITAL DE SALUD</v>
      </c>
      <c r="L38" s="6">
        <f>GETPIVOTDATA("Número petición",T.D!$V$6,"Entidad que recibe","SECRETARIA DISTRITAL DE SALUD")</f>
        <v>1</v>
      </c>
    </row>
    <row r="39" spans="3:12">
      <c r="K39" s="13" t="s">
        <v>594</v>
      </c>
      <c r="L39" s="6">
        <v>1</v>
      </c>
    </row>
    <row r="45" spans="3:12" ht="31.5" customHeight="1">
      <c r="C45"/>
      <c r="D45"/>
      <c r="E45"/>
      <c r="F45"/>
      <c r="G45"/>
    </row>
    <row r="46" spans="3:12" ht="19.149999999999999" customHeight="1">
      <c r="E46"/>
      <c r="F46"/>
      <c r="G46"/>
      <c r="H46"/>
      <c r="I46"/>
      <c r="J46"/>
      <c r="K46"/>
      <c r="L46"/>
    </row>
    <row r="47" spans="3:12" ht="19.149999999999999" customHeight="1">
      <c r="E47"/>
      <c r="F47"/>
      <c r="G47"/>
      <c r="H47"/>
      <c r="I47"/>
      <c r="J47"/>
      <c r="K47"/>
      <c r="L47"/>
    </row>
    <row r="48" spans="3:12" ht="15">
      <c r="E48"/>
      <c r="F48"/>
      <c r="G48"/>
      <c r="H48"/>
      <c r="I48"/>
      <c r="J48"/>
      <c r="K48"/>
      <c r="L48"/>
    </row>
    <row r="49" spans="1:13" ht="15">
      <c r="C49"/>
      <c r="D49"/>
      <c r="E49"/>
      <c r="F49"/>
      <c r="G49"/>
      <c r="H49"/>
      <c r="I49"/>
      <c r="J49"/>
      <c r="K49"/>
      <c r="L49"/>
    </row>
    <row r="50" spans="1:13" ht="15">
      <c r="B50" s="4"/>
      <c r="C50" s="4"/>
      <c r="D50" s="4"/>
      <c r="E50" s="4"/>
      <c r="F50" s="4"/>
      <c r="G50" s="4"/>
      <c r="H50" s="4"/>
      <c r="I50" s="4"/>
      <c r="J50" s="4"/>
      <c r="K50" s="4"/>
      <c r="L50" s="4"/>
      <c r="M50" s="4"/>
    </row>
    <row r="52" spans="1:13" ht="25.5">
      <c r="C52" s="5" t="s">
        <v>584</v>
      </c>
      <c r="D52" s="5" t="s">
        <v>585</v>
      </c>
      <c r="E52" s="5" t="s">
        <v>586</v>
      </c>
      <c r="F52"/>
      <c r="G52" s="5" t="s">
        <v>13</v>
      </c>
      <c r="H52" s="5" t="s">
        <v>585</v>
      </c>
      <c r="I52" s="5" t="s">
        <v>586</v>
      </c>
      <c r="K52" s="5" t="s">
        <v>587</v>
      </c>
      <c r="L52" s="5" t="s">
        <v>588</v>
      </c>
    </row>
    <row r="53" spans="1:13" ht="15">
      <c r="A53" s="4"/>
      <c r="B53" s="4"/>
      <c r="C53" s="6" t="s">
        <v>589</v>
      </c>
      <c r="D53" s="6">
        <f>GETPIVOTDATA("Número petición",T.D!$A$6,"Meses (Fecha finalización)",1)</f>
        <v>13</v>
      </c>
      <c r="E53" s="7">
        <f>+D53/$D$56</f>
        <v>0.30952380952380953</v>
      </c>
      <c r="F53"/>
      <c r="G53" s="6" t="s">
        <v>590</v>
      </c>
      <c r="H53" s="6">
        <f>GETPIVOTDATA("Número petición",T.D!$D$6,"Canal","WEB")</f>
        <v>34</v>
      </c>
      <c r="I53" s="7">
        <f>+H53/$H$57</f>
        <v>0.80952380952380953</v>
      </c>
      <c r="J53" s="4"/>
      <c r="K53" s="6">
        <f>T.D!G7</f>
        <v>38612026</v>
      </c>
      <c r="L53" s="6">
        <f>T.D!H7</f>
        <v>4</v>
      </c>
      <c r="M53" s="4"/>
    </row>
    <row r="54" spans="1:13" ht="15">
      <c r="C54" s="6" t="s">
        <v>591</v>
      </c>
      <c r="D54" s="6">
        <f>GETPIVOTDATA("Número petición",T.D!$A$6,"Meses (Fecha finalización)",2)</f>
        <v>17</v>
      </c>
      <c r="E54" s="7">
        <f t="shared" ref="E54:E55" si="0">+D54/$D$56</f>
        <v>0.40476190476190477</v>
      </c>
      <c r="F54"/>
      <c r="G54" s="6" t="s">
        <v>595</v>
      </c>
      <c r="H54" s="6">
        <f>GETPIVOTDATA("Número petición",T.D!$D$6,"Canal","E-MAIL")</f>
        <v>6</v>
      </c>
      <c r="I54" s="7">
        <f>+H54/$H$57</f>
        <v>0.14285714285714285</v>
      </c>
      <c r="K54" s="6">
        <f>T.D!G8</f>
        <v>116662026</v>
      </c>
      <c r="L54" s="6">
        <f>T.D!H8</f>
        <v>8</v>
      </c>
    </row>
    <row r="55" spans="1:13" ht="15">
      <c r="C55" s="6" t="s">
        <v>593</v>
      </c>
      <c r="D55" s="6">
        <f>GETPIVOTDATA("Número petición",T.D!$A$6,"Meses (Fecha finalización)",3)</f>
        <v>12</v>
      </c>
      <c r="E55" s="7">
        <f t="shared" si="0"/>
        <v>0.2857142857142857</v>
      </c>
      <c r="F55"/>
      <c r="G55" s="6" t="s">
        <v>596</v>
      </c>
      <c r="H55" s="6">
        <f>GETPIVOTDATA("Número petición",T.D!$D$6,"Canal","PRESENCIAL")</f>
        <v>1</v>
      </c>
      <c r="I55" s="7">
        <f>+H55/$H$57</f>
        <v>2.3809523809523808E-2</v>
      </c>
      <c r="K55" s="6">
        <f>T.D!G9</f>
        <v>123102026</v>
      </c>
      <c r="L55" s="6">
        <f>T.D!H9</f>
        <v>3</v>
      </c>
    </row>
    <row r="56" spans="1:13" ht="15">
      <c r="C56" s="8" t="s">
        <v>592</v>
      </c>
      <c r="D56" s="8">
        <f>SUM(D53:D55)</f>
        <v>42</v>
      </c>
      <c r="E56" s="9">
        <f>SUM(E53:E55)</f>
        <v>1</v>
      </c>
      <c r="F56"/>
      <c r="G56" s="6" t="s">
        <v>597</v>
      </c>
      <c r="H56" s="6">
        <f>GETPIVOTDATA("Número petición",T.D!$D$6,"Canal","ESCRITO")</f>
        <v>1</v>
      </c>
      <c r="I56" s="7">
        <f>+H56/$H$57</f>
        <v>2.3809523809523808E-2</v>
      </c>
      <c r="K56" s="6">
        <f>T.D!G10</f>
        <v>182722026</v>
      </c>
      <c r="L56" s="6">
        <f>T.D!H10</f>
        <v>7</v>
      </c>
    </row>
    <row r="57" spans="1:13" ht="15">
      <c r="C57" s="14"/>
      <c r="D57" s="14"/>
      <c r="E57" s="15"/>
      <c r="F57"/>
      <c r="G57" s="8" t="s">
        <v>592</v>
      </c>
      <c r="H57" s="8">
        <f>SUM(H53:H56)</f>
        <v>42</v>
      </c>
      <c r="I57" s="12">
        <f>SUM(I53:I56)</f>
        <v>1</v>
      </c>
      <c r="K57" s="6">
        <f>T.D!G11</f>
        <v>218522026</v>
      </c>
      <c r="L57" s="6">
        <f>T.D!H11</f>
        <v>7</v>
      </c>
    </row>
    <row r="58" spans="1:13" ht="15">
      <c r="C58"/>
      <c r="D58"/>
      <c r="E58"/>
      <c r="F58"/>
      <c r="K58" s="6">
        <f>T.D!G12</f>
        <v>219142026</v>
      </c>
      <c r="L58" s="6">
        <f>T.D!H12</f>
        <v>4</v>
      </c>
    </row>
    <row r="59" spans="1:13">
      <c r="K59" s="6">
        <f>T.D!G13</f>
        <v>284672026</v>
      </c>
      <c r="L59" s="6">
        <f>T.D!H13</f>
        <v>1</v>
      </c>
    </row>
    <row r="60" spans="1:13">
      <c r="K60" s="6">
        <f>T.D!G14</f>
        <v>402052026</v>
      </c>
      <c r="L60" s="6">
        <f>T.D!H14</f>
        <v>4</v>
      </c>
    </row>
    <row r="61" spans="1:13">
      <c r="K61" s="6">
        <f>T.D!G15</f>
        <v>404542026</v>
      </c>
      <c r="L61" s="6">
        <f>T.D!H15</f>
        <v>6</v>
      </c>
    </row>
    <row r="62" spans="1:13">
      <c r="K62" s="6">
        <f>T.D!G16</f>
        <v>406412026</v>
      </c>
      <c r="L62" s="6">
        <f>T.D!H16</f>
        <v>6</v>
      </c>
    </row>
    <row r="63" spans="1:13">
      <c r="K63" s="6">
        <f>T.D!G17</f>
        <v>7124352025</v>
      </c>
      <c r="L63" s="6">
        <f>T.D!H17</f>
        <v>8</v>
      </c>
    </row>
    <row r="64" spans="1:13">
      <c r="K64" s="6">
        <f>T.D!G18</f>
        <v>481432026</v>
      </c>
      <c r="L64" s="6">
        <f>T.D!H18</f>
        <v>4</v>
      </c>
    </row>
    <row r="65" spans="3:12">
      <c r="K65" s="6">
        <f>T.D!G19</f>
        <v>505102026</v>
      </c>
      <c r="L65" s="6">
        <f>T.D!H19</f>
        <v>1</v>
      </c>
    </row>
    <row r="66" spans="3:12">
      <c r="K66" s="6">
        <f>T.D!G20</f>
        <v>484522026</v>
      </c>
      <c r="L66" s="6">
        <f>T.D!H20</f>
        <v>9</v>
      </c>
    </row>
    <row r="67" spans="3:12">
      <c r="K67" s="6">
        <f>T.D!G21</f>
        <v>490162026</v>
      </c>
      <c r="L67" s="6">
        <f>T.D!H21</f>
        <v>7</v>
      </c>
    </row>
    <row r="68" spans="3:12">
      <c r="K68" s="6">
        <f>T.D!G22</f>
        <v>638502026</v>
      </c>
      <c r="L68" s="6">
        <f>T.D!H22</f>
        <v>7</v>
      </c>
    </row>
    <row r="69" spans="3:12">
      <c r="K69" s="6">
        <f>T.D!G23</f>
        <v>1245892026</v>
      </c>
      <c r="L69" s="6">
        <f>T.D!H23</f>
        <v>5</v>
      </c>
    </row>
    <row r="70" spans="3:12">
      <c r="K70" s="6">
        <f>T.D!G24</f>
        <v>703712026</v>
      </c>
      <c r="L70" s="6">
        <f>T.D!H24</f>
        <v>5</v>
      </c>
    </row>
    <row r="71" spans="3:12">
      <c r="K71" s="6">
        <f>T.D!G25</f>
        <v>1230362026</v>
      </c>
      <c r="L71" s="6">
        <f>T.D!H25</f>
        <v>7</v>
      </c>
    </row>
    <row r="72" spans="3:12">
      <c r="K72" s="6">
        <f>T.D!G26</f>
        <v>1223962026</v>
      </c>
      <c r="L72" s="6">
        <f>T.D!H26</f>
        <v>6</v>
      </c>
    </row>
    <row r="73" spans="3:12">
      <c r="K73" s="6">
        <f>T.D!G27</f>
        <v>756232026</v>
      </c>
      <c r="L73" s="6">
        <f>T.D!H27</f>
        <v>7</v>
      </c>
    </row>
    <row r="74" spans="3:12">
      <c r="K74" s="6">
        <f>T.D!G28</f>
        <v>769942026</v>
      </c>
      <c r="L74" s="6">
        <f>T.D!H28</f>
        <v>7</v>
      </c>
    </row>
    <row r="75" spans="3:12" ht="15">
      <c r="C75"/>
      <c r="D75"/>
      <c r="E75"/>
      <c r="F75"/>
      <c r="G75"/>
      <c r="K75" s="6">
        <f>T.D!G29</f>
        <v>851152026</v>
      </c>
      <c r="L75" s="6">
        <f>T.D!H29</f>
        <v>9</v>
      </c>
    </row>
    <row r="76" spans="3:12" ht="15">
      <c r="E76"/>
      <c r="F76"/>
      <c r="G76"/>
      <c r="H76"/>
      <c r="I76"/>
      <c r="K76" s="6">
        <f>T.D!G30</f>
        <v>856332026</v>
      </c>
      <c r="L76" s="6">
        <f>T.D!H30</f>
        <v>6</v>
      </c>
    </row>
    <row r="77" spans="3:12" ht="15">
      <c r="E77"/>
      <c r="F77"/>
      <c r="G77"/>
      <c r="H77"/>
      <c r="I77"/>
      <c r="K77" s="6">
        <f>T.D!G31</f>
        <v>1200052026</v>
      </c>
      <c r="L77" s="6">
        <f>T.D!H31</f>
        <v>6</v>
      </c>
    </row>
    <row r="78" spans="3:12" ht="15">
      <c r="H78"/>
      <c r="I78"/>
      <c r="J78"/>
      <c r="K78" s="6">
        <f>T.D!G32</f>
        <v>929862026</v>
      </c>
      <c r="L78" s="6">
        <f>T.D!H32</f>
        <v>9</v>
      </c>
    </row>
    <row r="79" spans="3:12" ht="15">
      <c r="H79"/>
      <c r="I79"/>
      <c r="J79"/>
      <c r="K79" s="6">
        <f>T.D!G33</f>
        <v>958092026</v>
      </c>
      <c r="L79" s="6">
        <f>T.D!H33</f>
        <v>9</v>
      </c>
    </row>
    <row r="80" spans="3:12">
      <c r="K80" s="6">
        <f>T.D!G34</f>
        <v>1088012026</v>
      </c>
      <c r="L80" s="6">
        <f>T.D!H34</f>
        <v>4</v>
      </c>
    </row>
    <row r="81" spans="3:12" ht="15">
      <c r="C81"/>
      <c r="D81"/>
      <c r="K81" s="6">
        <f>T.D!G35</f>
        <v>813322026</v>
      </c>
      <c r="L81" s="6">
        <f>T.D!H35</f>
        <v>2</v>
      </c>
    </row>
    <row r="82" spans="3:12" ht="15">
      <c r="C82"/>
      <c r="D82"/>
      <c r="K82" s="6">
        <f>T.D!G36</f>
        <v>1113552026</v>
      </c>
      <c r="L82" s="6">
        <f>T.D!H36</f>
        <v>6</v>
      </c>
    </row>
    <row r="83" spans="3:12">
      <c r="K83" s="6">
        <f>T.D!G37</f>
        <v>1126072026</v>
      </c>
      <c r="L83" s="6">
        <f>T.D!H37</f>
        <v>10</v>
      </c>
    </row>
    <row r="84" spans="3:12">
      <c r="K84" s="6">
        <f>T.D!G38</f>
        <v>1242122026</v>
      </c>
      <c r="L84" s="6">
        <f>T.D!H38</f>
        <v>9</v>
      </c>
    </row>
    <row r="85" spans="3:12">
      <c r="K85" s="6">
        <f>T.D!G39</f>
        <v>1266262026</v>
      </c>
      <c r="L85" s="6">
        <f>T.D!H39</f>
        <v>9</v>
      </c>
    </row>
    <row r="86" spans="3:12">
      <c r="K86" s="6">
        <f>T.D!G40</f>
        <v>1357162026</v>
      </c>
      <c r="L86" s="6">
        <f>T.D!H40</f>
        <v>8</v>
      </c>
    </row>
    <row r="87" spans="3:12">
      <c r="K87" s="6">
        <f>T.D!G41</f>
        <v>1422012026</v>
      </c>
      <c r="L87" s="6">
        <f>T.D!H41</f>
        <v>10</v>
      </c>
    </row>
    <row r="88" spans="3:12">
      <c r="K88" s="6">
        <f>T.D!G42</f>
        <v>1455332026</v>
      </c>
      <c r="L88" s="6">
        <f>T.D!H42</f>
        <v>9</v>
      </c>
    </row>
    <row r="89" spans="3:12">
      <c r="C89" s="34" t="s">
        <v>587</v>
      </c>
      <c r="D89" s="35"/>
      <c r="E89" s="36"/>
      <c r="F89" s="5" t="s">
        <v>585</v>
      </c>
      <c r="K89" s="6">
        <f>T.D!G43</f>
        <v>1586612026</v>
      </c>
      <c r="L89" s="6">
        <f>T.D!H43</f>
        <v>10</v>
      </c>
    </row>
    <row r="90" spans="3:12">
      <c r="C90" s="29" t="str">
        <f>T.D!J7</f>
        <v>ENTIDAD NACIONAL</v>
      </c>
      <c r="D90" s="30"/>
      <c r="E90" s="31"/>
      <c r="F90" s="16">
        <f>T.D!K7</f>
        <v>1</v>
      </c>
      <c r="K90" s="6">
        <f>T.D!G44</f>
        <v>1634912026</v>
      </c>
      <c r="L90" s="6">
        <f>T.D!H44</f>
        <v>5</v>
      </c>
    </row>
    <row r="91" spans="3:12">
      <c r="C91" s="29" t="str">
        <f>T.D!J8</f>
        <v>SECRETARIA DISTRITAL DE SALUD</v>
      </c>
      <c r="D91" s="30"/>
      <c r="E91" s="31"/>
      <c r="F91" s="16">
        <f>T.D!K8</f>
        <v>1</v>
      </c>
      <c r="K91" s="6">
        <f>T.D!G45</f>
        <v>1700802026</v>
      </c>
      <c r="L91" s="6">
        <f>T.D!H45</f>
        <v>5</v>
      </c>
    </row>
    <row r="92" spans="3:12">
      <c r="C92" s="29" t="str">
        <f>T.D!J9</f>
        <v>SECRETARIA GENERAL</v>
      </c>
      <c r="D92" s="30"/>
      <c r="E92" s="31"/>
      <c r="F92" s="16">
        <f>T.D!K9</f>
        <v>1</v>
      </c>
      <c r="K92" s="6">
        <f>T.D!G46</f>
        <v>1955952026</v>
      </c>
      <c r="L92" s="6">
        <f>T.D!H46</f>
        <v>10</v>
      </c>
    </row>
    <row r="93" spans="3:12">
      <c r="C93" s="29" t="str">
        <f>T.D!J10</f>
        <v>SUBRED INTEGRADA DE SERVICIOS DE SALUD CENTRO ORIENTE E.S.E.</v>
      </c>
      <c r="D93" s="30"/>
      <c r="E93" s="31"/>
      <c r="F93" s="16">
        <f>T.D!K10</f>
        <v>1</v>
      </c>
      <c r="K93" s="6">
        <f>T.D!G47</f>
        <v>1958472026</v>
      </c>
      <c r="L93" s="6">
        <f>T.D!H47</f>
        <v>9</v>
      </c>
    </row>
    <row r="94" spans="3:12">
      <c r="C94" s="32" t="s">
        <v>592</v>
      </c>
      <c r="D94" s="32"/>
      <c r="E94" s="32"/>
      <c r="F94" s="17">
        <f>SUM(F90:F93)</f>
        <v>4</v>
      </c>
      <c r="K94" s="6">
        <f>T.D!G48</f>
        <v>2291752026</v>
      </c>
      <c r="L94" s="6">
        <f>T.D!H48</f>
        <v>1</v>
      </c>
    </row>
    <row r="95" spans="3:12">
      <c r="K95" s="8" t="s">
        <v>592</v>
      </c>
      <c r="L95" s="10">
        <f>GETPIVOTDATA("Días gestión",T.D!$G$6)</f>
        <v>6.4047619047619051</v>
      </c>
    </row>
    <row r="104" spans="3:5" ht="15">
      <c r="C104"/>
      <c r="D104"/>
      <c r="E104"/>
    </row>
    <row r="105" spans="3:5" ht="15">
      <c r="C105"/>
    </row>
  </sheetData>
  <sheetProtection algorithmName="SHA-512" hashValue="2aPqBEokc7Sx+wlBq+8Gxbz+H/WR4Pd7vM15JrWYDmVuP72P6H+XyumF37SG00g7/AMm25J7GjeznK3ykk5XXQ==" saltValue="l5jM2miKT8mwUj6HnfSmAQ==" spinCount="100000" sheet="1" objects="1" scenarios="1"/>
  <autoFilter ref="K52:L61" xr:uid="{00000000-0009-0000-0000-000002000000}">
    <sortState xmlns:xlrd2="http://schemas.microsoft.com/office/spreadsheetml/2017/richdata2" ref="K53:L61">
      <sortCondition descending="1" ref="L53:L61"/>
    </sortState>
  </autoFilter>
  <mergeCells count="7">
    <mergeCell ref="C93:E93"/>
    <mergeCell ref="C94:E94"/>
    <mergeCell ref="B10:N10"/>
    <mergeCell ref="C89:E89"/>
    <mergeCell ref="C90:E90"/>
    <mergeCell ref="C91:E91"/>
    <mergeCell ref="C92:E92"/>
  </mergeCells>
  <phoneticPr fontId="23" type="noConversion"/>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2D9C3DA66EB874DAB33D637D40DE4D7" ma:contentTypeVersion="18" ma:contentTypeDescription="Crear nuevo documento." ma:contentTypeScope="" ma:versionID="b08a1420e39dcb8076a99b053a1be80d">
  <xsd:schema xmlns:xsd="http://www.w3.org/2001/XMLSchema" xmlns:xs="http://www.w3.org/2001/XMLSchema" xmlns:p="http://schemas.microsoft.com/office/2006/metadata/properties" xmlns:ns2="b94ab7a2-dbea-413a-90fe-172633702431" xmlns:ns3="a33bff50-9a27-4532-9050-4951a1d955fb" targetNamespace="http://schemas.microsoft.com/office/2006/metadata/properties" ma:root="true" ma:fieldsID="dcc0b9f7bbb63b6d1122559fedba68ab" ns2:_="" ns3:_="">
    <xsd:import namespace="b94ab7a2-dbea-413a-90fe-172633702431"/>
    <xsd:import namespace="a33bff50-9a27-4532-9050-4951a1d955f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Location" minOccurs="0"/>
                <xsd:element ref="ns2:MediaServiceSearchProperties" minOccurs="0"/>
                <xsd:element ref="ns2:MediaServiceObjectDetectorVersion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4ab7a2-dbea-413a-90fe-1726337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41f14a09-b142-4f1a-9b1d-85a23056d5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33bff50-9a27-4532-9050-4951a1d955f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0ae9dcd-930a-4cb6-ae3d-66148c907844}" ma:internalName="TaxCatchAll" ma:showField="CatchAllData" ma:web="a33bff50-9a27-4532-9050-4951a1d955f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94ab7a2-dbea-413a-90fe-172633702431">
      <Terms xmlns="http://schemas.microsoft.com/office/infopath/2007/PartnerControls"/>
    </lcf76f155ced4ddcb4097134ff3c332f>
    <TaxCatchAll xmlns="a33bff50-9a27-4532-9050-4951a1d955f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1FC771-2E9F-4B01-BB3D-E7CA135F3FAB}"/>
</file>

<file path=customXml/itemProps2.xml><?xml version="1.0" encoding="utf-8"?>
<ds:datastoreItem xmlns:ds="http://schemas.openxmlformats.org/officeDocument/2006/customXml" ds:itemID="{C32EAE7D-C64A-40BA-8F86-3D7BC60F352B}"/>
</file>

<file path=customXml/itemProps3.xml><?xml version="1.0" encoding="utf-8"?>
<ds:datastoreItem xmlns:ds="http://schemas.openxmlformats.org/officeDocument/2006/customXml" ds:itemID="{813ABA06-0846-4B32-B59C-75484560DA7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Luisa Hernandez</dc:creator>
  <cp:keywords/>
  <dc:description/>
  <cp:lastModifiedBy>Monika Rodriguez</cp:lastModifiedBy>
  <cp:revision/>
  <dcterms:created xsi:type="dcterms:W3CDTF">2024-04-25T12:46:50Z</dcterms:created>
  <dcterms:modified xsi:type="dcterms:W3CDTF">2026-05-15T19:36:33Z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0x01010052D9C3DA66EB874DAB33D637D40DE4D7</vt:lpwstr>
  </property>
  <property fmtid="{D5CDD505-2E9C-101B-9397-08002B2CF9AE}" pid="3" name="MediaServiceImageTags">
    <vt:lpwstr/>
  </property>
</Properties>
</file>